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80" yWindow="300" windowWidth="18495" windowHeight="11700" tabRatio="985"/>
  </bookViews>
  <sheets>
    <sheet name="Graphique 1" sheetId="29" r:id="rId1"/>
    <sheet name="Tableau 1" sheetId="4" r:id="rId2"/>
    <sheet name="Graphique 2" sheetId="1" r:id="rId3"/>
    <sheet name="Graphique 3" sheetId="5" r:id="rId4"/>
    <sheet name="Graphique 4" sheetId="31" r:id="rId5"/>
    <sheet name="Graphique 5" sheetId="32" r:id="rId6"/>
    <sheet name="Graphique 6" sheetId="33" r:id="rId7"/>
    <sheet name="Graphique 7" sheetId="6" r:id="rId8"/>
    <sheet name="Graphique 8" sheetId="7" r:id="rId9"/>
    <sheet name="Tableau 2" sheetId="10" r:id="rId10"/>
    <sheet name="Graphique 9" sheetId="8" r:id="rId11"/>
    <sheet name="Tableau 3" sheetId="11" r:id="rId12"/>
    <sheet name="Graphique 10" sheetId="12" r:id="rId13"/>
    <sheet name="Tableau 4" sheetId="13" r:id="rId14"/>
    <sheet name="Tableau E3-1" sheetId="14" r:id="rId15"/>
    <sheet name="Graphique 11" sheetId="15" r:id="rId16"/>
    <sheet name="Graphique 12" sheetId="17" r:id="rId17"/>
    <sheet name="Graphique 13" sheetId="18" r:id="rId18"/>
    <sheet name="Tableau 5" sheetId="19" r:id="rId19"/>
    <sheet name="Graphique 14" sheetId="20" r:id="rId20"/>
    <sheet name="Tableau 6" sheetId="21" r:id="rId21"/>
    <sheet name="Annexe 1" sheetId="30" r:id="rId22"/>
    <sheet name="Graphique A2 - 1" sheetId="23" r:id="rId23"/>
    <sheet name="Graphique A2 - 2" sheetId="25" r:id="rId24"/>
    <sheet name="Graphique A2 - 3" sheetId="28" r:id="rId25"/>
  </sheets>
  <definedNames>
    <definedName name="e" localSheetId="4">#REF!</definedName>
    <definedName name="e" localSheetId="5">#REF!</definedName>
    <definedName name="e" localSheetId="6">#REF!</definedName>
    <definedName name="e">#REF!</definedName>
    <definedName name="eacr" localSheetId="16">#REF!</definedName>
    <definedName name="eacr" localSheetId="19">#REF!</definedName>
    <definedName name="eacr" localSheetId="4">#REF!</definedName>
    <definedName name="eacr" localSheetId="5">#REF!</definedName>
    <definedName name="eacr" localSheetId="6">#REF!</definedName>
    <definedName name="eacr" localSheetId="8">#REF!</definedName>
    <definedName name="eacr" localSheetId="23">#REF!</definedName>
    <definedName name="eacr" localSheetId="24">#REF!</definedName>
    <definedName name="eacr" localSheetId="9">#REF!</definedName>
    <definedName name="eacr" localSheetId="20">#REF!</definedName>
    <definedName name="eacr">#REF!</definedName>
  </definedNames>
  <calcPr calcId="125725"/>
</workbook>
</file>

<file path=xl/calcChain.xml><?xml version="1.0" encoding="utf-8"?>
<calcChain xmlns="http://schemas.openxmlformats.org/spreadsheetml/2006/main">
  <c r="F22" i="4"/>
  <c r="E22"/>
  <c r="E21"/>
  <c r="K11" i="21"/>
  <c r="I11"/>
  <c r="G11"/>
  <c r="K12" i="19"/>
  <c r="I12"/>
  <c r="G12"/>
  <c r="E9" i="13"/>
  <c r="E10"/>
  <c r="E8"/>
  <c r="E7"/>
  <c r="C7" i="6"/>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D6"/>
  <c r="C6"/>
  <c r="D5"/>
  <c r="C5"/>
  <c r="D22" i="4"/>
  <c r="D21"/>
  <c r="K10" i="21"/>
  <c r="I10"/>
  <c r="G10"/>
  <c r="K9"/>
  <c r="I9"/>
  <c r="G9"/>
  <c r="K8"/>
  <c r="I8"/>
  <c r="G8"/>
  <c r="E8"/>
  <c r="K7"/>
  <c r="I7"/>
  <c r="G7"/>
  <c r="E7"/>
  <c r="K6"/>
  <c r="I6"/>
  <c r="G6"/>
  <c r="E6"/>
  <c r="K5"/>
  <c r="I5"/>
  <c r="G5"/>
  <c r="E5"/>
  <c r="G10" i="19"/>
  <c r="G11"/>
  <c r="I10"/>
  <c r="I11"/>
  <c r="K10"/>
  <c r="K11"/>
  <c r="K9"/>
  <c r="K8"/>
  <c r="K7"/>
  <c r="K6"/>
  <c r="I9"/>
  <c r="I8"/>
  <c r="I7"/>
  <c r="I6"/>
  <c r="G9"/>
  <c r="G8"/>
  <c r="G7"/>
  <c r="G6"/>
  <c r="E9"/>
  <c r="E8"/>
  <c r="E7"/>
  <c r="E6"/>
  <c r="M15" i="14"/>
  <c r="K14"/>
  <c r="K15" s="1"/>
  <c r="L14"/>
  <c r="L15" s="1"/>
  <c r="M14"/>
  <c r="J14"/>
  <c r="J15" s="1"/>
  <c r="I14"/>
  <c r="I15" s="1"/>
  <c r="H14"/>
  <c r="H15" s="1"/>
  <c r="G14"/>
  <c r="G15" s="1"/>
  <c r="F14"/>
  <c r="F15" s="1"/>
  <c r="E14"/>
  <c r="E15" s="1"/>
  <c r="E16" s="1"/>
  <c r="E17" s="1"/>
  <c r="E18" l="1"/>
  <c r="E19"/>
  <c r="F16"/>
  <c r="F17" l="1"/>
  <c r="F19"/>
  <c r="F18"/>
  <c r="G16"/>
  <c r="G19" l="1"/>
  <c r="G18"/>
  <c r="G17"/>
  <c r="H16"/>
  <c r="F21" i="4"/>
  <c r="H17" i="14" l="1"/>
  <c r="H19"/>
  <c r="H18"/>
  <c r="I16"/>
  <c r="I19" l="1"/>
  <c r="I18"/>
  <c r="I17"/>
  <c r="J16"/>
  <c r="J17" l="1"/>
  <c r="J19"/>
  <c r="J18"/>
  <c r="K16"/>
  <c r="K19" l="1"/>
  <c r="K18"/>
  <c r="K17"/>
  <c r="L16"/>
  <c r="L17" l="1"/>
  <c r="L19"/>
  <c r="L18"/>
  <c r="M16"/>
  <c r="M19" l="1"/>
  <c r="M18"/>
  <c r="M17"/>
</calcChain>
</file>

<file path=xl/sharedStrings.xml><?xml version="1.0" encoding="utf-8"?>
<sst xmlns="http://schemas.openxmlformats.org/spreadsheetml/2006/main" count="329" uniqueCount="147">
  <si>
    <t>CNAMTS</t>
  </si>
  <si>
    <t>MSA salariés</t>
  </si>
  <si>
    <t>MSA non-salariés</t>
  </si>
  <si>
    <t>RSI commerçants</t>
  </si>
  <si>
    <t>RSI artisans</t>
  </si>
  <si>
    <t>CNIEG</t>
  </si>
  <si>
    <t>CRPCEN</t>
  </si>
  <si>
    <t>CAVIMAC</t>
  </si>
  <si>
    <t>&lt;0,05</t>
  </si>
  <si>
    <t>Ensemble</t>
  </si>
  <si>
    <t>FPE civile</t>
  </si>
  <si>
    <t>FPE militaire</t>
  </si>
  <si>
    <t>CNRACL</t>
  </si>
  <si>
    <t>RATP</t>
  </si>
  <si>
    <t>SNCF</t>
  </si>
  <si>
    <t>dont moins de 61 ans et 2 mois</t>
  </si>
  <si>
    <t>AGE</t>
  </si>
  <si>
    <t>95 ans ou plus</t>
  </si>
  <si>
    <t>Nombre et part dans la population des bénéficiaires de pension d'invalidité par âge</t>
  </si>
  <si>
    <t>Catégorie 1</t>
  </si>
  <si>
    <t>Catégorie 2</t>
  </si>
  <si>
    <t>Catégorie 3</t>
  </si>
  <si>
    <t>Ensemble de ces régimes</t>
  </si>
  <si>
    <t>Autres régimes</t>
  </si>
  <si>
    <t>Ensemble tous régimes</t>
  </si>
  <si>
    <t>Non classées</t>
  </si>
  <si>
    <t>Graphique 3 : Répartition des bénéficiaires d'une pension d’invalidité de droit direct par catégorie, en 2014</t>
  </si>
  <si>
    <t>age</t>
  </si>
  <si>
    <t>Distribution des personnes ayant validé au moins un trimestre au titre de l’invalidité en fonction de leur âge de fin d’emploi et l’âge de validation du premier trimestre d’invalidité</t>
  </si>
  <si>
    <t>Sources : EIC 2009 de la DREES.</t>
  </si>
  <si>
    <t>-</t>
  </si>
  <si>
    <t>ns</t>
  </si>
  <si>
    <t>Montant moyen mensuel de la pension d'invalidité en fonction de l'âge et de la catégorie</t>
  </si>
  <si>
    <t>Tableau 2 : Montant moyen mensuel de la pension d’invalidité par catégorie en 2014</t>
  </si>
  <si>
    <t>Note : les pensions d’invalidité de catégorie 3  (respectivement non classées)  ne sont pas assez nombreuses pour calculer avec fiabilité le montant moyen avant 45 ans (resp. 40 ans).</t>
  </si>
  <si>
    <t>Date de naissance</t>
  </si>
  <si>
    <t>Avant le 01/07/1951</t>
  </si>
  <si>
    <t>60 ans</t>
  </si>
  <si>
    <t>Du 01/07/1951 au 31/12/1951</t>
  </si>
  <si>
    <t>60 ans et 4 mois</t>
  </si>
  <si>
    <t>En 1952</t>
  </si>
  <si>
    <t>60 ans et 9 mois</t>
  </si>
  <si>
    <t>En 1953</t>
  </si>
  <si>
    <t>61 ans et 2 mois</t>
  </si>
  <si>
    <t>En 1954</t>
  </si>
  <si>
    <t>61 ans et 7 mois</t>
  </si>
  <si>
    <t>62 ans</t>
  </si>
  <si>
    <t>À partir de 1955</t>
  </si>
  <si>
    <t>Âge légal d'ouverture des droits</t>
  </si>
  <si>
    <t>Source : législation</t>
  </si>
  <si>
    <t>Tableau 3 : Calendrier d’augmentation de l’âge légal d’ouverture des droits</t>
  </si>
  <si>
    <t xml:space="preserve">Sources : EACR de la DREES.  </t>
  </si>
  <si>
    <t>Graphique 10 : Évolution de la part dans la population des bénéficiaires d'une pension d'invalidité par âge et année</t>
  </si>
  <si>
    <t>Tableau 4 : Effet estimé de la réforme de 2010 sur le nombre de bénéficiaires d'une pension d'invalidité</t>
  </si>
  <si>
    <t>Sources : EACR de la DREES ; estimations de population de l'INSEE.</t>
  </si>
  <si>
    <t>Génération</t>
  </si>
  <si>
    <t>Ensemble générations 1949 à 1956</t>
  </si>
  <si>
    <t>Nombre de mois où des personnes atteignent l'AOD</t>
  </si>
  <si>
    <t>Âge d'ouverture des droits (AOD)</t>
  </si>
  <si>
    <t>Nombre de mois où personne n'atteint l'AOD (a)</t>
  </si>
  <si>
    <t>Nombre cumulé de mois où personne n'atteint l'AOD (b)</t>
  </si>
  <si>
    <t>Effectifs d'invalides de droit direct</t>
  </si>
  <si>
    <t>Scénario médian</t>
  </si>
  <si>
    <t>Graphique 11 : Effectifs simulés d'invalides par âge et année, scénario médian</t>
  </si>
  <si>
    <t>Scénario haut</t>
  </si>
  <si>
    <t>Scénario bas</t>
  </si>
  <si>
    <t>Scénario sans réforme</t>
  </si>
  <si>
    <t>Observé</t>
  </si>
  <si>
    <t>Effet annuel</t>
  </si>
  <si>
    <t>Effet cumulé</t>
  </si>
  <si>
    <t>Tableau 5 : Effet estimé de la réforme de 2010 sur le nombre de bénéficiaires d'une pension d'invalidité</t>
  </si>
  <si>
    <t>n.d.</t>
  </si>
  <si>
    <t>Année</t>
  </si>
  <si>
    <t>Tableau 6 : Effet estimé de la réforme de 2010 sur les masses versées de pensions d'invalidité</t>
  </si>
  <si>
    <t>En millions d'euros courants</t>
  </si>
  <si>
    <t>Part d'invalides en 2014</t>
  </si>
  <si>
    <t>Graphique A2-1 : Part d'invalides dans la population par âge en 2014, selon le scénario, en %.</t>
  </si>
  <si>
    <t>ce motif a joué assez</t>
  </si>
  <si>
    <t xml:space="preserve">ce motif a peu joué </t>
  </si>
  <si>
    <t>ce motif n'a pas joué du tout</t>
  </si>
  <si>
    <t>Vous pouviez bénéficier d'une pension de retraite dans un autre régime de retraite</t>
  </si>
  <si>
    <t xml:space="preserve">Vous aviez d'autres projets personnels </t>
  </si>
  <si>
    <t xml:space="preserve">Vous aviez des obligations familiales </t>
  </si>
  <si>
    <t xml:space="preserve">Votre conjoint partait ou était déjà à la retraite </t>
  </si>
  <si>
    <t>A cause de la fatigue occasionnée par les déplacements domicile/ travail</t>
  </si>
  <si>
    <t>L'emploi que vous occupiez ne vous offrait plus de perspectives d'évolution</t>
  </si>
  <si>
    <t>Vous êtes parti en préretraite</t>
  </si>
  <si>
    <t>Vous n'étiez pas satisfait de vos conditions de travail</t>
  </si>
  <si>
    <t>Vous aviez de toute façon d'autres sources de revenus</t>
  </si>
  <si>
    <t>Vous subissiez dans votre travail des pressions qui vous ont poussé à partir</t>
  </si>
  <si>
    <t>Aucune proposition d'adaptation du poste ne vous était offerte</t>
  </si>
  <si>
    <t>Vous avez été licencié</t>
  </si>
  <si>
    <t>Vous aviez des problèmes de santé qui rendaient le travail difficile</t>
  </si>
  <si>
    <t>Champ : nouveaux retraités de la CNAV ayant liquidé leur droit entre juillet 2012 et juin 2013 et n'étant plus en emploi au moment de leur départ</t>
  </si>
  <si>
    <t>1. A la SNCF et à la RATP, compte tenu de la part élevée de départs anticipés, l'ensemble des pensions d'invalidité sont considérées habituellement par la DREES comme des pensions de retraite. Nous les avons donc exclus de l'agrégat des "moins de 61 ans et 2 mois".</t>
  </si>
  <si>
    <t>Nombre (en milliers - échelle de gauche)</t>
  </si>
  <si>
    <t>Part dans la population (en % - échelle de droite)</t>
  </si>
  <si>
    <t>Sources : EACR de la DREES.</t>
  </si>
  <si>
    <t>Cumul - Fin d'emploi (échelle de droite)</t>
  </si>
  <si>
    <t>Distribution - Fin d'emploi (échelle de gauche)</t>
  </si>
  <si>
    <t>Distribution - Validation du premier trimestre d'invalidité (échelle de gauche)</t>
  </si>
  <si>
    <t>Cumul - Validation du premier trimestre d'invalidité (échelle de droite)</t>
  </si>
  <si>
    <t>Note : les données pour 2010 sont fragiles du fait de l’exclusion de la MSA et de l’utilisation d’une source statistique différente pour le régime général (CNAMTS).</t>
  </si>
  <si>
    <t>Facteur multiplicatif appliqué à la part d'invalides à 59 ans pour calculer la part d'invalides à 60 ans (c) = min(12;(b)+1)/12</t>
  </si>
  <si>
    <t>Facteur multiplicatif appliqué à la part d'invalides à 59 ans pour calculer la part d'invalides à 61 ans (d) = max(0;min(12;(b)+1-12))/12</t>
  </si>
  <si>
    <t>Facteur multiplicatif appliqué à la part d'invalides à 59 ans pour calculer la part d'invalides à 62 ans (e) = max(0;min(12;(b)+1-24))/12</t>
  </si>
  <si>
    <t>Effectifs d'invalides de droit direct en 2017</t>
  </si>
  <si>
    <t>n.d. : non disponible.</t>
  </si>
  <si>
    <t>Graphique 14 : Évolution des masses simulées de pensions d'invalidité versées entre 2010 et 2017, selon le scénario</t>
  </si>
  <si>
    <t>Sources : EACR de la DREES ; calcul auteur.</t>
  </si>
  <si>
    <t>Sources : législation - calcul auteur.</t>
  </si>
  <si>
    <t>Graphique 13 : Évolution des effectifs totaux d'invalides, simulés entre 2010 et 2017, selon le scénario</t>
  </si>
  <si>
    <t>Note : La masse financière représentée correspond à la masse annualisée (par multiplication par 12) des pensions d’invalidité versées en décembre de chaque année.</t>
  </si>
  <si>
    <t>Graphique A2-3 : Évolution des masses simulées de pensions d'invalidité versées entre 2010 et 2017, selon le scénario</t>
  </si>
  <si>
    <t xml:space="preserve">ce motif a beaucoup joué </t>
  </si>
  <si>
    <t>Tableau 1 : Bénéficiaires d'une pension d’invalidité de droit direct fin 2014</t>
  </si>
  <si>
    <t>Lecture : à 60 ans, 10 % des personnes nées en 1946 et qui valident au moins un trimestre d’invalidité valident également un trimestre au titre de l’emploi au cours de l’année.</t>
  </si>
  <si>
    <t>Régime général (CNAMTS)</t>
  </si>
  <si>
    <t>Graphique 12 : Effectifs simulés d'invalides par âge fin 2017, selon le scénario</t>
  </si>
  <si>
    <t>Graphique 4 : Répartition des bénéficiaires d’une pension d’invalidité en 2014 par catégorie en fonction de l’âge</t>
  </si>
  <si>
    <t>Graphique 5 : Part dans la population de personnes touchant une pension d’invalidité en 2014, en fonction de l’âge et de la catégorie</t>
  </si>
  <si>
    <t>Graphique 6 : Répartition des nouveaux bénéficiaires d’une pension d’invalidité en 2014 par catégorie et âge</t>
  </si>
  <si>
    <t>Note : le caractère heurté de la courbe provient de la faiblesse des effectifs, notamment pour les âges les plus jeunes</t>
  </si>
  <si>
    <t>Tableau E3-1 : Analyse de l'atteinte de l'âge d'ouverture des droits en fonction de la génération et de l'année</t>
  </si>
  <si>
    <t>Graphique A2-2 : Évolution des effectifs d'invalides simulés entre 2010 et 2017, selon le scénario</t>
  </si>
  <si>
    <t>Champ : Personnes de la génération 1946 ayant validé au moins un trimestre au titre de l’invalidité (hors Fonction publique et régimes spéciaux), France entière.</t>
  </si>
  <si>
    <t>Champ : Personnes de la génération 1946 ayant validé au moins un trimestre au titre de l’invalidité (hors Fonction publique et régimes spéciaux), hors année d’entrée dans l’invalidité, France entière.</t>
  </si>
  <si>
    <t>Champ : Bénéficiaires d’une pension d’invalidité de 30 à 60 ans, vivants au 31 décembre 2014, France entière.</t>
  </si>
  <si>
    <t>Champ : Bénéficiaires d’une pension d’invalidité (hors fonction publique, RATP et SNCF) ; effectifs au 31 décembre de chaque année, France entière.</t>
  </si>
  <si>
    <t>Champ : Bénéficiaires d’une pension d’invalidité (hors fonction publique, RATP et SNCF), France entière.</t>
  </si>
  <si>
    <t>Part de personnes validant simultanément un trimestre au titre de l'emploi, et un trimestre au titre de l'invalidité, en fonction de l'âge</t>
  </si>
  <si>
    <r>
      <t>1951, avant le 1</t>
    </r>
    <r>
      <rPr>
        <vertAlign val="superscript"/>
        <sz val="8"/>
        <color theme="1"/>
        <rFont val="Arial"/>
        <family val="2"/>
      </rPr>
      <t xml:space="preserve">er </t>
    </r>
    <r>
      <rPr>
        <sz val="8"/>
        <color theme="1"/>
        <rFont val="Arial"/>
        <family val="2"/>
      </rPr>
      <t>juillet</t>
    </r>
  </si>
  <si>
    <r>
      <t>1951, à partir du 1</t>
    </r>
    <r>
      <rPr>
        <vertAlign val="superscript"/>
        <sz val="8"/>
        <color theme="1"/>
        <rFont val="Arial"/>
        <family val="2"/>
      </rPr>
      <t xml:space="preserve">er </t>
    </r>
    <r>
      <rPr>
        <sz val="8"/>
        <color theme="1"/>
        <rFont val="Arial"/>
        <family val="2"/>
      </rPr>
      <t>juillet</t>
    </r>
  </si>
  <si>
    <t>Sources : DREES, COR, CNAV et DSS, enquête Motivations de départ à la retraite 2014.</t>
  </si>
  <si>
    <r>
      <t>dont moins de 61 ans et 2 mois</t>
    </r>
    <r>
      <rPr>
        <i/>
        <vertAlign val="superscript"/>
        <sz val="8"/>
        <color theme="1"/>
        <rFont val="Arial"/>
        <family val="2"/>
      </rPr>
      <t>1</t>
    </r>
  </si>
  <si>
    <r>
      <rPr>
        <b/>
        <sz val="8"/>
        <color theme="1"/>
        <rFont val="Arial"/>
        <family val="2"/>
      </rPr>
      <t>Note :</t>
    </r>
    <r>
      <rPr>
        <sz val="8"/>
        <color theme="1"/>
        <rFont val="Arial"/>
        <family val="2"/>
      </rPr>
      <t xml:space="preserve"> les montants sont bruts. Ils sont donc calculés avant prélèvement de la contribution sociale généralisée (CSG), de la contribution pour le remboursement de la dette sociale (CRDS) et de la contribution additionnelle de solidarité pour l’autonomie (CASA).</t>
    </r>
  </si>
  <si>
    <r>
      <t xml:space="preserve">Champ : </t>
    </r>
    <r>
      <rPr>
        <sz val="8"/>
        <color theme="1"/>
        <rFont val="Arial"/>
        <family val="2"/>
      </rPr>
      <t>Bénéficiaires d’une pension d’invalidité, vivants au 31 décembre 2014, France entière.</t>
    </r>
  </si>
  <si>
    <r>
      <t>Sources :</t>
    </r>
    <r>
      <rPr>
        <sz val="8"/>
        <color theme="1"/>
        <rFont val="Arial"/>
        <family val="2"/>
      </rPr>
      <t xml:space="preserve"> EACR de la DREES.  </t>
    </r>
  </si>
  <si>
    <r>
      <t xml:space="preserve">Champ : </t>
    </r>
    <r>
      <rPr>
        <sz val="8"/>
        <color theme="1"/>
        <rFont val="Arial"/>
        <family val="2"/>
      </rPr>
      <t>Nouveaux bénéficiaires d’une pension d’invalidité en 2014 ayant entre 40 à 60 ans, vivants au 31 décembre 2014, France entière.</t>
    </r>
  </si>
  <si>
    <r>
      <t xml:space="preserve">Champ : </t>
    </r>
    <r>
      <rPr>
        <sz val="8"/>
        <color theme="1"/>
        <rFont val="Arial"/>
        <family val="2"/>
      </rPr>
      <t>Bénéficiaires d’une pension d’invalidité de 40 à 60 ans, vivants au 31 décembre 2014, France entière.</t>
    </r>
  </si>
  <si>
    <r>
      <t xml:space="preserve">Sources : </t>
    </r>
    <r>
      <rPr>
        <sz val="8"/>
        <color theme="1"/>
        <rFont val="Arial"/>
        <family val="2"/>
      </rPr>
      <t>EACR de la DREES ; estimations de population de l’INSEE</t>
    </r>
  </si>
  <si>
    <r>
      <t xml:space="preserve">Note : </t>
    </r>
    <r>
      <rPr>
        <sz val="8"/>
        <color theme="1"/>
        <rFont val="Arial"/>
        <family val="2"/>
      </rPr>
      <t>Les pensions d’invalidité « non classées » sont celles versées par les régimes de la fonction publique, de la RATP et de la SNCF.</t>
    </r>
  </si>
  <si>
    <r>
      <t>Sources :</t>
    </r>
    <r>
      <rPr>
        <sz val="8"/>
        <color theme="1"/>
        <rFont val="Arial"/>
        <family val="2"/>
      </rPr>
      <t xml:space="preserve"> EACR de la DREES ; estimations de population de l'INSEE</t>
    </r>
  </si>
  <si>
    <r>
      <t xml:space="preserve">Effectifs
</t>
    </r>
    <r>
      <rPr>
        <sz val="8"/>
        <color theme="1"/>
        <rFont val="Arial"/>
        <family val="2"/>
      </rPr>
      <t>(en milliers)</t>
    </r>
  </si>
  <si>
    <r>
      <t xml:space="preserve">Âge moyen
</t>
    </r>
    <r>
      <rPr>
        <sz val="8"/>
        <color theme="1"/>
        <rFont val="Arial"/>
        <family val="2"/>
      </rPr>
      <t>(en années)</t>
    </r>
  </si>
  <si>
    <r>
      <t xml:space="preserve">Part des femmes
</t>
    </r>
    <r>
      <rPr>
        <sz val="8"/>
        <color theme="1"/>
        <rFont val="Arial"/>
        <family val="2"/>
      </rPr>
      <t>(en %)</t>
    </r>
  </si>
  <si>
    <r>
      <t>Source :</t>
    </r>
    <r>
      <rPr>
        <sz val="8"/>
        <color theme="1"/>
        <rFont val="Arial"/>
        <family val="2"/>
      </rPr>
      <t xml:space="preserve"> EACR de la DREES.  </t>
    </r>
  </si>
</sst>
</file>

<file path=xl/styles.xml><?xml version="1.0" encoding="utf-8"?>
<styleSheet xmlns="http://schemas.openxmlformats.org/spreadsheetml/2006/main">
  <numFmts count="2">
    <numFmt numFmtId="164" formatCode="0.0"/>
    <numFmt numFmtId="165" formatCode="#,##0.0"/>
  </numFmts>
  <fonts count="12">
    <font>
      <sz val="11"/>
      <color theme="1"/>
      <name val="Calibri"/>
      <family val="2"/>
      <scheme val="minor"/>
    </font>
    <font>
      <sz val="10"/>
      <name val="Arial"/>
      <family val="2"/>
    </font>
    <font>
      <sz val="8"/>
      <color theme="1"/>
      <name val="Arial"/>
      <family val="2"/>
    </font>
    <font>
      <sz val="9"/>
      <color theme="1"/>
      <name val="Calibri"/>
      <family val="2"/>
      <scheme val="minor"/>
    </font>
    <font>
      <b/>
      <sz val="10"/>
      <name val="MS Sans Serif"/>
      <family val="2"/>
    </font>
    <font>
      <sz val="10"/>
      <color rgb="FFFF0000"/>
      <name val="MS Sans Serif"/>
      <family val="2"/>
    </font>
    <font>
      <sz val="10"/>
      <name val="MS Sans Serif"/>
      <family val="2"/>
    </font>
    <font>
      <vertAlign val="superscript"/>
      <sz val="8"/>
      <color theme="1"/>
      <name val="Arial"/>
      <family val="2"/>
    </font>
    <font>
      <b/>
      <sz val="8"/>
      <color theme="1"/>
      <name val="Arial"/>
      <family val="2"/>
    </font>
    <font>
      <i/>
      <sz val="8"/>
      <color theme="1"/>
      <name val="Arial"/>
      <family val="2"/>
    </font>
    <font>
      <i/>
      <vertAlign val="superscript"/>
      <sz val="8"/>
      <color theme="1"/>
      <name val="Arial"/>
      <family val="2"/>
    </font>
    <font>
      <b/>
      <i/>
      <sz val="8"/>
      <color theme="1"/>
      <name val="Arial"/>
      <family val="2"/>
    </font>
  </fonts>
  <fills count="2">
    <fill>
      <patternFill patternType="none"/>
    </fill>
    <fill>
      <patternFill patternType="gray125"/>
    </fill>
  </fills>
  <borders count="25">
    <border>
      <left/>
      <right/>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style="medium">
        <color indexed="64"/>
      </left>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rgb="FF000000"/>
      </left>
      <right/>
      <top/>
      <bottom/>
      <diagonal/>
    </border>
    <border>
      <left/>
      <right style="medium">
        <color indexed="64"/>
      </right>
      <top/>
      <bottom/>
      <diagonal/>
    </border>
    <border>
      <left style="medium">
        <color indexed="64"/>
      </left>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hair">
        <color auto="1"/>
      </left>
      <right/>
      <top/>
      <bottom/>
      <diagonal/>
    </border>
  </borders>
  <cellStyleXfs count="3">
    <xf numFmtId="0" fontId="0" fillId="0" borderId="0"/>
    <xf numFmtId="0" fontId="1" fillId="0" borderId="0"/>
    <xf numFmtId="0" fontId="6" fillId="0" borderId="0"/>
  </cellStyleXfs>
  <cellXfs count="89">
    <xf numFmtId="0" fontId="0" fillId="0" borderId="0" xfId="0"/>
    <xf numFmtId="0" fontId="0" fillId="0" borderId="3" xfId="0" applyBorder="1"/>
    <xf numFmtId="165" fontId="0" fillId="0" borderId="0" xfId="0" applyNumberFormat="1"/>
    <xf numFmtId="0" fontId="0" fillId="0" borderId="0" xfId="0" applyAlignment="1"/>
    <xf numFmtId="3" fontId="0" fillId="0" borderId="0" xfId="0" applyNumberFormat="1" applyBorder="1"/>
    <xf numFmtId="0" fontId="4" fillId="0" borderId="0" xfId="0" applyFont="1"/>
    <xf numFmtId="0" fontId="5" fillId="0" borderId="0" xfId="0" applyFont="1"/>
    <xf numFmtId="0" fontId="0" fillId="0" borderId="10" xfId="0" applyBorder="1"/>
    <xf numFmtId="0" fontId="0" fillId="0" borderId="11" xfId="0" applyBorder="1"/>
    <xf numFmtId="3" fontId="0" fillId="0" borderId="0" xfId="0" applyNumberFormat="1"/>
    <xf numFmtId="0" fontId="3" fillId="0" borderId="1" xfId="0" applyFont="1" applyBorder="1"/>
    <xf numFmtId="0" fontId="3" fillId="0" borderId="2" xfId="0" applyFont="1" applyBorder="1"/>
    <xf numFmtId="3" fontId="3" fillId="0" borderId="1" xfId="0" applyNumberFormat="1" applyFont="1" applyBorder="1"/>
    <xf numFmtId="3" fontId="3" fillId="0" borderId="2" xfId="0" applyNumberFormat="1" applyFont="1" applyBorder="1"/>
    <xf numFmtId="0" fontId="3" fillId="0" borderId="1" xfId="0" applyFont="1" applyFill="1" applyBorder="1"/>
    <xf numFmtId="3" fontId="3" fillId="0" borderId="1" xfId="0" applyNumberFormat="1" applyFont="1" applyBorder="1" applyAlignment="1">
      <alignment horizontal="right"/>
    </xf>
    <xf numFmtId="3" fontId="3" fillId="0" borderId="2" xfId="0" applyNumberFormat="1" applyFont="1" applyBorder="1" applyAlignment="1">
      <alignment horizontal="right"/>
    </xf>
    <xf numFmtId="0" fontId="3" fillId="0" borderId="6" xfId="0" applyFont="1" applyFill="1" applyBorder="1"/>
    <xf numFmtId="3" fontId="3" fillId="0" borderId="6" xfId="0" applyNumberFormat="1" applyFont="1" applyBorder="1" applyAlignment="1">
      <alignment horizontal="right"/>
    </xf>
    <xf numFmtId="3" fontId="3" fillId="0" borderId="7" xfId="0" applyNumberFormat="1" applyFont="1" applyBorder="1" applyAlignment="1">
      <alignment horizontal="right"/>
    </xf>
    <xf numFmtId="0" fontId="0" fillId="0" borderId="0" xfId="0" applyAlignment="1">
      <alignment horizontal="right"/>
    </xf>
    <xf numFmtId="0" fontId="2" fillId="0" borderId="12" xfId="0" applyFont="1" applyBorder="1"/>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2" fillId="0" borderId="16" xfId="0" applyFont="1" applyBorder="1" applyAlignment="1">
      <alignment horizontal="right"/>
    </xf>
    <xf numFmtId="3" fontId="2" fillId="0" borderId="17" xfId="0" applyNumberFormat="1" applyFont="1" applyBorder="1" applyAlignment="1">
      <alignment horizontal="right"/>
    </xf>
    <xf numFmtId="3" fontId="2" fillId="0" borderId="0" xfId="0" applyNumberFormat="1" applyFont="1" applyAlignment="1">
      <alignment horizontal="right"/>
    </xf>
    <xf numFmtId="3" fontId="2" fillId="0" borderId="18" xfId="0" applyNumberFormat="1" applyFont="1" applyBorder="1" applyAlignment="1">
      <alignment horizontal="right"/>
    </xf>
    <xf numFmtId="0" fontId="2" fillId="0" borderId="19" xfId="0" applyFont="1" applyBorder="1" applyAlignment="1">
      <alignment horizontal="right"/>
    </xf>
    <xf numFmtId="3" fontId="2" fillId="0" borderId="20" xfId="0" applyNumberFormat="1" applyFont="1" applyBorder="1" applyAlignment="1">
      <alignment horizontal="right"/>
    </xf>
    <xf numFmtId="3" fontId="2" fillId="0" borderId="21" xfId="0" applyNumberFormat="1" applyFont="1" applyBorder="1" applyAlignment="1">
      <alignment horizontal="right"/>
    </xf>
    <xf numFmtId="3" fontId="2" fillId="0" borderId="22" xfId="0" applyNumberFormat="1" applyFont="1" applyBorder="1" applyAlignment="1">
      <alignment horizontal="right"/>
    </xf>
    <xf numFmtId="0" fontId="0" fillId="0" borderId="0" xfId="0" applyAlignment="1"/>
    <xf numFmtId="0" fontId="3" fillId="0" borderId="4" xfId="0" applyFont="1" applyBorder="1" applyAlignment="1">
      <alignment horizontal="center"/>
    </xf>
    <xf numFmtId="0" fontId="3" fillId="0" borderId="5" xfId="0" applyFont="1" applyBorder="1" applyAlignment="1">
      <alignment horizont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Fill="1"/>
    <xf numFmtId="3" fontId="2" fillId="0" borderId="0" xfId="0" applyNumberFormat="1" applyFont="1" applyFill="1"/>
    <xf numFmtId="165" fontId="2" fillId="0" borderId="0" xfId="0" applyNumberFormat="1" applyFont="1" applyFill="1"/>
    <xf numFmtId="164" fontId="2" fillId="0" borderId="0" xfId="0" applyNumberFormat="1" applyFont="1" applyFill="1"/>
    <xf numFmtId="0" fontId="2" fillId="0" borderId="0" xfId="0" applyFont="1" applyFill="1" applyAlignment="1"/>
    <xf numFmtId="3" fontId="2" fillId="0" borderId="0" xfId="0" applyNumberFormat="1" applyFont="1" applyFill="1" applyBorder="1"/>
    <xf numFmtId="0" fontId="2" fillId="0" borderId="3" xfId="0" applyFont="1" applyFill="1" applyBorder="1"/>
    <xf numFmtId="0" fontId="8" fillId="0" borderId="0" xfId="0" applyFont="1" applyFill="1"/>
    <xf numFmtId="0" fontId="8" fillId="0" borderId="0" xfId="0" applyFont="1" applyFill="1" applyAlignment="1"/>
    <xf numFmtId="0" fontId="2" fillId="0" borderId="0" xfId="0" applyFont="1" applyFill="1" applyAlignment="1"/>
    <xf numFmtId="0" fontId="2" fillId="0" borderId="0" xfId="2" applyFont="1" applyFill="1"/>
    <xf numFmtId="0" fontId="2" fillId="0" borderId="0" xfId="0" applyFont="1" applyFill="1" applyBorder="1" applyAlignment="1">
      <alignment horizontal="left"/>
    </xf>
    <xf numFmtId="0" fontId="2" fillId="0" borderId="0" xfId="0" applyFont="1" applyFill="1" applyBorder="1" applyAlignment="1">
      <alignment horizontal="left" wrapText="1"/>
    </xf>
    <xf numFmtId="164" fontId="9" fillId="0" borderId="0" xfId="0" applyNumberFormat="1" applyFont="1" applyFill="1" applyBorder="1" applyAlignment="1">
      <alignment horizontal="center" vertical="center"/>
    </xf>
    <xf numFmtId="0" fontId="9" fillId="0" borderId="0" xfId="0" applyFont="1" applyFill="1" applyBorder="1" applyAlignment="1">
      <alignment horizontal="left" wrapText="1" indent="2"/>
    </xf>
    <xf numFmtId="1" fontId="2" fillId="0" borderId="0" xfId="2" applyNumberFormat="1" applyFont="1" applyFill="1"/>
    <xf numFmtId="0" fontId="2" fillId="0" borderId="23" xfId="2" applyFont="1" applyFill="1" applyBorder="1"/>
    <xf numFmtId="1" fontId="2" fillId="0" borderId="23" xfId="2" applyNumberFormat="1" applyFont="1" applyFill="1" applyBorder="1"/>
    <xf numFmtId="0" fontId="2" fillId="0" borderId="24" xfId="2" applyFont="1" applyFill="1" applyBorder="1"/>
    <xf numFmtId="0" fontId="2" fillId="0" borderId="23" xfId="0" applyFont="1" applyFill="1" applyBorder="1"/>
    <xf numFmtId="0" fontId="8" fillId="0" borderId="23" xfId="0" applyFont="1" applyFill="1" applyBorder="1" applyAlignment="1">
      <alignment horizontal="center" vertical="center" wrapText="1"/>
    </xf>
    <xf numFmtId="0" fontId="2" fillId="0" borderId="23" xfId="0" applyFont="1" applyFill="1" applyBorder="1" applyAlignment="1">
      <alignment horizontal="left" wrapText="1"/>
    </xf>
    <xf numFmtId="164" fontId="2" fillId="0" borderId="23" xfId="0" applyNumberFormat="1" applyFont="1" applyFill="1" applyBorder="1" applyAlignment="1">
      <alignment horizontal="center" vertical="center"/>
    </xf>
    <xf numFmtId="0" fontId="9" fillId="0" borderId="23" xfId="0" applyFont="1" applyFill="1" applyBorder="1" applyAlignment="1">
      <alignment horizontal="left" wrapText="1" indent="2"/>
    </xf>
    <xf numFmtId="164" fontId="9" fillId="0" borderId="23" xfId="0" applyNumberFormat="1" applyFont="1" applyFill="1" applyBorder="1" applyAlignment="1">
      <alignment horizontal="center" vertical="center"/>
    </xf>
    <xf numFmtId="0" fontId="8" fillId="0" borderId="23" xfId="0" applyFont="1" applyFill="1" applyBorder="1" applyAlignment="1">
      <alignment vertical="center"/>
    </xf>
    <xf numFmtId="164" fontId="11" fillId="0" borderId="23" xfId="0" applyNumberFormat="1" applyFont="1" applyFill="1" applyBorder="1" applyAlignment="1">
      <alignment horizontal="center" vertical="center"/>
    </xf>
    <xf numFmtId="0" fontId="9" fillId="0" borderId="23" xfId="0" applyFont="1" applyFill="1" applyBorder="1" applyAlignment="1">
      <alignment horizontal="left" vertical="center" wrapText="1" indent="2"/>
    </xf>
    <xf numFmtId="164" fontId="2" fillId="0" borderId="23" xfId="0" applyNumberFormat="1" applyFont="1" applyFill="1" applyBorder="1"/>
    <xf numFmtId="165" fontId="2" fillId="0" borderId="23" xfId="0" applyNumberFormat="1" applyFont="1" applyFill="1" applyBorder="1"/>
    <xf numFmtId="0" fontId="8" fillId="0" borderId="23" xfId="0" applyFont="1" applyFill="1" applyBorder="1" applyAlignment="1">
      <alignment horizontal="left" wrapText="1"/>
    </xf>
    <xf numFmtId="164" fontId="8" fillId="0" borderId="23" xfId="0" applyNumberFormat="1" applyFont="1" applyFill="1" applyBorder="1" applyAlignment="1">
      <alignment horizontal="center" vertical="center"/>
    </xf>
    <xf numFmtId="0" fontId="2" fillId="0" borderId="23" xfId="0" applyFont="1" applyFill="1" applyBorder="1" applyAlignment="1">
      <alignment wrapText="1"/>
    </xf>
    <xf numFmtId="3" fontId="2" fillId="0" borderId="23" xfId="0" applyNumberFormat="1" applyFont="1" applyFill="1" applyBorder="1" applyAlignment="1">
      <alignment horizontal="center" vertical="center"/>
    </xf>
    <xf numFmtId="3" fontId="9" fillId="0" borderId="23"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0" fontId="2" fillId="0" borderId="0" xfId="0" applyFont="1" applyFill="1" applyBorder="1"/>
    <xf numFmtId="3" fontId="2" fillId="0" borderId="23" xfId="0" applyNumberFormat="1" applyFont="1" applyFill="1" applyBorder="1" applyAlignment="1">
      <alignment vertical="center"/>
    </xf>
    <xf numFmtId="0" fontId="2" fillId="0" borderId="23" xfId="0" applyFont="1" applyFill="1" applyBorder="1" applyAlignment="1">
      <alignment horizontal="center" wrapText="1"/>
    </xf>
    <xf numFmtId="0" fontId="2" fillId="0" borderId="23" xfId="0" applyFont="1" applyFill="1" applyBorder="1" applyAlignment="1">
      <alignment horizontal="left"/>
    </xf>
    <xf numFmtId="0" fontId="2" fillId="0" borderId="23" xfId="0" applyFont="1" applyFill="1" applyBorder="1" applyAlignment="1">
      <alignment horizontal="center"/>
    </xf>
    <xf numFmtId="3" fontId="2" fillId="0" borderId="23" xfId="0" applyNumberFormat="1" applyFont="1" applyFill="1" applyBorder="1"/>
    <xf numFmtId="0" fontId="2" fillId="0" borderId="23" xfId="0" applyFont="1" applyFill="1" applyBorder="1" applyAlignment="1">
      <alignment vertical="center"/>
    </xf>
    <xf numFmtId="0" fontId="2" fillId="0" borderId="23"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3" xfId="0" applyFont="1" applyFill="1" applyBorder="1" applyAlignment="1">
      <alignment horizontal="left" vertical="center" wrapText="1"/>
    </xf>
    <xf numFmtId="0" fontId="2" fillId="0" borderId="23" xfId="0" applyFont="1" applyFill="1" applyBorder="1" applyAlignment="1">
      <alignment vertical="center" wrapText="1"/>
    </xf>
    <xf numFmtId="2" fontId="2" fillId="0" borderId="23" xfId="0" applyNumberFormat="1" applyFont="1" applyFill="1" applyBorder="1" applyAlignment="1">
      <alignment vertical="center"/>
    </xf>
    <xf numFmtId="0" fontId="2" fillId="0" borderId="23" xfId="0" applyFont="1" applyFill="1" applyBorder="1" applyAlignment="1">
      <alignment horizontal="center" vertical="center"/>
    </xf>
    <xf numFmtId="0" fontId="2" fillId="0" borderId="23" xfId="0" applyFont="1" applyFill="1" applyBorder="1" applyAlignment="1">
      <alignment horizontal="center"/>
    </xf>
    <xf numFmtId="3" fontId="2" fillId="0" borderId="23" xfId="0" applyNumberFormat="1" applyFont="1" applyFill="1" applyBorder="1" applyAlignment="1">
      <alignment horizontal="right"/>
    </xf>
  </cellXfs>
  <cellStyles count="3">
    <cellStyle name="Normal" xfId="0" builtinId="0"/>
    <cellStyle name="Normal 2" xfId="2"/>
    <cellStyle name="Normal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barChart>
        <c:barDir val="bar"/>
        <c:grouping val="percentStacked"/>
        <c:ser>
          <c:idx val="0"/>
          <c:order val="0"/>
          <c:tx>
            <c:strRef>
              <c:f>'Graphique 1'!$C$2</c:f>
              <c:strCache>
                <c:ptCount val="1"/>
                <c:pt idx="0">
                  <c:v>ce motif a beaucoup joué </c:v>
                </c:pt>
              </c:strCache>
            </c:strRef>
          </c:tx>
          <c:dLbls>
            <c:txPr>
              <a:bodyPr/>
              <a:lstStyle/>
              <a:p>
                <a:pPr>
                  <a:defRPr sz="1200">
                    <a:solidFill>
                      <a:schemeClr val="bg1"/>
                    </a:solidFill>
                  </a:defRPr>
                </a:pPr>
                <a:endParaRPr lang="fr-FR"/>
              </a:p>
            </c:txPr>
            <c:showVal val="1"/>
          </c:dLbls>
          <c:cat>
            <c:strRef>
              <c:f>'Graphique 1'!$B$3:$B$15</c:f>
              <c:strCache>
                <c:ptCount val="13"/>
                <c:pt idx="0">
                  <c:v>Vous pouviez bénéficier d'une pension de retraite dans un autre régime de retraite</c:v>
                </c:pt>
                <c:pt idx="1">
                  <c:v>Vous aviez d'autres projets personnels </c:v>
                </c:pt>
                <c:pt idx="2">
                  <c:v>Vous aviez des obligations familiales </c:v>
                </c:pt>
                <c:pt idx="3">
                  <c:v>Votre conjoint partait ou était déjà à la retraite </c:v>
                </c:pt>
                <c:pt idx="4">
                  <c:v>A cause de la fatigue occasionnée par les déplacements domicile/ travail</c:v>
                </c:pt>
                <c:pt idx="5">
                  <c:v>L'emploi que vous occupiez ne vous offrait plus de perspectives d'évolution</c:v>
                </c:pt>
                <c:pt idx="6">
                  <c:v>Vous êtes parti en préretraite</c:v>
                </c:pt>
                <c:pt idx="7">
                  <c:v>Vous n'étiez pas satisfait de vos conditions de travail</c:v>
                </c:pt>
                <c:pt idx="8">
                  <c:v>Vous aviez de toute façon d'autres sources de revenus</c:v>
                </c:pt>
                <c:pt idx="9">
                  <c:v>Vous subissiez dans votre travail des pressions qui vous ont poussé à partir</c:v>
                </c:pt>
                <c:pt idx="10">
                  <c:v>Aucune proposition d'adaptation du poste ne vous était offerte</c:v>
                </c:pt>
                <c:pt idx="11">
                  <c:v>Vous avez été licencié</c:v>
                </c:pt>
                <c:pt idx="12">
                  <c:v>Vous aviez des problèmes de santé qui rendaient le travail difficile</c:v>
                </c:pt>
              </c:strCache>
            </c:strRef>
          </c:cat>
          <c:val>
            <c:numRef>
              <c:f>'Graphique 1'!$C$3:$C$15</c:f>
              <c:numCache>
                <c:formatCode>0</c:formatCode>
                <c:ptCount val="13"/>
                <c:pt idx="0">
                  <c:v>2.0508270626709528</c:v>
                </c:pt>
                <c:pt idx="1">
                  <c:v>2.9221319797355068</c:v>
                </c:pt>
                <c:pt idx="2">
                  <c:v>5.0098445600849271</c:v>
                </c:pt>
                <c:pt idx="3">
                  <c:v>7.5678454803601829</c:v>
                </c:pt>
                <c:pt idx="4">
                  <c:v>7.1460813772167748</c:v>
                </c:pt>
                <c:pt idx="5">
                  <c:v>9.5803848720151645</c:v>
                </c:pt>
                <c:pt idx="6">
                  <c:v>13.52150603089968</c:v>
                </c:pt>
                <c:pt idx="7">
                  <c:v>12.365819498485434</c:v>
                </c:pt>
                <c:pt idx="8">
                  <c:v>8.0724611215086153</c:v>
                </c:pt>
                <c:pt idx="9">
                  <c:v>14.742055595852531</c:v>
                </c:pt>
                <c:pt idx="10">
                  <c:v>17.951161175451379</c:v>
                </c:pt>
                <c:pt idx="11">
                  <c:v>36.827612706974648</c:v>
                </c:pt>
                <c:pt idx="12">
                  <c:v>34.999053591037473</c:v>
                </c:pt>
              </c:numCache>
            </c:numRef>
          </c:val>
        </c:ser>
        <c:ser>
          <c:idx val="1"/>
          <c:order val="1"/>
          <c:tx>
            <c:strRef>
              <c:f>'Graphique 1'!$D$2</c:f>
              <c:strCache>
                <c:ptCount val="1"/>
                <c:pt idx="0">
                  <c:v>ce motif a joué assez</c:v>
                </c:pt>
              </c:strCache>
            </c:strRef>
          </c:tx>
          <c:cat>
            <c:strRef>
              <c:f>'Graphique 1'!$B$3:$B$15</c:f>
              <c:strCache>
                <c:ptCount val="13"/>
                <c:pt idx="0">
                  <c:v>Vous pouviez bénéficier d'une pension de retraite dans un autre régime de retraite</c:v>
                </c:pt>
                <c:pt idx="1">
                  <c:v>Vous aviez d'autres projets personnels </c:v>
                </c:pt>
                <c:pt idx="2">
                  <c:v>Vous aviez des obligations familiales </c:v>
                </c:pt>
                <c:pt idx="3">
                  <c:v>Votre conjoint partait ou était déjà à la retraite </c:v>
                </c:pt>
                <c:pt idx="4">
                  <c:v>A cause de la fatigue occasionnée par les déplacements domicile/ travail</c:v>
                </c:pt>
                <c:pt idx="5">
                  <c:v>L'emploi que vous occupiez ne vous offrait plus de perspectives d'évolution</c:v>
                </c:pt>
                <c:pt idx="6">
                  <c:v>Vous êtes parti en préretraite</c:v>
                </c:pt>
                <c:pt idx="7">
                  <c:v>Vous n'étiez pas satisfait de vos conditions de travail</c:v>
                </c:pt>
                <c:pt idx="8">
                  <c:v>Vous aviez de toute façon d'autres sources de revenus</c:v>
                </c:pt>
                <c:pt idx="9">
                  <c:v>Vous subissiez dans votre travail des pressions qui vous ont poussé à partir</c:v>
                </c:pt>
                <c:pt idx="10">
                  <c:v>Aucune proposition d'adaptation du poste ne vous était offerte</c:v>
                </c:pt>
                <c:pt idx="11">
                  <c:v>Vous avez été licencié</c:v>
                </c:pt>
                <c:pt idx="12">
                  <c:v>Vous aviez des problèmes de santé qui rendaient le travail difficile</c:v>
                </c:pt>
              </c:strCache>
            </c:strRef>
          </c:cat>
          <c:val>
            <c:numRef>
              <c:f>'Graphique 1'!$D$3:$D$15</c:f>
              <c:numCache>
                <c:formatCode>0</c:formatCode>
                <c:ptCount val="13"/>
                <c:pt idx="0">
                  <c:v>2.2729081398212427</c:v>
                </c:pt>
                <c:pt idx="1">
                  <c:v>3.4921494354398992</c:v>
                </c:pt>
                <c:pt idx="2">
                  <c:v>2.9182512240559522</c:v>
                </c:pt>
                <c:pt idx="3">
                  <c:v>2.9677578504210511</c:v>
                </c:pt>
                <c:pt idx="4">
                  <c:v>4.3091463574893041</c:v>
                </c:pt>
                <c:pt idx="5">
                  <c:v>5.4200300169033486</c:v>
                </c:pt>
                <c:pt idx="6">
                  <c:v>6.4269379362839869</c:v>
                </c:pt>
                <c:pt idx="7">
                  <c:v>4.7476205072085333</c:v>
                </c:pt>
                <c:pt idx="8">
                  <c:v>9.4797207278729783</c:v>
                </c:pt>
                <c:pt idx="9">
                  <c:v>5.9799893094113861</c:v>
                </c:pt>
                <c:pt idx="10">
                  <c:v>5.3597057466155986</c:v>
                </c:pt>
                <c:pt idx="11">
                  <c:v>6.9882684497968057</c:v>
                </c:pt>
                <c:pt idx="12">
                  <c:v>8.2590846120094046</c:v>
                </c:pt>
              </c:numCache>
            </c:numRef>
          </c:val>
        </c:ser>
        <c:ser>
          <c:idx val="2"/>
          <c:order val="2"/>
          <c:tx>
            <c:strRef>
              <c:f>'Graphique 1'!$E$2</c:f>
              <c:strCache>
                <c:ptCount val="1"/>
                <c:pt idx="0">
                  <c:v>ce motif a peu joué </c:v>
                </c:pt>
              </c:strCache>
            </c:strRef>
          </c:tx>
          <c:cat>
            <c:strRef>
              <c:f>'Graphique 1'!$B$3:$B$15</c:f>
              <c:strCache>
                <c:ptCount val="13"/>
                <c:pt idx="0">
                  <c:v>Vous pouviez bénéficier d'une pension de retraite dans un autre régime de retraite</c:v>
                </c:pt>
                <c:pt idx="1">
                  <c:v>Vous aviez d'autres projets personnels </c:v>
                </c:pt>
                <c:pt idx="2">
                  <c:v>Vous aviez des obligations familiales </c:v>
                </c:pt>
                <c:pt idx="3">
                  <c:v>Votre conjoint partait ou était déjà à la retraite </c:v>
                </c:pt>
                <c:pt idx="4">
                  <c:v>A cause de la fatigue occasionnée par les déplacements domicile/ travail</c:v>
                </c:pt>
                <c:pt idx="5">
                  <c:v>L'emploi que vous occupiez ne vous offrait plus de perspectives d'évolution</c:v>
                </c:pt>
                <c:pt idx="6">
                  <c:v>Vous êtes parti en préretraite</c:v>
                </c:pt>
                <c:pt idx="7">
                  <c:v>Vous n'étiez pas satisfait de vos conditions de travail</c:v>
                </c:pt>
                <c:pt idx="8">
                  <c:v>Vous aviez de toute façon d'autres sources de revenus</c:v>
                </c:pt>
                <c:pt idx="9">
                  <c:v>Vous subissiez dans votre travail des pressions qui vous ont poussé à partir</c:v>
                </c:pt>
                <c:pt idx="10">
                  <c:v>Aucune proposition d'adaptation du poste ne vous était offerte</c:v>
                </c:pt>
                <c:pt idx="11">
                  <c:v>Vous avez été licencié</c:v>
                </c:pt>
                <c:pt idx="12">
                  <c:v>Vous aviez des problèmes de santé qui rendaient le travail difficile</c:v>
                </c:pt>
              </c:strCache>
            </c:strRef>
          </c:cat>
          <c:val>
            <c:numRef>
              <c:f>'Graphique 1'!$E$3:$E$15</c:f>
              <c:numCache>
                <c:formatCode>0</c:formatCode>
                <c:ptCount val="13"/>
                <c:pt idx="0">
                  <c:v>1.6267376016996971</c:v>
                </c:pt>
                <c:pt idx="1">
                  <c:v>2.076676261208128</c:v>
                </c:pt>
                <c:pt idx="2">
                  <c:v>1.3399864940962407</c:v>
                </c:pt>
                <c:pt idx="3">
                  <c:v>1.9354797273411304</c:v>
                </c:pt>
                <c:pt idx="4">
                  <c:v>3.8225929981578988</c:v>
                </c:pt>
                <c:pt idx="5">
                  <c:v>2.4288141651263948</c:v>
                </c:pt>
                <c:pt idx="6">
                  <c:v>1.3636425375389103</c:v>
                </c:pt>
                <c:pt idx="7">
                  <c:v>4.3709234644964434</c:v>
                </c:pt>
                <c:pt idx="8">
                  <c:v>4.3928562581819213</c:v>
                </c:pt>
                <c:pt idx="9">
                  <c:v>4.1646417070920307</c:v>
                </c:pt>
                <c:pt idx="10">
                  <c:v>3.0652623144134905</c:v>
                </c:pt>
                <c:pt idx="11">
                  <c:v>1.4870857641930855</c:v>
                </c:pt>
                <c:pt idx="12">
                  <c:v>3.2246029983050133</c:v>
                </c:pt>
              </c:numCache>
            </c:numRef>
          </c:val>
        </c:ser>
        <c:ser>
          <c:idx val="3"/>
          <c:order val="3"/>
          <c:tx>
            <c:strRef>
              <c:f>'Graphique 1'!$F$2</c:f>
              <c:strCache>
                <c:ptCount val="1"/>
                <c:pt idx="0">
                  <c:v>ce motif n'a pas joué du tout</c:v>
                </c:pt>
              </c:strCache>
            </c:strRef>
          </c:tx>
          <c:dLbls>
            <c:txPr>
              <a:bodyPr/>
              <a:lstStyle/>
              <a:p>
                <a:pPr>
                  <a:defRPr sz="1200">
                    <a:solidFill>
                      <a:schemeClr val="bg1"/>
                    </a:solidFill>
                  </a:defRPr>
                </a:pPr>
                <a:endParaRPr lang="fr-FR"/>
              </a:p>
            </c:txPr>
            <c:showVal val="1"/>
          </c:dLbls>
          <c:cat>
            <c:strRef>
              <c:f>'Graphique 1'!$B$3:$B$15</c:f>
              <c:strCache>
                <c:ptCount val="13"/>
                <c:pt idx="0">
                  <c:v>Vous pouviez bénéficier d'une pension de retraite dans un autre régime de retraite</c:v>
                </c:pt>
                <c:pt idx="1">
                  <c:v>Vous aviez d'autres projets personnels </c:v>
                </c:pt>
                <c:pt idx="2">
                  <c:v>Vous aviez des obligations familiales </c:v>
                </c:pt>
                <c:pt idx="3">
                  <c:v>Votre conjoint partait ou était déjà à la retraite </c:v>
                </c:pt>
                <c:pt idx="4">
                  <c:v>A cause de la fatigue occasionnée par les déplacements domicile/ travail</c:v>
                </c:pt>
                <c:pt idx="5">
                  <c:v>L'emploi que vous occupiez ne vous offrait plus de perspectives d'évolution</c:v>
                </c:pt>
                <c:pt idx="6">
                  <c:v>Vous êtes parti en préretraite</c:v>
                </c:pt>
                <c:pt idx="7">
                  <c:v>Vous n'étiez pas satisfait de vos conditions de travail</c:v>
                </c:pt>
                <c:pt idx="8">
                  <c:v>Vous aviez de toute façon d'autres sources de revenus</c:v>
                </c:pt>
                <c:pt idx="9">
                  <c:v>Vous subissiez dans votre travail des pressions qui vous ont poussé à partir</c:v>
                </c:pt>
                <c:pt idx="10">
                  <c:v>Aucune proposition d'adaptation du poste ne vous était offerte</c:v>
                </c:pt>
                <c:pt idx="11">
                  <c:v>Vous avez été licencié</c:v>
                </c:pt>
                <c:pt idx="12">
                  <c:v>Vous aviez des problèmes de santé qui rendaient le travail difficile</c:v>
                </c:pt>
              </c:strCache>
            </c:strRef>
          </c:cat>
          <c:val>
            <c:numRef>
              <c:f>'Graphique 1'!$F$3:$F$15</c:f>
              <c:numCache>
                <c:formatCode>0</c:formatCode>
                <c:ptCount val="13"/>
                <c:pt idx="0">
                  <c:v>94.049527195808096</c:v>
                </c:pt>
                <c:pt idx="1">
                  <c:v>91.50904232361647</c:v>
                </c:pt>
                <c:pt idx="2">
                  <c:v>90.731917721762883</c:v>
                </c:pt>
                <c:pt idx="3">
                  <c:v>87.52891694187764</c:v>
                </c:pt>
                <c:pt idx="4">
                  <c:v>84.722179267136013</c:v>
                </c:pt>
                <c:pt idx="5">
                  <c:v>82.57077094595509</c:v>
                </c:pt>
                <c:pt idx="6">
                  <c:v>78.687913495277428</c:v>
                </c:pt>
                <c:pt idx="7">
                  <c:v>78.515636529809598</c:v>
                </c:pt>
                <c:pt idx="8">
                  <c:v>78.054961892436481</c:v>
                </c:pt>
                <c:pt idx="9">
                  <c:v>75.113313387644055</c:v>
                </c:pt>
                <c:pt idx="10">
                  <c:v>73.623870763519534</c:v>
                </c:pt>
                <c:pt idx="11">
                  <c:v>54.697033079035457</c:v>
                </c:pt>
                <c:pt idx="12">
                  <c:v>53.517258798648108</c:v>
                </c:pt>
              </c:numCache>
            </c:numRef>
          </c:val>
        </c:ser>
        <c:overlap val="100"/>
        <c:axId val="144338944"/>
        <c:axId val="144340480"/>
      </c:barChart>
      <c:catAx>
        <c:axId val="144338944"/>
        <c:scaling>
          <c:orientation val="minMax"/>
        </c:scaling>
        <c:axPos val="l"/>
        <c:numFmt formatCode="General" sourceLinked="1"/>
        <c:tickLblPos val="nextTo"/>
        <c:crossAx val="144340480"/>
        <c:crosses val="autoZero"/>
        <c:auto val="1"/>
        <c:lblAlgn val="ctr"/>
        <c:lblOffset val="100"/>
      </c:catAx>
      <c:valAx>
        <c:axId val="144340480"/>
        <c:scaling>
          <c:orientation val="minMax"/>
        </c:scaling>
        <c:axPos val="b"/>
        <c:majorGridlines/>
        <c:numFmt formatCode="0%" sourceLinked="1"/>
        <c:tickLblPos val="nextTo"/>
        <c:crossAx val="144338944"/>
        <c:crosses val="autoZero"/>
        <c:crossBetween val="between"/>
      </c:valAx>
    </c:plotArea>
    <c:legend>
      <c:legendPos val="b"/>
      <c:layout/>
    </c:legend>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10'!$D$5</c:f>
              <c:strCache>
                <c:ptCount val="1"/>
                <c:pt idx="0">
                  <c:v>2010</c:v>
                </c:pt>
              </c:strCache>
            </c:strRef>
          </c:tx>
          <c:marker>
            <c:symbol val="none"/>
          </c:marker>
          <c:cat>
            <c:numRef>
              <c:f>'Graphique 10'!$C$6:$C$21</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'Graphique 10'!$D$6:$D$21</c:f>
              <c:numCache>
                <c:formatCode>#,##0.0</c:formatCode>
                <c:ptCount val="16"/>
                <c:pt idx="0">
                  <c:v>2.5541984162134792</c:v>
                </c:pt>
                <c:pt idx="1">
                  <c:v>2.9951080737299454</c:v>
                </c:pt>
                <c:pt idx="2">
                  <c:v>3.3301535397167106</c:v>
                </c:pt>
                <c:pt idx="3">
                  <c:v>3.5893760362176335</c:v>
                </c:pt>
                <c:pt idx="4">
                  <c:v>4.1392941243025749</c:v>
                </c:pt>
                <c:pt idx="5">
                  <c:v>4.4266999376169682</c:v>
                </c:pt>
                <c:pt idx="6">
                  <c:v>5.4363155470504712</c:v>
                </c:pt>
                <c:pt idx="7">
                  <c:v>5.4946560037234651</c:v>
                </c:pt>
                <c:pt idx="8">
                  <c:v>6.4625166659332267</c:v>
                </c:pt>
                <c:pt idx="9">
                  <c:v>6.9598719103372355</c:v>
                </c:pt>
                <c:pt idx="10">
                  <c:v>0.58067644990036316</c:v>
                </c:pt>
                <c:pt idx="11">
                  <c:v>0</c:v>
                </c:pt>
                <c:pt idx="12">
                  <c:v>0</c:v>
                </c:pt>
                <c:pt idx="13">
                  <c:v>0</c:v>
                </c:pt>
                <c:pt idx="14">
                  <c:v>0</c:v>
                </c:pt>
                <c:pt idx="15">
                  <c:v>0</c:v>
                </c:pt>
              </c:numCache>
            </c:numRef>
          </c:val>
        </c:ser>
        <c:ser>
          <c:idx val="1"/>
          <c:order val="1"/>
          <c:tx>
            <c:strRef>
              <c:f>'Graphique 10'!$E$5</c:f>
              <c:strCache>
                <c:ptCount val="1"/>
                <c:pt idx="0">
                  <c:v>2011</c:v>
                </c:pt>
              </c:strCache>
            </c:strRef>
          </c:tx>
          <c:marker>
            <c:symbol val="none"/>
          </c:marker>
          <c:cat>
            <c:numRef>
              <c:f>'Graphique 10'!$C$6:$C$21</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'Graphique 10'!$E$6:$E$21</c:f>
              <c:numCache>
                <c:formatCode>#,##0.0</c:formatCode>
                <c:ptCount val="16"/>
                <c:pt idx="0">
                  <c:v>2.6991020334305942</c:v>
                </c:pt>
                <c:pt idx="1">
                  <c:v>2.9869451697127936</c:v>
                </c:pt>
                <c:pt idx="2">
                  <c:v>3.4469757988504366</c:v>
                </c:pt>
                <c:pt idx="3">
                  <c:v>3.8123736844753759</c:v>
                </c:pt>
                <c:pt idx="4">
                  <c:v>4.2804246443720562</c:v>
                </c:pt>
                <c:pt idx="5">
                  <c:v>4.8031575153473911</c:v>
                </c:pt>
                <c:pt idx="6">
                  <c:v>5.52540023877763</c:v>
                </c:pt>
                <c:pt idx="7">
                  <c:v>6.1973311468298276</c:v>
                </c:pt>
                <c:pt idx="8">
                  <c:v>6.9387263196593381</c:v>
                </c:pt>
                <c:pt idx="9">
                  <c:v>7.305810368270869</c:v>
                </c:pt>
                <c:pt idx="10">
                  <c:v>3.4562475202403666</c:v>
                </c:pt>
                <c:pt idx="11">
                  <c:v>6.0617232309339304E-2</c:v>
                </c:pt>
                <c:pt idx="12">
                  <c:v>9.6577766832297543E-4</c:v>
                </c:pt>
                <c:pt idx="13">
                  <c:v>1.0895857395018414E-3</c:v>
                </c:pt>
                <c:pt idx="14">
                  <c:v>1.2400670628267575E-4</c:v>
                </c:pt>
                <c:pt idx="15">
                  <c:v>0</c:v>
                </c:pt>
              </c:numCache>
            </c:numRef>
          </c:val>
        </c:ser>
        <c:ser>
          <c:idx val="2"/>
          <c:order val="2"/>
          <c:tx>
            <c:strRef>
              <c:f>'Graphique 10'!$F$5</c:f>
              <c:strCache>
                <c:ptCount val="1"/>
                <c:pt idx="0">
                  <c:v>2012</c:v>
                </c:pt>
              </c:strCache>
            </c:strRef>
          </c:tx>
          <c:marker>
            <c:symbol val="none"/>
          </c:marker>
          <c:cat>
            <c:numRef>
              <c:f>'Graphique 10'!$C$6:$C$21</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'Graphique 10'!$F$6:$F$21</c:f>
              <c:numCache>
                <c:formatCode>#,##0.0</c:formatCode>
                <c:ptCount val="16"/>
                <c:pt idx="0">
                  <c:v>2.707579591716526</c:v>
                </c:pt>
                <c:pt idx="1">
                  <c:v>3.0524294719671956</c:v>
                </c:pt>
                <c:pt idx="2">
                  <c:v>3.3583546270423468</c:v>
                </c:pt>
                <c:pt idx="3">
                  <c:v>3.8661486735118489</c:v>
                </c:pt>
                <c:pt idx="4">
                  <c:v>4.2783356505306891</c:v>
                </c:pt>
                <c:pt idx="5">
                  <c:v>4.8020726070745114</c:v>
                </c:pt>
                <c:pt idx="6">
                  <c:v>5.4072920518436343</c:v>
                </c:pt>
                <c:pt idx="7">
                  <c:v>6.1804939987063081</c:v>
                </c:pt>
                <c:pt idx="8">
                  <c:v>6.8999500072955851</c:v>
                </c:pt>
                <c:pt idx="9">
                  <c:v>7.6883063474792328</c:v>
                </c:pt>
                <c:pt idx="10">
                  <c:v>6.6283211728039122</c:v>
                </c:pt>
                <c:pt idx="11">
                  <c:v>0.13215771892562822</c:v>
                </c:pt>
                <c:pt idx="12">
                  <c:v>5.1115789774697329E-2</c:v>
                </c:pt>
                <c:pt idx="13">
                  <c:v>1.2160716022959431E-3</c:v>
                </c:pt>
                <c:pt idx="14">
                  <c:v>1.099733620078692E-3</c:v>
                </c:pt>
                <c:pt idx="15">
                  <c:v>0</c:v>
                </c:pt>
              </c:numCache>
            </c:numRef>
          </c:val>
        </c:ser>
        <c:ser>
          <c:idx val="3"/>
          <c:order val="3"/>
          <c:tx>
            <c:strRef>
              <c:f>'Graphique 10'!$G$5</c:f>
              <c:strCache>
                <c:ptCount val="1"/>
                <c:pt idx="0">
                  <c:v>2013</c:v>
                </c:pt>
              </c:strCache>
            </c:strRef>
          </c:tx>
          <c:marker>
            <c:symbol val="none"/>
          </c:marker>
          <c:cat>
            <c:numRef>
              <c:f>'Graphique 10'!$C$6:$C$21</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'Graphique 10'!$G$6:$G$21</c:f>
              <c:numCache>
                <c:formatCode>#,##0.0</c:formatCode>
                <c:ptCount val="16"/>
                <c:pt idx="0">
                  <c:v>2.6951768446528646</c:v>
                </c:pt>
                <c:pt idx="1">
                  <c:v>3.0180443562094617</c:v>
                </c:pt>
                <c:pt idx="2">
                  <c:v>3.4040584757926817</c:v>
                </c:pt>
                <c:pt idx="3">
                  <c:v>3.7317586092065711</c:v>
                </c:pt>
                <c:pt idx="4">
                  <c:v>4.2760164117866468</c:v>
                </c:pt>
                <c:pt idx="5">
                  <c:v>4.7297575046480134</c:v>
                </c:pt>
                <c:pt idx="6">
                  <c:v>5.3143129020329232</c:v>
                </c:pt>
                <c:pt idx="7">
                  <c:v>5.9715524895434537</c:v>
                </c:pt>
                <c:pt idx="8">
                  <c:v>6.8315003130133025</c:v>
                </c:pt>
                <c:pt idx="9">
                  <c:v>7.5771379396550067</c:v>
                </c:pt>
                <c:pt idx="10">
                  <c:v>7.7491042867463973</c:v>
                </c:pt>
                <c:pt idx="11">
                  <c:v>0.18128249188951576</c:v>
                </c:pt>
                <c:pt idx="12">
                  <c:v>0.10431089382098156</c:v>
                </c:pt>
                <c:pt idx="13">
                  <c:v>4.1057161893671555E-2</c:v>
                </c:pt>
                <c:pt idx="14">
                  <c:v>1.1032332087905622E-3</c:v>
                </c:pt>
                <c:pt idx="15">
                  <c:v>4.9275344465454904E-4</c:v>
                </c:pt>
              </c:numCache>
            </c:numRef>
          </c:val>
        </c:ser>
        <c:ser>
          <c:idx val="4"/>
          <c:order val="4"/>
          <c:tx>
            <c:strRef>
              <c:f>'Graphique 10'!$H$5</c:f>
              <c:strCache>
                <c:ptCount val="1"/>
                <c:pt idx="0">
                  <c:v>2014</c:v>
                </c:pt>
              </c:strCache>
            </c:strRef>
          </c:tx>
          <c:marker>
            <c:symbol val="none"/>
          </c:marker>
          <c:cat>
            <c:numRef>
              <c:f>'Graphique 10'!$C$6:$C$21</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'Graphique 10'!$H$6:$H$21</c:f>
              <c:numCache>
                <c:formatCode>#,##0.0</c:formatCode>
                <c:ptCount val="16"/>
                <c:pt idx="0">
                  <c:v>2.7760300958067203</c:v>
                </c:pt>
                <c:pt idx="1">
                  <c:v>3.012335395625894</c:v>
                </c:pt>
                <c:pt idx="2">
                  <c:v>3.3758115859897861</c:v>
                </c:pt>
                <c:pt idx="3">
                  <c:v>3.8003850565295751</c:v>
                </c:pt>
                <c:pt idx="4">
                  <c:v>4.1362118841371487</c:v>
                </c:pt>
                <c:pt idx="5">
                  <c:v>4.7545044733921804</c:v>
                </c:pt>
                <c:pt idx="6">
                  <c:v>5.2546343462800973</c:v>
                </c:pt>
                <c:pt idx="7">
                  <c:v>5.9178278480174598</c:v>
                </c:pt>
                <c:pt idx="8">
                  <c:v>6.5987115499829327</c:v>
                </c:pt>
                <c:pt idx="9">
                  <c:v>7.5286229791101196</c:v>
                </c:pt>
                <c:pt idx="10">
                  <c:v>7.6733837853005529</c:v>
                </c:pt>
                <c:pt idx="11">
                  <c:v>2.5103845505645825</c:v>
                </c:pt>
                <c:pt idx="12">
                  <c:v>0.14976496916747289</c:v>
                </c:pt>
                <c:pt idx="13">
                  <c:v>8.5715219353038621E-2</c:v>
                </c:pt>
                <c:pt idx="14">
                  <c:v>3.4744669054000726E-2</c:v>
                </c:pt>
                <c:pt idx="15">
                  <c:v>3.7094281298299844E-4</c:v>
                </c:pt>
              </c:numCache>
            </c:numRef>
          </c:val>
        </c:ser>
        <c:marker val="1"/>
        <c:axId val="134772224"/>
        <c:axId val="134773760"/>
      </c:lineChart>
      <c:catAx>
        <c:axId val="134772224"/>
        <c:scaling>
          <c:orientation val="minMax"/>
        </c:scaling>
        <c:axPos val="b"/>
        <c:numFmt formatCode="General" sourceLinked="1"/>
        <c:tickLblPos val="nextTo"/>
        <c:crossAx val="134773760"/>
        <c:crosses val="autoZero"/>
        <c:auto val="1"/>
        <c:lblAlgn val="ctr"/>
        <c:lblOffset val="100"/>
      </c:catAx>
      <c:valAx>
        <c:axId val="134773760"/>
        <c:scaling>
          <c:orientation val="minMax"/>
        </c:scaling>
        <c:axPos val="l"/>
        <c:majorGridlines/>
        <c:numFmt formatCode="#,##0" sourceLinked="0"/>
        <c:tickLblPos val="nextTo"/>
        <c:crossAx val="134772224"/>
        <c:crosses val="autoZero"/>
        <c:crossBetween val="between"/>
      </c:valAx>
    </c:plotArea>
    <c:legend>
      <c:legendPos val="b"/>
      <c:layout/>
    </c:legend>
    <c:plotVisOnly val="1"/>
  </c:chart>
  <c:printSettings>
    <c:headerFooter/>
    <c:pageMargins b="0.75000000000000178" l="0.70000000000000062" r="0.70000000000000062" t="0.750000000000001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11'!$C$5</c:f>
              <c:strCache>
                <c:ptCount val="1"/>
                <c:pt idx="0">
                  <c:v>2010</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11'!$C$42:$C$50</c:f>
              <c:numCache>
                <c:formatCode>#,##0</c:formatCode>
                <c:ptCount val="9"/>
                <c:pt idx="0">
                  <c:v>40162.85609009023</c:v>
                </c:pt>
                <c:pt idx="1">
                  <c:v>45280.696580913718</c:v>
                </c:pt>
                <c:pt idx="2">
                  <c:v>50053.1728400047</c:v>
                </c:pt>
                <c:pt idx="3">
                  <c:v>57318.316736411172</c:v>
                </c:pt>
                <c:pt idx="4">
                  <c:v>61661.310627828178</c:v>
                </c:pt>
                <c:pt idx="5">
                  <c:v>5340.1548260087029</c:v>
                </c:pt>
                <c:pt idx="6">
                  <c:v>0</c:v>
                </c:pt>
                <c:pt idx="7">
                  <c:v>0</c:v>
                </c:pt>
                <c:pt idx="8">
                  <c:v>0</c:v>
                </c:pt>
              </c:numCache>
            </c:numRef>
          </c:val>
        </c:ser>
        <c:ser>
          <c:idx val="1"/>
          <c:order val="1"/>
          <c:tx>
            <c:strRef>
              <c:f>'Graphique 11'!$D$5</c:f>
              <c:strCache>
                <c:ptCount val="1"/>
                <c:pt idx="0">
                  <c:v>2011</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11'!$D$42:$D$50</c:f>
              <c:numCache>
                <c:formatCode>#,##0</c:formatCode>
                <c:ptCount val="9"/>
                <c:pt idx="0">
                  <c:v>40385.247331963881</c:v>
                </c:pt>
                <c:pt idx="1">
                  <c:v>45069.175375263607</c:v>
                </c:pt>
                <c:pt idx="2">
                  <c:v>50905.493612174265</c:v>
                </c:pt>
                <c:pt idx="3">
                  <c:v>56000.888575734149</c:v>
                </c:pt>
                <c:pt idx="4">
                  <c:v>62868.762417659265</c:v>
                </c:pt>
                <c:pt idx="5">
                  <c:v>26074.613013914219</c:v>
                </c:pt>
                <c:pt idx="6">
                  <c:v>0</c:v>
                </c:pt>
                <c:pt idx="7">
                  <c:v>0</c:v>
                </c:pt>
                <c:pt idx="8">
                  <c:v>0</c:v>
                </c:pt>
              </c:numCache>
            </c:numRef>
          </c:val>
        </c:ser>
        <c:ser>
          <c:idx val="2"/>
          <c:order val="2"/>
          <c:tx>
            <c:strRef>
              <c:f>'Graphique 11'!$E$5</c:f>
              <c:strCache>
                <c:ptCount val="1"/>
                <c:pt idx="0">
                  <c:v>2012</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11'!$E$42:$E$50</c:f>
              <c:numCache>
                <c:formatCode>#,##0</c:formatCode>
                <c:ptCount val="9"/>
                <c:pt idx="0">
                  <c:v>40599.096077636808</c:v>
                </c:pt>
                <c:pt idx="1">
                  <c:v>45355.736886653889</c:v>
                </c:pt>
                <c:pt idx="2">
                  <c:v>50646.624458864593</c:v>
                </c:pt>
                <c:pt idx="3">
                  <c:v>57000.293327895866</c:v>
                </c:pt>
                <c:pt idx="4">
                  <c:v>61481.238825941989</c:v>
                </c:pt>
                <c:pt idx="5">
                  <c:v>53212.720711486654</c:v>
                </c:pt>
                <c:pt idx="6">
                  <c:v>0</c:v>
                </c:pt>
                <c:pt idx="7">
                  <c:v>0</c:v>
                </c:pt>
                <c:pt idx="8">
                  <c:v>0</c:v>
                </c:pt>
              </c:numCache>
            </c:numRef>
          </c:val>
        </c:ser>
        <c:ser>
          <c:idx val="3"/>
          <c:order val="3"/>
          <c:tx>
            <c:strRef>
              <c:f>'Graphique 11'!$F$5</c:f>
              <c:strCache>
                <c:ptCount val="1"/>
                <c:pt idx="0">
                  <c:v>2013</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11'!$F$42:$F$50</c:f>
              <c:numCache>
                <c:formatCode>#,##0</c:formatCode>
                <c:ptCount val="9"/>
                <c:pt idx="0">
                  <c:v>40633.600126536956</c:v>
                </c:pt>
                <c:pt idx="1">
                  <c:v>45643.53473545966</c:v>
                </c:pt>
                <c:pt idx="2">
                  <c:v>51042.117313428855</c:v>
                </c:pt>
                <c:pt idx="3">
                  <c:v>56735.171562469062</c:v>
                </c:pt>
                <c:pt idx="4">
                  <c:v>62608.700509043018</c:v>
                </c:pt>
                <c:pt idx="5">
                  <c:v>62455.310738946006</c:v>
                </c:pt>
                <c:pt idx="6">
                  <c:v>0</c:v>
                </c:pt>
                <c:pt idx="7">
                  <c:v>0</c:v>
                </c:pt>
                <c:pt idx="8">
                  <c:v>0</c:v>
                </c:pt>
              </c:numCache>
            </c:numRef>
          </c:val>
        </c:ser>
        <c:ser>
          <c:idx val="4"/>
          <c:order val="4"/>
          <c:tx>
            <c:strRef>
              <c:f>'Graphique 11'!$G$5</c:f>
              <c:strCache>
                <c:ptCount val="1"/>
                <c:pt idx="0">
                  <c:v>2014</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11'!$G$42:$G$50</c:f>
              <c:numCache>
                <c:formatCode>#,##0</c:formatCode>
                <c:ptCount val="9"/>
                <c:pt idx="0">
                  <c:v>41456.972679336555</c:v>
                </c:pt>
                <c:pt idx="1">
                  <c:v>45639.180677605102</c:v>
                </c:pt>
                <c:pt idx="2">
                  <c:v>51314.818706474776</c:v>
                </c:pt>
                <c:pt idx="3">
                  <c:v>57121.912569223045</c:v>
                </c:pt>
                <c:pt idx="4">
                  <c:v>62267.519752773915</c:v>
                </c:pt>
                <c:pt idx="5">
                  <c:v>63555.472351704695</c:v>
                </c:pt>
                <c:pt idx="6">
                  <c:v>15916.352945072087</c:v>
                </c:pt>
                <c:pt idx="7">
                  <c:v>0</c:v>
                </c:pt>
                <c:pt idx="8">
                  <c:v>0</c:v>
                </c:pt>
              </c:numCache>
            </c:numRef>
          </c:val>
        </c:ser>
        <c:ser>
          <c:idx val="5"/>
          <c:order val="5"/>
          <c:tx>
            <c:strRef>
              <c:f>'Graphique 11'!$H$5</c:f>
              <c:strCache>
                <c:ptCount val="1"/>
                <c:pt idx="0">
                  <c:v>2015</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11'!$H$42:$H$50</c:f>
              <c:numCache>
                <c:formatCode>#,##0</c:formatCode>
                <c:ptCount val="9"/>
                <c:pt idx="0">
                  <c:v>41599.845840599701</c:v>
                </c:pt>
                <c:pt idx="1">
                  <c:v>46507.069240517216</c:v>
                </c:pt>
                <c:pt idx="2">
                  <c:v>51289.499092311889</c:v>
                </c:pt>
                <c:pt idx="3">
                  <c:v>57393.887018915957</c:v>
                </c:pt>
                <c:pt idx="4">
                  <c:v>62735.894419848024</c:v>
                </c:pt>
                <c:pt idx="5">
                  <c:v>63259.959042767972</c:v>
                </c:pt>
                <c:pt idx="6">
                  <c:v>43223.906268509127</c:v>
                </c:pt>
                <c:pt idx="7">
                  <c:v>0</c:v>
                </c:pt>
                <c:pt idx="8">
                  <c:v>0</c:v>
                </c:pt>
              </c:numCache>
            </c:numRef>
          </c:val>
        </c:ser>
        <c:ser>
          <c:idx val="6"/>
          <c:order val="6"/>
          <c:tx>
            <c:strRef>
              <c:f>'Graphique 11'!$I$5</c:f>
              <c:strCache>
                <c:ptCount val="1"/>
                <c:pt idx="0">
                  <c:v>2016</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11'!$I$42:$I$50</c:f>
              <c:numCache>
                <c:formatCode>#,##0</c:formatCode>
                <c:ptCount val="9"/>
                <c:pt idx="0">
                  <c:v>41642.466337646882</c:v>
                </c:pt>
                <c:pt idx="1">
                  <c:v>46670.826361725529</c:v>
                </c:pt>
                <c:pt idx="2">
                  <c:v>52268.260787664192</c:v>
                </c:pt>
                <c:pt idx="3">
                  <c:v>57371.266877527327</c:v>
                </c:pt>
                <c:pt idx="4">
                  <c:v>63040.288723234677</c:v>
                </c:pt>
                <c:pt idx="5">
                  <c:v>63742.031556803646</c:v>
                </c:pt>
                <c:pt idx="6">
                  <c:v>64543.015304442692</c:v>
                </c:pt>
                <c:pt idx="7">
                  <c:v>0</c:v>
                </c:pt>
                <c:pt idx="8">
                  <c:v>0</c:v>
                </c:pt>
              </c:numCache>
            </c:numRef>
          </c:val>
        </c:ser>
        <c:ser>
          <c:idx val="7"/>
          <c:order val="7"/>
          <c:tx>
            <c:strRef>
              <c:f>'Graphique 11'!$J$5</c:f>
              <c:strCache>
                <c:ptCount val="1"/>
                <c:pt idx="0">
                  <c:v>2017</c:v>
                </c:pt>
              </c:strCache>
            </c:strRef>
          </c:tx>
          <c:marker>
            <c:symbol val="none"/>
          </c:marker>
          <c:cat>
            <c:numRef>
              <c:f>'Graphique 11'!$B$42:$B$50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11'!$J$42:$J$50</c:f>
              <c:numCache>
                <c:formatCode>#,##0</c:formatCode>
                <c:ptCount val="9"/>
                <c:pt idx="0">
                  <c:v>41595.134050563218</c:v>
                </c:pt>
                <c:pt idx="1">
                  <c:v>46722.182379495294</c:v>
                </c:pt>
                <c:pt idx="2">
                  <c:v>52456.318635886855</c:v>
                </c:pt>
                <c:pt idx="3">
                  <c:v>58470.381946082089</c:v>
                </c:pt>
                <c:pt idx="4">
                  <c:v>63022.128863415106</c:v>
                </c:pt>
                <c:pt idx="5">
                  <c:v>64057.450361989468</c:v>
                </c:pt>
                <c:pt idx="6">
                  <c:v>65041.640602848049</c:v>
                </c:pt>
                <c:pt idx="7">
                  <c:v>5507.9649985839151</c:v>
                </c:pt>
                <c:pt idx="8">
                  <c:v>0</c:v>
                </c:pt>
              </c:numCache>
            </c:numRef>
          </c:val>
        </c:ser>
        <c:marker val="1"/>
        <c:axId val="134930816"/>
        <c:axId val="134932352"/>
      </c:lineChart>
      <c:catAx>
        <c:axId val="134930816"/>
        <c:scaling>
          <c:orientation val="minMax"/>
        </c:scaling>
        <c:axPos val="b"/>
        <c:numFmt formatCode="General" sourceLinked="1"/>
        <c:tickLblPos val="nextTo"/>
        <c:crossAx val="134932352"/>
        <c:crosses val="autoZero"/>
        <c:auto val="1"/>
        <c:lblAlgn val="ctr"/>
        <c:lblOffset val="100"/>
      </c:catAx>
      <c:valAx>
        <c:axId val="134932352"/>
        <c:scaling>
          <c:orientation val="minMax"/>
        </c:scaling>
        <c:axPos val="l"/>
        <c:majorGridlines/>
        <c:numFmt formatCode="#,##0" sourceLinked="1"/>
        <c:tickLblPos val="nextTo"/>
        <c:crossAx val="134930816"/>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12'!$C$5</c:f>
              <c:strCache>
                <c:ptCount val="1"/>
                <c:pt idx="0">
                  <c:v>Scénario sans réforme</c:v>
                </c:pt>
              </c:strCache>
            </c:strRef>
          </c:tx>
          <c:marker>
            <c:symbol val="none"/>
          </c:marker>
          <c:cat>
            <c:numRef>
              <c:f>'Graphique 12'!$B$42:$B$50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12'!$C$42:$C$50</c:f>
              <c:numCache>
                <c:formatCode>#,##0</c:formatCode>
                <c:ptCount val="9"/>
                <c:pt idx="0">
                  <c:v>41595.134050563218</c:v>
                </c:pt>
                <c:pt idx="1">
                  <c:v>46722.182379495294</c:v>
                </c:pt>
                <c:pt idx="2">
                  <c:v>52456.318635886855</c:v>
                </c:pt>
                <c:pt idx="3">
                  <c:v>58470.381946082089</c:v>
                </c:pt>
                <c:pt idx="4">
                  <c:v>63022.128863415106</c:v>
                </c:pt>
                <c:pt idx="5">
                  <c:v>5225.5890698369285</c:v>
                </c:pt>
                <c:pt idx="6">
                  <c:v>0</c:v>
                </c:pt>
                <c:pt idx="7">
                  <c:v>0</c:v>
                </c:pt>
                <c:pt idx="8">
                  <c:v>0</c:v>
                </c:pt>
              </c:numCache>
            </c:numRef>
          </c:val>
        </c:ser>
        <c:ser>
          <c:idx val="1"/>
          <c:order val="1"/>
          <c:tx>
            <c:strRef>
              <c:f>'Graphique 12'!$D$5</c:f>
              <c:strCache>
                <c:ptCount val="1"/>
                <c:pt idx="0">
                  <c:v>Scénario bas</c:v>
                </c:pt>
              </c:strCache>
            </c:strRef>
          </c:tx>
          <c:marker>
            <c:symbol val="none"/>
          </c:marker>
          <c:cat>
            <c:numRef>
              <c:f>'Graphique 12'!$B$42:$B$50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12'!$D$42:$D$50</c:f>
              <c:numCache>
                <c:formatCode>#,##0</c:formatCode>
                <c:ptCount val="9"/>
                <c:pt idx="0">
                  <c:v>41595.134050563218</c:v>
                </c:pt>
                <c:pt idx="1">
                  <c:v>46722.182379495294</c:v>
                </c:pt>
                <c:pt idx="2">
                  <c:v>52456.318635886855</c:v>
                </c:pt>
                <c:pt idx="3">
                  <c:v>58470.381946082089</c:v>
                </c:pt>
                <c:pt idx="4">
                  <c:v>63022.128863415106</c:v>
                </c:pt>
                <c:pt idx="5">
                  <c:v>62707.068838043146</c:v>
                </c:pt>
                <c:pt idx="6">
                  <c:v>62036.496046578577</c:v>
                </c:pt>
                <c:pt idx="7">
                  <c:v>5097.4929615957426</c:v>
                </c:pt>
                <c:pt idx="8">
                  <c:v>0</c:v>
                </c:pt>
              </c:numCache>
            </c:numRef>
          </c:val>
        </c:ser>
        <c:ser>
          <c:idx val="2"/>
          <c:order val="2"/>
          <c:tx>
            <c:strRef>
              <c:f>'Graphique 12'!$E$5</c:f>
              <c:strCache>
                <c:ptCount val="1"/>
                <c:pt idx="0">
                  <c:v>Scénario médian</c:v>
                </c:pt>
              </c:strCache>
            </c:strRef>
          </c:tx>
          <c:marker>
            <c:symbol val="none"/>
          </c:marker>
          <c:cat>
            <c:numRef>
              <c:f>'Graphique 12'!$B$42:$B$50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12'!$E$42:$E$50</c:f>
              <c:numCache>
                <c:formatCode>#,##0</c:formatCode>
                <c:ptCount val="9"/>
                <c:pt idx="0">
                  <c:v>41595.134050563218</c:v>
                </c:pt>
                <c:pt idx="1">
                  <c:v>46722.182379495294</c:v>
                </c:pt>
                <c:pt idx="2">
                  <c:v>52456.318635886855</c:v>
                </c:pt>
                <c:pt idx="3">
                  <c:v>58470.381946082089</c:v>
                </c:pt>
                <c:pt idx="4">
                  <c:v>63022.128863415106</c:v>
                </c:pt>
                <c:pt idx="5">
                  <c:v>64057.450361989468</c:v>
                </c:pt>
                <c:pt idx="6">
                  <c:v>65041.640602848049</c:v>
                </c:pt>
                <c:pt idx="7">
                  <c:v>5507.9649985839151</c:v>
                </c:pt>
                <c:pt idx="8">
                  <c:v>0</c:v>
                </c:pt>
              </c:numCache>
            </c:numRef>
          </c:val>
        </c:ser>
        <c:ser>
          <c:idx val="3"/>
          <c:order val="3"/>
          <c:tx>
            <c:strRef>
              <c:f>'Graphique 12'!$F$5</c:f>
              <c:strCache>
                <c:ptCount val="1"/>
                <c:pt idx="0">
                  <c:v>Scénario haut</c:v>
                </c:pt>
              </c:strCache>
            </c:strRef>
          </c:tx>
          <c:marker>
            <c:symbol val="none"/>
          </c:marker>
          <c:cat>
            <c:numRef>
              <c:f>'Graphique 12'!$B$42:$B$50</c:f>
              <c:numCache>
                <c:formatCode>General</c:formatCode>
                <c:ptCount val="9"/>
                <c:pt idx="0">
                  <c:v>55</c:v>
                </c:pt>
                <c:pt idx="1">
                  <c:v>56</c:v>
                </c:pt>
                <c:pt idx="2">
                  <c:v>57</c:v>
                </c:pt>
                <c:pt idx="3">
                  <c:v>58</c:v>
                </c:pt>
                <c:pt idx="4">
                  <c:v>59</c:v>
                </c:pt>
                <c:pt idx="5">
                  <c:v>60</c:v>
                </c:pt>
                <c:pt idx="6">
                  <c:v>61</c:v>
                </c:pt>
                <c:pt idx="7">
                  <c:v>62</c:v>
                </c:pt>
                <c:pt idx="8">
                  <c:v>63</c:v>
                </c:pt>
              </c:numCache>
            </c:numRef>
          </c:cat>
          <c:val>
            <c:numRef>
              <c:f>'Graphique 12'!$F$42:$F$50</c:f>
              <c:numCache>
                <c:formatCode>#,##0</c:formatCode>
                <c:ptCount val="9"/>
                <c:pt idx="0">
                  <c:v>41595.134050563218</c:v>
                </c:pt>
                <c:pt idx="1">
                  <c:v>46722.182379495294</c:v>
                </c:pt>
                <c:pt idx="2">
                  <c:v>52456.318635886855</c:v>
                </c:pt>
                <c:pt idx="3">
                  <c:v>58470.381946082089</c:v>
                </c:pt>
                <c:pt idx="4">
                  <c:v>63022.128863415106</c:v>
                </c:pt>
                <c:pt idx="5">
                  <c:v>69250.127997126576</c:v>
                </c:pt>
                <c:pt idx="6">
                  <c:v>75693.247263493671</c:v>
                </c:pt>
                <c:pt idx="7">
                  <c:v>6874.9141653139195</c:v>
                </c:pt>
                <c:pt idx="8">
                  <c:v>0</c:v>
                </c:pt>
              </c:numCache>
            </c:numRef>
          </c:val>
        </c:ser>
        <c:marker val="1"/>
        <c:axId val="134975488"/>
        <c:axId val="134977024"/>
      </c:lineChart>
      <c:catAx>
        <c:axId val="134975488"/>
        <c:scaling>
          <c:orientation val="minMax"/>
        </c:scaling>
        <c:axPos val="b"/>
        <c:numFmt formatCode="General" sourceLinked="1"/>
        <c:tickLblPos val="nextTo"/>
        <c:crossAx val="134977024"/>
        <c:crosses val="autoZero"/>
        <c:auto val="1"/>
        <c:lblAlgn val="ctr"/>
        <c:lblOffset val="100"/>
      </c:catAx>
      <c:valAx>
        <c:axId val="134977024"/>
        <c:scaling>
          <c:orientation val="minMax"/>
        </c:scaling>
        <c:axPos val="l"/>
        <c:majorGridlines/>
        <c:numFmt formatCode="#,##0" sourceLinked="1"/>
        <c:tickLblPos val="nextTo"/>
        <c:crossAx val="134975488"/>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13'!$C$3</c:f>
              <c:strCache>
                <c:ptCount val="1"/>
                <c:pt idx="0">
                  <c:v>Scénario sans réforme</c:v>
                </c:pt>
              </c:strCache>
            </c:strRef>
          </c:tx>
          <c:marker>
            <c:symbol val="none"/>
          </c:marker>
          <c:cat>
            <c:numRef>
              <c:f>'Graphique 13'!$B$4:$B$11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13'!$C$4:$C$11</c:f>
              <c:numCache>
                <c:formatCode>#,##0</c:formatCode>
                <c:ptCount val="8"/>
                <c:pt idx="0">
                  <c:v>587389.15311057656</c:v>
                </c:pt>
                <c:pt idx="1">
                  <c:v>588912.2226630178</c:v>
                </c:pt>
                <c:pt idx="2">
                  <c:v>589717.34280959144</c:v>
                </c:pt>
                <c:pt idx="3">
                  <c:v>592770.9720033257</c:v>
                </c:pt>
                <c:pt idx="4">
                  <c:v>594266.45945311035</c:v>
                </c:pt>
                <c:pt idx="5">
                  <c:v>595800.77382915351</c:v>
                </c:pt>
                <c:pt idx="6">
                  <c:v>597072.34563185566</c:v>
                </c:pt>
                <c:pt idx="7">
                  <c:v>598144.61762505921</c:v>
                </c:pt>
              </c:numCache>
            </c:numRef>
          </c:val>
        </c:ser>
        <c:ser>
          <c:idx val="1"/>
          <c:order val="1"/>
          <c:tx>
            <c:strRef>
              <c:f>'Graphique 13'!$D$3</c:f>
              <c:strCache>
                <c:ptCount val="1"/>
                <c:pt idx="0">
                  <c:v>Scénario bas</c:v>
                </c:pt>
              </c:strCache>
            </c:strRef>
          </c:tx>
          <c:marker>
            <c:symbol val="none"/>
          </c:marker>
          <c:cat>
            <c:numRef>
              <c:f>'Graphique 13'!$B$4:$B$11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13'!$D$4:$D$11</c:f>
              <c:numCache>
                <c:formatCode>#,##0</c:formatCode>
                <c:ptCount val="8"/>
                <c:pt idx="0">
                  <c:v>587389.15311057656</c:v>
                </c:pt>
                <c:pt idx="1">
                  <c:v>609332.17436511139</c:v>
                </c:pt>
                <c:pt idx="2">
                  <c:v>636599.20197932958</c:v>
                </c:pt>
                <c:pt idx="3">
                  <c:v>648814.78361884411</c:v>
                </c:pt>
                <c:pt idx="4">
                  <c:v>666478.45637953654</c:v>
                </c:pt>
                <c:pt idx="5">
                  <c:v>693793.44574556581</c:v>
                </c:pt>
                <c:pt idx="6">
                  <c:v>715831.69559519005</c:v>
                </c:pt>
                <c:pt idx="7">
                  <c:v>722760.08640143985</c:v>
                </c:pt>
              </c:numCache>
            </c:numRef>
          </c:val>
        </c:ser>
        <c:ser>
          <c:idx val="2"/>
          <c:order val="2"/>
          <c:tx>
            <c:strRef>
              <c:f>'Graphique 13'!$E$3</c:f>
              <c:strCache>
                <c:ptCount val="1"/>
                <c:pt idx="0">
                  <c:v>Scénario médian</c:v>
                </c:pt>
              </c:strCache>
            </c:strRef>
          </c:tx>
          <c:marker>
            <c:symbol val="none"/>
          </c:marker>
          <c:cat>
            <c:numRef>
              <c:f>'Graphique 13'!$B$4:$B$11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13'!$E$4:$E$11</c:f>
              <c:numCache>
                <c:formatCode>#,##0</c:formatCode>
                <c:ptCount val="8"/>
                <c:pt idx="0">
                  <c:v>587389.15311057656</c:v>
                </c:pt>
                <c:pt idx="1">
                  <c:v>609881.84775140858</c:v>
                </c:pt>
                <c:pt idx="2">
                  <c:v>637720.96805777389</c:v>
                </c:pt>
                <c:pt idx="3">
                  <c:v>650131.39077722456</c:v>
                </c:pt>
                <c:pt idx="4">
                  <c:v>668553.64533991052</c:v>
                </c:pt>
                <c:pt idx="5">
                  <c:v>697124.10670174996</c:v>
                </c:pt>
                <c:pt idx="6">
                  <c:v>720157.53421728651</c:v>
                </c:pt>
                <c:pt idx="7">
                  <c:v>727526.08451864368</c:v>
                </c:pt>
              </c:numCache>
            </c:numRef>
          </c:val>
        </c:ser>
        <c:ser>
          <c:idx val="3"/>
          <c:order val="3"/>
          <c:tx>
            <c:strRef>
              <c:f>'Graphique 13'!$F$3</c:f>
              <c:strCache>
                <c:ptCount val="1"/>
                <c:pt idx="0">
                  <c:v>Scénario haut</c:v>
                </c:pt>
              </c:strCache>
            </c:strRef>
          </c:tx>
          <c:marker>
            <c:symbol val="none"/>
          </c:marker>
          <c:cat>
            <c:numRef>
              <c:f>'Graphique 13'!$B$4:$B$11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13'!$F$4:$F$11</c:f>
              <c:numCache>
                <c:formatCode>#,##0</c:formatCode>
                <c:ptCount val="8"/>
                <c:pt idx="0">
                  <c:v>587389.15311057656</c:v>
                </c:pt>
                <c:pt idx="1">
                  <c:v>611995.52943990973</c:v>
                </c:pt>
                <c:pt idx="2">
                  <c:v>642034.54131399724</c:v>
                </c:pt>
                <c:pt idx="3">
                  <c:v>655194.19445481373</c:v>
                </c:pt>
                <c:pt idx="4">
                  <c:v>676312.18802829599</c:v>
                </c:pt>
                <c:pt idx="5">
                  <c:v>709330.74191081431</c:v>
                </c:pt>
                <c:pt idx="6">
                  <c:v>735894.59192464105</c:v>
                </c:pt>
                <c:pt idx="7">
                  <c:v>744737.31798115652</c:v>
                </c:pt>
              </c:numCache>
            </c:numRef>
          </c:val>
        </c:ser>
        <c:marker val="1"/>
        <c:axId val="135048576"/>
        <c:axId val="135083136"/>
      </c:lineChart>
      <c:catAx>
        <c:axId val="135048576"/>
        <c:scaling>
          <c:orientation val="minMax"/>
        </c:scaling>
        <c:axPos val="b"/>
        <c:numFmt formatCode="General" sourceLinked="1"/>
        <c:tickLblPos val="nextTo"/>
        <c:crossAx val="135083136"/>
        <c:crosses val="autoZero"/>
        <c:auto val="1"/>
        <c:lblAlgn val="ctr"/>
        <c:lblOffset val="100"/>
      </c:catAx>
      <c:valAx>
        <c:axId val="135083136"/>
        <c:scaling>
          <c:orientation val="minMax"/>
          <c:min val="550000"/>
        </c:scaling>
        <c:axPos val="l"/>
        <c:majorGridlines/>
        <c:numFmt formatCode="#,##0" sourceLinked="1"/>
        <c:tickLblPos val="nextTo"/>
        <c:crossAx val="135048576"/>
        <c:crosses val="autoZero"/>
        <c:crossBetween val="between"/>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14'!$C$3</c:f>
              <c:strCache>
                <c:ptCount val="1"/>
                <c:pt idx="0">
                  <c:v>Scénario sans réforme</c:v>
                </c:pt>
              </c:strCache>
            </c:strRef>
          </c:tx>
          <c:marker>
            <c:symbol val="none"/>
          </c:marker>
          <c:cat>
            <c:numRef>
              <c:f>'Graphique 14'!$B$4:$B$11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14'!$C$4:$C$11</c:f>
              <c:numCache>
                <c:formatCode>#,##0</c:formatCode>
                <c:ptCount val="8"/>
                <c:pt idx="0">
                  <c:v>4689.7377024531606</c:v>
                </c:pt>
                <c:pt idx="1">
                  <c:v>4816.9523297221967</c:v>
                </c:pt>
                <c:pt idx="2">
                  <c:v>4943.3674626522252</c:v>
                </c:pt>
                <c:pt idx="3">
                  <c:v>5056.7848946161612</c:v>
                </c:pt>
                <c:pt idx="4">
                  <c:v>5126.6837952048254</c:v>
                </c:pt>
                <c:pt idx="5">
                  <c:v>5171.3629934816645</c:v>
                </c:pt>
                <c:pt idx="6">
                  <c:v>5222.6715244353227</c:v>
                </c:pt>
                <c:pt idx="7">
                  <c:v>5320.7067026335662</c:v>
                </c:pt>
              </c:numCache>
            </c:numRef>
          </c:val>
        </c:ser>
        <c:ser>
          <c:idx val="1"/>
          <c:order val="1"/>
          <c:tx>
            <c:strRef>
              <c:f>'Graphique 14'!$D$3</c:f>
              <c:strCache>
                <c:ptCount val="1"/>
                <c:pt idx="0">
                  <c:v>Scénario bas</c:v>
                </c:pt>
              </c:strCache>
            </c:strRef>
          </c:tx>
          <c:marker>
            <c:symbol val="none"/>
          </c:marker>
          <c:cat>
            <c:numRef>
              <c:f>'Graphique 14'!$B$4:$B$11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14'!$D$4:$D$11</c:f>
              <c:numCache>
                <c:formatCode>#,##0</c:formatCode>
                <c:ptCount val="8"/>
                <c:pt idx="0">
                  <c:v>4689.7377024531606</c:v>
                </c:pt>
                <c:pt idx="1">
                  <c:v>5007.0029451704995</c:v>
                </c:pt>
                <c:pt idx="2">
                  <c:v>5388.864825782457</c:v>
                </c:pt>
                <c:pt idx="3">
                  <c:v>5596.2674696722897</c:v>
                </c:pt>
                <c:pt idx="4">
                  <c:v>5825.9734331935579</c:v>
                </c:pt>
                <c:pt idx="5">
                  <c:v>6121.6093566868967</c:v>
                </c:pt>
                <c:pt idx="6">
                  <c:v>6381.6702799544182</c:v>
                </c:pt>
                <c:pt idx="7">
                  <c:v>6545.2615850128313</c:v>
                </c:pt>
              </c:numCache>
            </c:numRef>
          </c:val>
        </c:ser>
        <c:ser>
          <c:idx val="2"/>
          <c:order val="2"/>
          <c:tx>
            <c:strRef>
              <c:f>'Graphique 14'!$E$3</c:f>
              <c:strCache>
                <c:ptCount val="1"/>
                <c:pt idx="0">
                  <c:v>Scénario médian</c:v>
                </c:pt>
              </c:strCache>
            </c:strRef>
          </c:tx>
          <c:marker>
            <c:symbol val="none"/>
          </c:marker>
          <c:cat>
            <c:numRef>
              <c:f>'Graphique 14'!$B$4:$B$11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14'!$E$4:$E$11</c:f>
              <c:numCache>
                <c:formatCode>#,##0</c:formatCode>
                <c:ptCount val="8"/>
                <c:pt idx="0">
                  <c:v>4689.7377024531606</c:v>
                </c:pt>
                <c:pt idx="1">
                  <c:v>5014.8994106515211</c:v>
                </c:pt>
                <c:pt idx="2">
                  <c:v>5405.3182417038261</c:v>
                </c:pt>
                <c:pt idx="3">
                  <c:v>5615.8297478610584</c:v>
                </c:pt>
                <c:pt idx="4">
                  <c:v>5856.4740982636513</c:v>
                </c:pt>
                <c:pt idx="5">
                  <c:v>6170.1559883260288</c:v>
                </c:pt>
                <c:pt idx="6">
                  <c:v>6445.044603862385</c:v>
                </c:pt>
                <c:pt idx="7">
                  <c:v>6614.8444387484205</c:v>
                </c:pt>
              </c:numCache>
            </c:numRef>
          </c:val>
        </c:ser>
        <c:ser>
          <c:idx val="3"/>
          <c:order val="3"/>
          <c:tx>
            <c:strRef>
              <c:f>'Graphique 14'!$F$3</c:f>
              <c:strCache>
                <c:ptCount val="1"/>
                <c:pt idx="0">
                  <c:v>Scénario haut</c:v>
                </c:pt>
              </c:strCache>
            </c:strRef>
          </c:tx>
          <c:marker>
            <c:symbol val="none"/>
          </c:marker>
          <c:cat>
            <c:numRef>
              <c:f>'Graphique 14'!$B$4:$B$11</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14'!$F$4:$F$11</c:f>
              <c:numCache>
                <c:formatCode>#,##0</c:formatCode>
                <c:ptCount val="8"/>
                <c:pt idx="0">
                  <c:v>4689.7377024531606</c:v>
                </c:pt>
                <c:pt idx="1">
                  <c:v>5032.5415857264252</c:v>
                </c:pt>
                <c:pt idx="2">
                  <c:v>5442.0782383077121</c:v>
                </c:pt>
                <c:pt idx="3">
                  <c:v>5659.5355219823741</c:v>
                </c:pt>
                <c:pt idx="4">
                  <c:v>5924.1110920327146</c:v>
                </c:pt>
                <c:pt idx="5">
                  <c:v>6276.9593790196332</c:v>
                </c:pt>
                <c:pt idx="6">
                  <c:v>6583.6371056587868</c:v>
                </c:pt>
                <c:pt idx="7">
                  <c:v>6767.9325191415128</c:v>
                </c:pt>
              </c:numCache>
            </c:numRef>
          </c:val>
        </c:ser>
        <c:marker val="1"/>
        <c:axId val="135150592"/>
        <c:axId val="135156480"/>
      </c:lineChart>
      <c:catAx>
        <c:axId val="135150592"/>
        <c:scaling>
          <c:orientation val="minMax"/>
        </c:scaling>
        <c:axPos val="b"/>
        <c:numFmt formatCode="General" sourceLinked="1"/>
        <c:tickLblPos val="nextTo"/>
        <c:crossAx val="135156480"/>
        <c:crosses val="autoZero"/>
        <c:auto val="1"/>
        <c:lblAlgn val="ctr"/>
        <c:lblOffset val="100"/>
      </c:catAx>
      <c:valAx>
        <c:axId val="135156480"/>
        <c:scaling>
          <c:orientation val="minMax"/>
          <c:min val="4500"/>
        </c:scaling>
        <c:axPos val="l"/>
        <c:majorGridlines/>
        <c:numFmt formatCode="#,##0" sourceLinked="1"/>
        <c:tickLblPos val="nextTo"/>
        <c:crossAx val="135150592"/>
        <c:crosses val="autoZero"/>
        <c:crossBetween val="between"/>
      </c:valAx>
    </c:plotArea>
    <c:legend>
      <c:legendPos val="r"/>
      <c:layout/>
    </c:legend>
    <c:plotVisOnly val="1"/>
  </c:chart>
  <c:printSettings>
    <c:headerFooter/>
    <c:pageMargins b="0.75000000000000189" l="0.70000000000000062" r="0.70000000000000062" t="0.750000000000001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A2 - 1'!$B$5</c:f>
              <c:strCache>
                <c:ptCount val="1"/>
                <c:pt idx="0">
                  <c:v>Observé</c:v>
                </c:pt>
              </c:strCache>
            </c:strRef>
          </c:tx>
          <c:marker>
            <c:symbol val="none"/>
          </c:marker>
          <c:cat>
            <c:numRef>
              <c:f>'Graphique A2 - 1'!$A$37:$A$49</c:f>
              <c:numCache>
                <c:formatCode>General</c:formatCode>
                <c:ptCount val="13"/>
                <c:pt idx="0">
                  <c:v>50</c:v>
                </c:pt>
                <c:pt idx="1">
                  <c:v>51</c:v>
                </c:pt>
                <c:pt idx="2">
                  <c:v>52</c:v>
                </c:pt>
                <c:pt idx="3">
                  <c:v>53</c:v>
                </c:pt>
                <c:pt idx="4">
                  <c:v>54</c:v>
                </c:pt>
                <c:pt idx="5">
                  <c:v>55</c:v>
                </c:pt>
                <c:pt idx="6">
                  <c:v>56</c:v>
                </c:pt>
                <c:pt idx="7">
                  <c:v>57</c:v>
                </c:pt>
                <c:pt idx="8">
                  <c:v>58</c:v>
                </c:pt>
                <c:pt idx="9">
                  <c:v>59</c:v>
                </c:pt>
                <c:pt idx="10">
                  <c:v>60</c:v>
                </c:pt>
                <c:pt idx="11">
                  <c:v>61</c:v>
                </c:pt>
                <c:pt idx="12">
                  <c:v>62</c:v>
                </c:pt>
              </c:numCache>
            </c:numRef>
          </c:cat>
          <c:val>
            <c:numRef>
              <c:f>'Graphique A2 - 1'!$B$37:$B$49</c:f>
              <c:numCache>
                <c:formatCode>#,##0.0</c:formatCode>
                <c:ptCount val="13"/>
                <c:pt idx="0">
                  <c:v>2.7760300958067203</c:v>
                </c:pt>
                <c:pt idx="1">
                  <c:v>3.0122257963755525</c:v>
                </c:pt>
                <c:pt idx="2">
                  <c:v>3.3758115859897853</c:v>
                </c:pt>
                <c:pt idx="3">
                  <c:v>3.8003850565295751</c:v>
                </c:pt>
                <c:pt idx="4">
                  <c:v>4.136097589409907</c:v>
                </c:pt>
                <c:pt idx="5">
                  <c:v>4.7543893577930953</c:v>
                </c:pt>
                <c:pt idx="6">
                  <c:v>5.2546343462800973</c:v>
                </c:pt>
                <c:pt idx="7">
                  <c:v>5.9177096215096583</c:v>
                </c:pt>
                <c:pt idx="8">
                  <c:v>6.5987115499829336</c:v>
                </c:pt>
                <c:pt idx="9">
                  <c:v>7.5286229791101196</c:v>
                </c:pt>
                <c:pt idx="10">
                  <c:v>7.6733837853005529</c:v>
                </c:pt>
                <c:pt idx="11">
                  <c:v>2.510384550564583</c:v>
                </c:pt>
                <c:pt idx="12">
                  <c:v>0.14976496916747289</c:v>
                </c:pt>
              </c:numCache>
            </c:numRef>
          </c:val>
        </c:ser>
        <c:ser>
          <c:idx val="1"/>
          <c:order val="1"/>
          <c:tx>
            <c:strRef>
              <c:f>'Graphique A2 - 1'!$C$5</c:f>
              <c:strCache>
                <c:ptCount val="1"/>
                <c:pt idx="0">
                  <c:v>Scénario bas</c:v>
                </c:pt>
              </c:strCache>
            </c:strRef>
          </c:tx>
          <c:marker>
            <c:symbol val="none"/>
          </c:marker>
          <c:cat>
            <c:numRef>
              <c:f>'Graphique A2 - 1'!$A$37:$A$49</c:f>
              <c:numCache>
                <c:formatCode>General</c:formatCode>
                <c:ptCount val="13"/>
                <c:pt idx="0">
                  <c:v>50</c:v>
                </c:pt>
                <c:pt idx="1">
                  <c:v>51</c:v>
                </c:pt>
                <c:pt idx="2">
                  <c:v>52</c:v>
                </c:pt>
                <c:pt idx="3">
                  <c:v>53</c:v>
                </c:pt>
                <c:pt idx="4">
                  <c:v>54</c:v>
                </c:pt>
                <c:pt idx="5">
                  <c:v>55</c:v>
                </c:pt>
                <c:pt idx="6">
                  <c:v>56</c:v>
                </c:pt>
                <c:pt idx="7">
                  <c:v>57</c:v>
                </c:pt>
                <c:pt idx="8">
                  <c:v>58</c:v>
                </c:pt>
                <c:pt idx="9">
                  <c:v>59</c:v>
                </c:pt>
                <c:pt idx="10">
                  <c:v>60</c:v>
                </c:pt>
                <c:pt idx="11">
                  <c:v>61</c:v>
                </c:pt>
                <c:pt idx="12">
                  <c:v>62</c:v>
                </c:pt>
              </c:numCache>
            </c:numRef>
          </c:cat>
          <c:val>
            <c:numRef>
              <c:f>'Graphique A2 - 1'!$C$37:$C$49</c:f>
              <c:numCache>
                <c:formatCode>#,##0.0</c:formatCode>
                <c:ptCount val="13"/>
                <c:pt idx="0">
                  <c:v>2.7194447880865642</c:v>
                </c:pt>
                <c:pt idx="1">
                  <c:v>3.0173828185004088</c:v>
                </c:pt>
                <c:pt idx="2">
                  <c:v>3.3962431050788533</c:v>
                </c:pt>
                <c:pt idx="3">
                  <c:v>3.8026093363303017</c:v>
                </c:pt>
                <c:pt idx="4">
                  <c:v>4.2426898820901275</c:v>
                </c:pt>
                <c:pt idx="5">
                  <c:v>4.7723442462157539</c:v>
                </c:pt>
                <c:pt idx="6">
                  <c:v>5.3753800673471721</c:v>
                </c:pt>
                <c:pt idx="7">
                  <c:v>6.0667718141473124</c:v>
                </c:pt>
                <c:pt idx="8">
                  <c:v>6.8172220474877907</c:v>
                </c:pt>
                <c:pt idx="9">
                  <c:v>7.5249394854237206</c:v>
                </c:pt>
                <c:pt idx="10">
                  <c:v>7.5249394854237206</c:v>
                </c:pt>
                <c:pt idx="11">
                  <c:v>1.8812348713559301</c:v>
                </c:pt>
                <c:pt idx="12">
                  <c:v>0</c:v>
                </c:pt>
              </c:numCache>
            </c:numRef>
          </c:val>
        </c:ser>
        <c:ser>
          <c:idx val="2"/>
          <c:order val="2"/>
          <c:tx>
            <c:strRef>
              <c:f>'Graphique A2 - 1'!$D$5</c:f>
              <c:strCache>
                <c:ptCount val="1"/>
                <c:pt idx="0">
                  <c:v>Scénario médian</c:v>
                </c:pt>
              </c:strCache>
            </c:strRef>
          </c:tx>
          <c:marker>
            <c:symbol val="none"/>
          </c:marker>
          <c:cat>
            <c:numRef>
              <c:f>'Graphique A2 - 1'!$A$37:$A$49</c:f>
              <c:numCache>
                <c:formatCode>General</c:formatCode>
                <c:ptCount val="13"/>
                <c:pt idx="0">
                  <c:v>50</c:v>
                </c:pt>
                <c:pt idx="1">
                  <c:v>51</c:v>
                </c:pt>
                <c:pt idx="2">
                  <c:v>52</c:v>
                </c:pt>
                <c:pt idx="3">
                  <c:v>53</c:v>
                </c:pt>
                <c:pt idx="4">
                  <c:v>54</c:v>
                </c:pt>
                <c:pt idx="5">
                  <c:v>55</c:v>
                </c:pt>
                <c:pt idx="6">
                  <c:v>56</c:v>
                </c:pt>
                <c:pt idx="7">
                  <c:v>57</c:v>
                </c:pt>
                <c:pt idx="8">
                  <c:v>58</c:v>
                </c:pt>
                <c:pt idx="9">
                  <c:v>59</c:v>
                </c:pt>
                <c:pt idx="10">
                  <c:v>60</c:v>
                </c:pt>
                <c:pt idx="11">
                  <c:v>61</c:v>
                </c:pt>
                <c:pt idx="12">
                  <c:v>62</c:v>
                </c:pt>
              </c:numCache>
            </c:numRef>
          </c:cat>
          <c:val>
            <c:numRef>
              <c:f>'Graphique A2 - 1'!$D$37:$D$49</c:f>
              <c:numCache>
                <c:formatCode>#,##0.0</c:formatCode>
                <c:ptCount val="13"/>
                <c:pt idx="0">
                  <c:v>2.7194447880865642</c:v>
                </c:pt>
                <c:pt idx="1">
                  <c:v>3.0173828185004088</c:v>
                </c:pt>
                <c:pt idx="2">
                  <c:v>3.3962431050788533</c:v>
                </c:pt>
                <c:pt idx="3">
                  <c:v>3.8026093363303017</c:v>
                </c:pt>
                <c:pt idx="4">
                  <c:v>4.2426898820901275</c:v>
                </c:pt>
                <c:pt idx="5">
                  <c:v>4.7723442462157539</c:v>
                </c:pt>
                <c:pt idx="6">
                  <c:v>5.3753800673471721</c:v>
                </c:pt>
                <c:pt idx="7">
                  <c:v>6.0667718141473124</c:v>
                </c:pt>
                <c:pt idx="8">
                  <c:v>6.8172220474877907</c:v>
                </c:pt>
                <c:pt idx="9">
                  <c:v>7.5249394854237206</c:v>
                </c:pt>
                <c:pt idx="10">
                  <c:v>7.6869872328024904</c:v>
                </c:pt>
                <c:pt idx="11">
                  <c:v>1.9723648205470461</c:v>
                </c:pt>
                <c:pt idx="12">
                  <c:v>0</c:v>
                </c:pt>
              </c:numCache>
            </c:numRef>
          </c:val>
        </c:ser>
        <c:ser>
          <c:idx val="3"/>
          <c:order val="3"/>
          <c:tx>
            <c:strRef>
              <c:f>'Graphique A2 - 1'!$E$5</c:f>
              <c:strCache>
                <c:ptCount val="1"/>
                <c:pt idx="0">
                  <c:v>Scénario haut</c:v>
                </c:pt>
              </c:strCache>
            </c:strRef>
          </c:tx>
          <c:marker>
            <c:symbol val="none"/>
          </c:marker>
          <c:cat>
            <c:numRef>
              <c:f>'Graphique A2 - 1'!$A$37:$A$49</c:f>
              <c:numCache>
                <c:formatCode>General</c:formatCode>
                <c:ptCount val="13"/>
                <c:pt idx="0">
                  <c:v>50</c:v>
                </c:pt>
                <c:pt idx="1">
                  <c:v>51</c:v>
                </c:pt>
                <c:pt idx="2">
                  <c:v>52</c:v>
                </c:pt>
                <c:pt idx="3">
                  <c:v>53</c:v>
                </c:pt>
                <c:pt idx="4">
                  <c:v>54</c:v>
                </c:pt>
                <c:pt idx="5">
                  <c:v>55</c:v>
                </c:pt>
                <c:pt idx="6">
                  <c:v>56</c:v>
                </c:pt>
                <c:pt idx="7">
                  <c:v>57</c:v>
                </c:pt>
                <c:pt idx="8">
                  <c:v>58</c:v>
                </c:pt>
                <c:pt idx="9">
                  <c:v>59</c:v>
                </c:pt>
                <c:pt idx="10">
                  <c:v>60</c:v>
                </c:pt>
                <c:pt idx="11">
                  <c:v>61</c:v>
                </c:pt>
                <c:pt idx="12">
                  <c:v>62</c:v>
                </c:pt>
              </c:numCache>
            </c:numRef>
          </c:cat>
          <c:val>
            <c:numRef>
              <c:f>'Graphique A2 - 1'!$E$37:$E$49</c:f>
              <c:numCache>
                <c:formatCode>#,##0.0</c:formatCode>
                <c:ptCount val="13"/>
                <c:pt idx="0">
                  <c:v>2.7194447880865642</c:v>
                </c:pt>
                <c:pt idx="1">
                  <c:v>3.0173828185004088</c:v>
                </c:pt>
                <c:pt idx="2">
                  <c:v>3.3962431050788533</c:v>
                </c:pt>
                <c:pt idx="3">
                  <c:v>3.8026093363303017</c:v>
                </c:pt>
                <c:pt idx="4">
                  <c:v>4.2426898820901275</c:v>
                </c:pt>
                <c:pt idx="5">
                  <c:v>4.7723442462157539</c:v>
                </c:pt>
                <c:pt idx="6">
                  <c:v>5.3753800673471721</c:v>
                </c:pt>
                <c:pt idx="7">
                  <c:v>6.0667718141473124</c:v>
                </c:pt>
                <c:pt idx="8">
                  <c:v>6.8172220474877907</c:v>
                </c:pt>
                <c:pt idx="9">
                  <c:v>7.5249394854237206</c:v>
                </c:pt>
                <c:pt idx="10">
                  <c:v>8.3101161032116604</c:v>
                </c:pt>
                <c:pt idx="11">
                  <c:v>2.2953710372574236</c:v>
                </c:pt>
                <c:pt idx="12">
                  <c:v>0</c:v>
                </c:pt>
              </c:numCache>
            </c:numRef>
          </c:val>
        </c:ser>
        <c:marker val="1"/>
        <c:axId val="135199360"/>
        <c:axId val="135336320"/>
      </c:lineChart>
      <c:catAx>
        <c:axId val="135199360"/>
        <c:scaling>
          <c:orientation val="minMax"/>
        </c:scaling>
        <c:axPos val="b"/>
        <c:numFmt formatCode="General" sourceLinked="1"/>
        <c:tickLblPos val="nextTo"/>
        <c:crossAx val="135336320"/>
        <c:crosses val="autoZero"/>
        <c:auto val="1"/>
        <c:lblAlgn val="ctr"/>
        <c:lblOffset val="100"/>
      </c:catAx>
      <c:valAx>
        <c:axId val="135336320"/>
        <c:scaling>
          <c:orientation val="minMax"/>
        </c:scaling>
        <c:axPos val="l"/>
        <c:majorGridlines/>
        <c:numFmt formatCode="#,##0" sourceLinked="0"/>
        <c:tickLblPos val="nextTo"/>
        <c:crossAx val="135199360"/>
        <c:crosses val="autoZero"/>
        <c:crossBetween val="between"/>
      </c:valAx>
    </c:plotArea>
    <c:legend>
      <c:legendPos val="b"/>
    </c:legend>
    <c:plotVisOnly val="1"/>
  </c:chart>
  <c:printSettings>
    <c:headerFooter/>
    <c:pageMargins b="0.75000000000000167" l="0.70000000000000062" r="0.70000000000000062" t="0.7500000000000016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A2 - 2'!$B$5</c:f>
              <c:strCache>
                <c:ptCount val="1"/>
                <c:pt idx="0">
                  <c:v>Observé</c:v>
                </c:pt>
              </c:strCache>
            </c:strRef>
          </c:tx>
          <c:marker>
            <c:symbol val="none"/>
          </c:marker>
          <c:cat>
            <c:numRef>
              <c:f>'Graphique A2 - 2'!$A$6:$A$13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A2 - 2'!$B$6:$B$13</c:f>
              <c:numCache>
                <c:formatCode>#,##0</c:formatCode>
                <c:ptCount val="8"/>
                <c:pt idx="0">
                  <c:v>604978.78561147104</c:v>
                </c:pt>
                <c:pt idx="1">
                  <c:v>611110</c:v>
                </c:pt>
                <c:pt idx="2">
                  <c:v>644994</c:v>
                </c:pt>
                <c:pt idx="3">
                  <c:v>652482</c:v>
                </c:pt>
                <c:pt idx="4">
                  <c:v>673108</c:v>
                </c:pt>
              </c:numCache>
            </c:numRef>
          </c:val>
        </c:ser>
        <c:ser>
          <c:idx val="1"/>
          <c:order val="1"/>
          <c:tx>
            <c:strRef>
              <c:f>'Graphique A2 - 2'!$C$5</c:f>
              <c:strCache>
                <c:ptCount val="1"/>
                <c:pt idx="0">
                  <c:v>Scénario bas</c:v>
                </c:pt>
              </c:strCache>
            </c:strRef>
          </c:tx>
          <c:marker>
            <c:symbol val="none"/>
          </c:marker>
          <c:cat>
            <c:numRef>
              <c:f>'Graphique A2 - 2'!$A$6:$A$13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A2 - 2'!$C$6:$C$13</c:f>
              <c:numCache>
                <c:formatCode>#,##0</c:formatCode>
                <c:ptCount val="8"/>
                <c:pt idx="0">
                  <c:v>587389.15311057656</c:v>
                </c:pt>
                <c:pt idx="1">
                  <c:v>609332.17436511139</c:v>
                </c:pt>
                <c:pt idx="2">
                  <c:v>636599.20197932958</c:v>
                </c:pt>
                <c:pt idx="3">
                  <c:v>648814.78361884411</c:v>
                </c:pt>
                <c:pt idx="4">
                  <c:v>666478.45637953654</c:v>
                </c:pt>
                <c:pt idx="5">
                  <c:v>693793.44574556581</c:v>
                </c:pt>
                <c:pt idx="6">
                  <c:v>715831.69559519005</c:v>
                </c:pt>
                <c:pt idx="7">
                  <c:v>722760.08640143985</c:v>
                </c:pt>
              </c:numCache>
            </c:numRef>
          </c:val>
        </c:ser>
        <c:ser>
          <c:idx val="2"/>
          <c:order val="2"/>
          <c:tx>
            <c:strRef>
              <c:f>'Graphique A2 - 2'!$D$5</c:f>
              <c:strCache>
                <c:ptCount val="1"/>
                <c:pt idx="0">
                  <c:v>Scénario médian</c:v>
                </c:pt>
              </c:strCache>
            </c:strRef>
          </c:tx>
          <c:marker>
            <c:symbol val="none"/>
          </c:marker>
          <c:cat>
            <c:numRef>
              <c:f>'Graphique A2 - 2'!$A$6:$A$13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A2 - 2'!$D$6:$D$13</c:f>
              <c:numCache>
                <c:formatCode>#,##0</c:formatCode>
                <c:ptCount val="8"/>
                <c:pt idx="0">
                  <c:v>587389.15311057656</c:v>
                </c:pt>
                <c:pt idx="1">
                  <c:v>609881.84775140858</c:v>
                </c:pt>
                <c:pt idx="2">
                  <c:v>637720.96805777389</c:v>
                </c:pt>
                <c:pt idx="3">
                  <c:v>650131.39077722456</c:v>
                </c:pt>
                <c:pt idx="4">
                  <c:v>668553.64533991052</c:v>
                </c:pt>
                <c:pt idx="5">
                  <c:v>697124.10670174996</c:v>
                </c:pt>
                <c:pt idx="6">
                  <c:v>720157.53421728651</c:v>
                </c:pt>
                <c:pt idx="7">
                  <c:v>727526.08451864368</c:v>
                </c:pt>
              </c:numCache>
            </c:numRef>
          </c:val>
        </c:ser>
        <c:ser>
          <c:idx val="3"/>
          <c:order val="3"/>
          <c:tx>
            <c:strRef>
              <c:f>'Graphique A2 - 2'!$E$5</c:f>
              <c:strCache>
                <c:ptCount val="1"/>
                <c:pt idx="0">
                  <c:v>Scénario haut</c:v>
                </c:pt>
              </c:strCache>
            </c:strRef>
          </c:tx>
          <c:marker>
            <c:symbol val="none"/>
          </c:marker>
          <c:cat>
            <c:numRef>
              <c:f>'Graphique A2 - 2'!$A$6:$A$13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A2 - 2'!$E$6:$E$13</c:f>
              <c:numCache>
                <c:formatCode>#,##0</c:formatCode>
                <c:ptCount val="8"/>
                <c:pt idx="0">
                  <c:v>587389.15311057656</c:v>
                </c:pt>
                <c:pt idx="1">
                  <c:v>611995.52943990973</c:v>
                </c:pt>
                <c:pt idx="2">
                  <c:v>642034.54131399724</c:v>
                </c:pt>
                <c:pt idx="3">
                  <c:v>655194.19445481373</c:v>
                </c:pt>
                <c:pt idx="4">
                  <c:v>676312.18802829599</c:v>
                </c:pt>
                <c:pt idx="5">
                  <c:v>709330.74191081431</c:v>
                </c:pt>
                <c:pt idx="6">
                  <c:v>735894.59192464105</c:v>
                </c:pt>
                <c:pt idx="7">
                  <c:v>744737.31798115652</c:v>
                </c:pt>
              </c:numCache>
            </c:numRef>
          </c:val>
        </c:ser>
        <c:marker val="1"/>
        <c:axId val="135400064"/>
        <c:axId val="135410048"/>
      </c:lineChart>
      <c:catAx>
        <c:axId val="135400064"/>
        <c:scaling>
          <c:orientation val="minMax"/>
        </c:scaling>
        <c:axPos val="b"/>
        <c:numFmt formatCode="General" sourceLinked="1"/>
        <c:tickLblPos val="nextTo"/>
        <c:crossAx val="135410048"/>
        <c:crosses val="autoZero"/>
        <c:auto val="1"/>
        <c:lblAlgn val="ctr"/>
        <c:lblOffset val="100"/>
      </c:catAx>
      <c:valAx>
        <c:axId val="135410048"/>
        <c:scaling>
          <c:orientation val="minMax"/>
          <c:min val="550000"/>
        </c:scaling>
        <c:axPos val="l"/>
        <c:majorGridlines/>
        <c:numFmt formatCode="#,##0" sourceLinked="1"/>
        <c:tickLblPos val="nextTo"/>
        <c:crossAx val="135400064"/>
        <c:crosses val="autoZero"/>
        <c:crossBetween val="between"/>
      </c:valAx>
    </c:plotArea>
    <c:legend>
      <c:legendPos val="b"/>
    </c:legend>
    <c:plotVisOnly val="1"/>
  </c:chart>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A2 - 3'!$B$5</c:f>
              <c:strCache>
                <c:ptCount val="1"/>
                <c:pt idx="0">
                  <c:v>Observé</c:v>
                </c:pt>
              </c:strCache>
            </c:strRef>
          </c:tx>
          <c:marker>
            <c:symbol val="none"/>
          </c:marker>
          <c:cat>
            <c:numRef>
              <c:f>'Graphique A2 - 3'!$A$6:$A$13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A2 - 3'!$B$6:$B$13</c:f>
              <c:numCache>
                <c:formatCode>#,##0</c:formatCode>
                <c:ptCount val="8"/>
                <c:pt idx="0">
                  <c:v>4756.5909532360347</c:v>
                </c:pt>
                <c:pt idx="1">
                  <c:v>5046.6198808000981</c:v>
                </c:pt>
                <c:pt idx="2">
                  <c:v>5469.2392778385602</c:v>
                </c:pt>
                <c:pt idx="3">
                  <c:v>5875.189213330561</c:v>
                </c:pt>
                <c:pt idx="4">
                  <c:v>5855.4614552862377</c:v>
                </c:pt>
              </c:numCache>
            </c:numRef>
          </c:val>
        </c:ser>
        <c:ser>
          <c:idx val="1"/>
          <c:order val="1"/>
          <c:tx>
            <c:strRef>
              <c:f>'Graphique A2 - 3'!$C$5</c:f>
              <c:strCache>
                <c:ptCount val="1"/>
                <c:pt idx="0">
                  <c:v>Scénario bas</c:v>
                </c:pt>
              </c:strCache>
            </c:strRef>
          </c:tx>
          <c:marker>
            <c:symbol val="none"/>
          </c:marker>
          <c:cat>
            <c:numRef>
              <c:f>'Graphique A2 - 3'!$A$6:$A$13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A2 - 3'!$C$6:$C$13</c:f>
              <c:numCache>
                <c:formatCode>#,##0</c:formatCode>
                <c:ptCount val="8"/>
                <c:pt idx="0">
                  <c:v>4689.7377024531606</c:v>
                </c:pt>
                <c:pt idx="1">
                  <c:v>5007.0029451704995</c:v>
                </c:pt>
                <c:pt idx="2">
                  <c:v>5388.864825782457</c:v>
                </c:pt>
                <c:pt idx="3">
                  <c:v>5596.2674696722897</c:v>
                </c:pt>
                <c:pt idx="4">
                  <c:v>5825.9734331935579</c:v>
                </c:pt>
                <c:pt idx="5">
                  <c:v>6121.6093566868967</c:v>
                </c:pt>
                <c:pt idx="6">
                  <c:v>6381.6702799544182</c:v>
                </c:pt>
                <c:pt idx="7">
                  <c:v>6545.2615850128313</c:v>
                </c:pt>
              </c:numCache>
            </c:numRef>
          </c:val>
        </c:ser>
        <c:ser>
          <c:idx val="2"/>
          <c:order val="2"/>
          <c:tx>
            <c:strRef>
              <c:f>'Graphique A2 - 3'!$D$5</c:f>
              <c:strCache>
                <c:ptCount val="1"/>
                <c:pt idx="0">
                  <c:v>Scénario médian</c:v>
                </c:pt>
              </c:strCache>
            </c:strRef>
          </c:tx>
          <c:marker>
            <c:symbol val="none"/>
          </c:marker>
          <c:cat>
            <c:numRef>
              <c:f>'Graphique A2 - 3'!$A$6:$A$13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A2 - 3'!$D$6:$D$13</c:f>
              <c:numCache>
                <c:formatCode>#,##0</c:formatCode>
                <c:ptCount val="8"/>
                <c:pt idx="0">
                  <c:v>4689.7377024531606</c:v>
                </c:pt>
                <c:pt idx="1">
                  <c:v>5014.8994106515211</c:v>
                </c:pt>
                <c:pt idx="2">
                  <c:v>5405.3182417038261</c:v>
                </c:pt>
                <c:pt idx="3">
                  <c:v>5615.8297478610584</c:v>
                </c:pt>
                <c:pt idx="4">
                  <c:v>5856.4740982636513</c:v>
                </c:pt>
                <c:pt idx="5">
                  <c:v>6170.1559883260288</c:v>
                </c:pt>
                <c:pt idx="6">
                  <c:v>6445.044603862385</c:v>
                </c:pt>
                <c:pt idx="7">
                  <c:v>6614.8444387484205</c:v>
                </c:pt>
              </c:numCache>
            </c:numRef>
          </c:val>
        </c:ser>
        <c:ser>
          <c:idx val="3"/>
          <c:order val="3"/>
          <c:tx>
            <c:strRef>
              <c:f>'Graphique A2 - 3'!$E$5</c:f>
              <c:strCache>
                <c:ptCount val="1"/>
                <c:pt idx="0">
                  <c:v>Scénario haut</c:v>
                </c:pt>
              </c:strCache>
            </c:strRef>
          </c:tx>
          <c:marker>
            <c:symbol val="none"/>
          </c:marker>
          <c:cat>
            <c:numRef>
              <c:f>'Graphique A2 - 3'!$A$6:$A$13</c:f>
              <c:numCache>
                <c:formatCode>General</c:formatCode>
                <c:ptCount val="8"/>
                <c:pt idx="0">
                  <c:v>2010</c:v>
                </c:pt>
                <c:pt idx="1">
                  <c:v>2011</c:v>
                </c:pt>
                <c:pt idx="2">
                  <c:v>2012</c:v>
                </c:pt>
                <c:pt idx="3">
                  <c:v>2013</c:v>
                </c:pt>
                <c:pt idx="4">
                  <c:v>2014</c:v>
                </c:pt>
                <c:pt idx="5">
                  <c:v>2015</c:v>
                </c:pt>
                <c:pt idx="6">
                  <c:v>2016</c:v>
                </c:pt>
                <c:pt idx="7">
                  <c:v>2017</c:v>
                </c:pt>
              </c:numCache>
            </c:numRef>
          </c:cat>
          <c:val>
            <c:numRef>
              <c:f>'Graphique A2 - 3'!$E$6:$E$13</c:f>
              <c:numCache>
                <c:formatCode>#,##0</c:formatCode>
                <c:ptCount val="8"/>
                <c:pt idx="0">
                  <c:v>4689.7377024531606</c:v>
                </c:pt>
                <c:pt idx="1">
                  <c:v>5032.5415857264252</c:v>
                </c:pt>
                <c:pt idx="2">
                  <c:v>5442.0782383077121</c:v>
                </c:pt>
                <c:pt idx="3">
                  <c:v>5659.5355219823741</c:v>
                </c:pt>
                <c:pt idx="4">
                  <c:v>5924.1110920327146</c:v>
                </c:pt>
                <c:pt idx="5">
                  <c:v>6276.9593790196332</c:v>
                </c:pt>
                <c:pt idx="6">
                  <c:v>6583.6371056587868</c:v>
                </c:pt>
                <c:pt idx="7">
                  <c:v>6767.9325191415128</c:v>
                </c:pt>
              </c:numCache>
            </c:numRef>
          </c:val>
        </c:ser>
        <c:marker val="1"/>
        <c:axId val="135457024"/>
        <c:axId val="135467008"/>
      </c:lineChart>
      <c:catAx>
        <c:axId val="135457024"/>
        <c:scaling>
          <c:orientation val="minMax"/>
        </c:scaling>
        <c:axPos val="b"/>
        <c:numFmt formatCode="General" sourceLinked="1"/>
        <c:tickLblPos val="nextTo"/>
        <c:crossAx val="135467008"/>
        <c:crosses val="autoZero"/>
        <c:auto val="1"/>
        <c:lblAlgn val="ctr"/>
        <c:lblOffset val="100"/>
      </c:catAx>
      <c:valAx>
        <c:axId val="135467008"/>
        <c:scaling>
          <c:orientation val="minMax"/>
          <c:min val="4500"/>
        </c:scaling>
        <c:axPos val="l"/>
        <c:majorGridlines/>
        <c:numFmt formatCode="#,##0" sourceLinked="1"/>
        <c:tickLblPos val="nextTo"/>
        <c:crossAx val="135457024"/>
        <c:crosses val="autoZero"/>
        <c:crossBetween val="between"/>
      </c:valAx>
    </c:plotArea>
    <c:legend>
      <c:legendPos val="b"/>
    </c:legend>
    <c:plotVisOnly val="1"/>
  </c:chart>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4.9225969395335016E-2"/>
          <c:y val="8.0563332361233281E-2"/>
          <c:w val="0.89604450387097834"/>
          <c:h val="0.71043452901720328"/>
        </c:manualLayout>
      </c:layout>
      <c:lineChart>
        <c:grouping val="standard"/>
        <c:ser>
          <c:idx val="0"/>
          <c:order val="0"/>
          <c:tx>
            <c:strRef>
              <c:f>'Graphique 2'!$C$5</c:f>
              <c:strCache>
                <c:ptCount val="1"/>
                <c:pt idx="0">
                  <c:v>Nombre (en milliers - échelle de gauche)</c:v>
                </c:pt>
              </c:strCache>
            </c:strRef>
          </c:tx>
          <c:marker>
            <c:symbol val="none"/>
          </c:marker>
          <c:cat>
            <c:strRef>
              <c:f>'Graphique 2'!$B$6:$B$81</c:f>
              <c:strCache>
                <c:ptCount val="7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 ans ou plus</c:v>
                </c:pt>
              </c:strCache>
            </c:strRef>
          </c:cat>
          <c:val>
            <c:numRef>
              <c:f>'Graphique 2'!$C$6:$C$81</c:f>
              <c:numCache>
                <c:formatCode>0.0</c:formatCode>
                <c:ptCount val="76"/>
                <c:pt idx="0">
                  <c:v>6.7000000000000004E-2</c:v>
                </c:pt>
                <c:pt idx="1">
                  <c:v>0.18</c:v>
                </c:pt>
                <c:pt idx="2">
                  <c:v>0.433</c:v>
                </c:pt>
                <c:pt idx="3">
                  <c:v>0.65800000000000003</c:v>
                </c:pt>
                <c:pt idx="4">
                  <c:v>0.9</c:v>
                </c:pt>
                <c:pt idx="5">
                  <c:v>1.103</c:v>
                </c:pt>
                <c:pt idx="6">
                  <c:v>1.371</c:v>
                </c:pt>
                <c:pt idx="7">
                  <c:v>1.4670000000000001</c:v>
                </c:pt>
                <c:pt idx="8">
                  <c:v>1.782</c:v>
                </c:pt>
                <c:pt idx="9">
                  <c:v>2.1070000000000002</c:v>
                </c:pt>
                <c:pt idx="10">
                  <c:v>2.1960000000000002</c:v>
                </c:pt>
                <c:pt idx="11">
                  <c:v>2.544</c:v>
                </c:pt>
                <c:pt idx="12">
                  <c:v>2.8639999999999999</c:v>
                </c:pt>
                <c:pt idx="13">
                  <c:v>3.3559999999999999</c:v>
                </c:pt>
                <c:pt idx="14">
                  <c:v>3.6389999999999998</c:v>
                </c:pt>
                <c:pt idx="15">
                  <c:v>4.0590000000000002</c:v>
                </c:pt>
                <c:pt idx="16">
                  <c:v>4.4029999999999996</c:v>
                </c:pt>
                <c:pt idx="17">
                  <c:v>5.0720000000000001</c:v>
                </c:pt>
                <c:pt idx="18">
                  <c:v>5.5220000000000002</c:v>
                </c:pt>
                <c:pt idx="19">
                  <c:v>6.3040000000000003</c:v>
                </c:pt>
                <c:pt idx="20">
                  <c:v>7.67</c:v>
                </c:pt>
                <c:pt idx="21">
                  <c:v>9.3940000000000001</c:v>
                </c:pt>
                <c:pt idx="22">
                  <c:v>10.661</c:v>
                </c:pt>
                <c:pt idx="23">
                  <c:v>12.271000000000001</c:v>
                </c:pt>
                <c:pt idx="24">
                  <c:v>13.53</c:v>
                </c:pt>
                <c:pt idx="25">
                  <c:v>15.313000000000001</c:v>
                </c:pt>
                <c:pt idx="26">
                  <c:v>16.728999999999999</c:v>
                </c:pt>
                <c:pt idx="27">
                  <c:v>19.202999999999999</c:v>
                </c:pt>
                <c:pt idx="28">
                  <c:v>21.72</c:v>
                </c:pt>
                <c:pt idx="29">
                  <c:v>23.998000000000001</c:v>
                </c:pt>
                <c:pt idx="30">
                  <c:v>27.488</c:v>
                </c:pt>
                <c:pt idx="31">
                  <c:v>29.738</c:v>
                </c:pt>
                <c:pt idx="32">
                  <c:v>32.314</c:v>
                </c:pt>
                <c:pt idx="33">
                  <c:v>36.625999999999998</c:v>
                </c:pt>
                <c:pt idx="34">
                  <c:v>39.780999999999999</c:v>
                </c:pt>
                <c:pt idx="35">
                  <c:v>45.89</c:v>
                </c:pt>
                <c:pt idx="36">
                  <c:v>50.134</c:v>
                </c:pt>
                <c:pt idx="37">
                  <c:v>56.421999999999997</c:v>
                </c:pt>
                <c:pt idx="38">
                  <c:v>62.439</c:v>
                </c:pt>
                <c:pt idx="39">
                  <c:v>70.33</c:v>
                </c:pt>
                <c:pt idx="40">
                  <c:v>72.478999999999999</c:v>
                </c:pt>
                <c:pt idx="41">
                  <c:v>29.962</c:v>
                </c:pt>
                <c:pt idx="42">
                  <c:v>11.349</c:v>
                </c:pt>
                <c:pt idx="43">
                  <c:v>10.214</c:v>
                </c:pt>
                <c:pt idx="44">
                  <c:v>10.327999999999999</c:v>
                </c:pt>
                <c:pt idx="45">
                  <c:v>10.196</c:v>
                </c:pt>
                <c:pt idx="46">
                  <c:v>9.73</c:v>
                </c:pt>
                <c:pt idx="47">
                  <c:v>9.6880000000000006</c:v>
                </c:pt>
                <c:pt idx="48">
                  <c:v>8.7959999999999994</c:v>
                </c:pt>
                <c:pt idx="49">
                  <c:v>6.6219999999999999</c:v>
                </c:pt>
                <c:pt idx="50">
                  <c:v>6.36</c:v>
                </c:pt>
                <c:pt idx="51">
                  <c:v>6.2009999999999996</c:v>
                </c:pt>
                <c:pt idx="52">
                  <c:v>5.6719999999999997</c:v>
                </c:pt>
                <c:pt idx="53">
                  <c:v>4.9409999999999998</c:v>
                </c:pt>
                <c:pt idx="54">
                  <c:v>5.2140000000000004</c:v>
                </c:pt>
                <c:pt idx="55">
                  <c:v>5.367</c:v>
                </c:pt>
                <c:pt idx="56">
                  <c:v>4.968</c:v>
                </c:pt>
                <c:pt idx="57">
                  <c:v>4.835</c:v>
                </c:pt>
                <c:pt idx="58">
                  <c:v>4.87</c:v>
                </c:pt>
                <c:pt idx="59">
                  <c:v>4.6909999999999998</c:v>
                </c:pt>
                <c:pt idx="60">
                  <c:v>4.8150000000000004</c:v>
                </c:pt>
                <c:pt idx="61">
                  <c:v>4.8310000000000004</c:v>
                </c:pt>
                <c:pt idx="62">
                  <c:v>4.8159999999999998</c:v>
                </c:pt>
                <c:pt idx="63">
                  <c:v>4.4210000000000003</c:v>
                </c:pt>
                <c:pt idx="64">
                  <c:v>4.0819999999999999</c:v>
                </c:pt>
                <c:pt idx="65">
                  <c:v>3.4990000000000001</c:v>
                </c:pt>
                <c:pt idx="66">
                  <c:v>3.1739999999999999</c:v>
                </c:pt>
                <c:pt idx="67">
                  <c:v>2.9420000000000002</c:v>
                </c:pt>
                <c:pt idx="68">
                  <c:v>2.617</c:v>
                </c:pt>
                <c:pt idx="69">
                  <c:v>2.2389999999999999</c:v>
                </c:pt>
                <c:pt idx="70">
                  <c:v>1.837</c:v>
                </c:pt>
                <c:pt idx="71">
                  <c:v>1.573</c:v>
                </c:pt>
                <c:pt idx="72">
                  <c:v>1.2809999999999999</c:v>
                </c:pt>
                <c:pt idx="73">
                  <c:v>1.044</c:v>
                </c:pt>
                <c:pt idx="74">
                  <c:v>0.84</c:v>
                </c:pt>
                <c:pt idx="75">
                  <c:v>1.2069999999999999</c:v>
                </c:pt>
              </c:numCache>
            </c:numRef>
          </c:val>
        </c:ser>
        <c:marker val="1"/>
        <c:axId val="144505856"/>
        <c:axId val="144642816"/>
      </c:lineChart>
      <c:lineChart>
        <c:grouping val="standard"/>
        <c:ser>
          <c:idx val="1"/>
          <c:order val="1"/>
          <c:tx>
            <c:strRef>
              <c:f>'Graphique 2'!$D$5</c:f>
              <c:strCache>
                <c:ptCount val="1"/>
                <c:pt idx="0">
                  <c:v>Part dans la population (en % - échelle de droite)</c:v>
                </c:pt>
              </c:strCache>
            </c:strRef>
          </c:tx>
          <c:marker>
            <c:symbol val="none"/>
          </c:marker>
          <c:cat>
            <c:strRef>
              <c:f>'Graphique 2'!$B$6:$B$81</c:f>
              <c:strCache>
                <c:ptCount val="7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 ans ou plus</c:v>
                </c:pt>
              </c:strCache>
            </c:strRef>
          </c:cat>
          <c:val>
            <c:numRef>
              <c:f>'Graphique 2'!$D$6:$D$81</c:f>
              <c:numCache>
                <c:formatCode>#,##0.0</c:formatCode>
                <c:ptCount val="76"/>
                <c:pt idx="0">
                  <c:v>8.9314993987901145E-3</c:v>
                </c:pt>
                <c:pt idx="1">
                  <c:v>2.4401121909360675E-2</c:v>
                </c:pt>
                <c:pt idx="2">
                  <c:v>5.6223616775672967E-2</c:v>
                </c:pt>
                <c:pt idx="3">
                  <c:v>8.4870044356851443E-2</c:v>
                </c:pt>
                <c:pt idx="4">
                  <c:v>0.11444397395255151</c:v>
                </c:pt>
                <c:pt idx="5">
                  <c:v>0.14079832522753674</c:v>
                </c:pt>
                <c:pt idx="6">
                  <c:v>0.17335953325695905</c:v>
                </c:pt>
                <c:pt idx="7">
                  <c:v>0.18586136034805611</c:v>
                </c:pt>
                <c:pt idx="8">
                  <c:v>0.22224051362252037</c:v>
                </c:pt>
                <c:pt idx="9">
                  <c:v>0.26304586386284162</c:v>
                </c:pt>
                <c:pt idx="10">
                  <c:v>0.27487176406089237</c:v>
                </c:pt>
                <c:pt idx="11">
                  <c:v>0.32214316376497226</c:v>
                </c:pt>
                <c:pt idx="12">
                  <c:v>0.34015342534736864</c:v>
                </c:pt>
                <c:pt idx="13">
                  <c:v>0.39422430846290113</c:v>
                </c:pt>
                <c:pt idx="14">
                  <c:v>0.42100318847152357</c:v>
                </c:pt>
                <c:pt idx="15">
                  <c:v>0.49595016794370683</c:v>
                </c:pt>
                <c:pt idx="16">
                  <c:v>0.54802806979111951</c:v>
                </c:pt>
                <c:pt idx="17">
                  <c:v>0.62336615264359108</c:v>
                </c:pt>
                <c:pt idx="18">
                  <c:v>0.69375606973743564</c:v>
                </c:pt>
                <c:pt idx="19">
                  <c:v>0.76946174295778946</c:v>
                </c:pt>
                <c:pt idx="20">
                  <c:v>0.88635271059832854</c:v>
                </c:pt>
                <c:pt idx="21">
                  <c:v>1.0267149166572855</c:v>
                </c:pt>
                <c:pt idx="22">
                  <c:v>1.1371430095197461</c:v>
                </c:pt>
                <c:pt idx="23">
                  <c:v>1.3187689483701581</c:v>
                </c:pt>
                <c:pt idx="24">
                  <c:v>1.4810290360504141</c:v>
                </c:pt>
                <c:pt idx="25">
                  <c:v>1.7027347389911023</c:v>
                </c:pt>
                <c:pt idx="26">
                  <c:v>1.8723397587637567</c:v>
                </c:pt>
                <c:pt idx="27">
                  <c:v>2.167401060054718</c:v>
                </c:pt>
                <c:pt idx="28">
                  <c:v>2.3903645856261169</c:v>
                </c:pt>
                <c:pt idx="29">
                  <c:v>2.6334040022298013</c:v>
                </c:pt>
                <c:pt idx="30">
                  <c:v>2.9818106081643987</c:v>
                </c:pt>
                <c:pt idx="31">
                  <c:v>3.2592625066444545</c:v>
                </c:pt>
                <c:pt idx="32">
                  <c:v>3.6698393806450444</c:v>
                </c:pt>
                <c:pt idx="33">
                  <c:v>4.1675769657909587</c:v>
                </c:pt>
                <c:pt idx="34">
                  <c:v>4.5467585443880711</c:v>
                </c:pt>
                <c:pt idx="35">
                  <c:v>5.2826548419923283</c:v>
                </c:pt>
                <c:pt idx="36">
                  <c:v>5.9047796278389377</c:v>
                </c:pt>
                <c:pt idx="37">
                  <c:v>6.6705760231913116</c:v>
                </c:pt>
                <c:pt idx="38">
                  <c:v>7.4517905349764764</c:v>
                </c:pt>
                <c:pt idx="39">
                  <c:v>8.499278534155426</c:v>
                </c:pt>
                <c:pt idx="40">
                  <c:v>8.7662812820137557</c:v>
                </c:pt>
                <c:pt idx="41">
                  <c:v>3.712910549117189</c:v>
                </c:pt>
                <c:pt idx="42">
                  <c:v>1.386364302676713</c:v>
                </c:pt>
                <c:pt idx="43">
                  <c:v>1.2837173760585578</c:v>
                </c:pt>
                <c:pt idx="44">
                  <c:v>1.2503238396854335</c:v>
                </c:pt>
                <c:pt idx="45">
                  <c:v>1.2607109737248841</c:v>
                </c:pt>
                <c:pt idx="46">
                  <c:v>1.2101553550929134</c:v>
                </c:pt>
                <c:pt idx="47">
                  <c:v>1.2342376085754545</c:v>
                </c:pt>
                <c:pt idx="48">
                  <c:v>1.1827636005712119</c:v>
                </c:pt>
                <c:pt idx="49">
                  <c:v>1.1821917857130106</c:v>
                </c:pt>
                <c:pt idx="50">
                  <c:v>1.1663711004051123</c:v>
                </c:pt>
                <c:pt idx="51">
                  <c:v>1.1754024156310894</c:v>
                </c:pt>
                <c:pt idx="52">
                  <c:v>1.1641940542360079</c:v>
                </c:pt>
                <c:pt idx="53">
                  <c:v>1.1425149202135654</c:v>
                </c:pt>
                <c:pt idx="54">
                  <c:v>1.1609912291053865</c:v>
                </c:pt>
                <c:pt idx="55">
                  <c:v>1.1540570470159444</c:v>
                </c:pt>
                <c:pt idx="56">
                  <c:v>1.0932809872978706</c:v>
                </c:pt>
                <c:pt idx="57">
                  <c:v>1.0981124276347316</c:v>
                </c:pt>
                <c:pt idx="58">
                  <c:v>1.1200603498636148</c:v>
                </c:pt>
                <c:pt idx="59">
                  <c:v>1.1178256373107369</c:v>
                </c:pt>
                <c:pt idx="60">
                  <c:v>1.158094999867715</c:v>
                </c:pt>
                <c:pt idx="61">
                  <c:v>1.2460633323102082</c:v>
                </c:pt>
                <c:pt idx="62">
                  <c:v>1.2470061236907859</c:v>
                </c:pt>
                <c:pt idx="63">
                  <c:v>1.2280043887060261</c:v>
                </c:pt>
                <c:pt idx="64">
                  <c:v>1.1944054307116103</c:v>
                </c:pt>
                <c:pt idx="65">
                  <c:v>1.1606577170967303</c:v>
                </c:pt>
                <c:pt idx="66">
                  <c:v>1.1526728646135969</c:v>
                </c:pt>
                <c:pt idx="67">
                  <c:v>1.1948032960651092</c:v>
                </c:pt>
                <c:pt idx="68">
                  <c:v>1.1862616665684536</c:v>
                </c:pt>
                <c:pt idx="69">
                  <c:v>1.1477166129288559</c:v>
                </c:pt>
                <c:pt idx="70">
                  <c:v>1.1115615715556417</c:v>
                </c:pt>
                <c:pt idx="71">
                  <c:v>1.1197323462414579</c:v>
                </c:pt>
                <c:pt idx="72">
                  <c:v>1.0840223066573018</c:v>
                </c:pt>
                <c:pt idx="73">
                  <c:v>1.0734335478829504</c:v>
                </c:pt>
                <c:pt idx="74">
                  <c:v>1.0821953104869879</c:v>
                </c:pt>
                <c:pt idx="75">
                  <c:v>1.0075461618084074</c:v>
                </c:pt>
              </c:numCache>
            </c:numRef>
          </c:val>
        </c:ser>
        <c:marker val="1"/>
        <c:axId val="144650240"/>
        <c:axId val="144644352"/>
      </c:lineChart>
      <c:catAx>
        <c:axId val="144505856"/>
        <c:scaling>
          <c:orientation val="minMax"/>
        </c:scaling>
        <c:axPos val="b"/>
        <c:tickLblPos val="nextTo"/>
        <c:crossAx val="144642816"/>
        <c:crosses val="autoZero"/>
        <c:auto val="1"/>
        <c:lblAlgn val="ctr"/>
        <c:lblOffset val="100"/>
        <c:tickLblSkip val="5"/>
      </c:catAx>
      <c:valAx>
        <c:axId val="144642816"/>
        <c:scaling>
          <c:orientation val="minMax"/>
          <c:max val="100"/>
          <c:min val="0"/>
        </c:scaling>
        <c:axPos val="l"/>
        <c:majorGridlines/>
        <c:numFmt formatCode="0" sourceLinked="0"/>
        <c:tickLblPos val="nextTo"/>
        <c:crossAx val="144505856"/>
        <c:crosses val="autoZero"/>
        <c:crossBetween val="between"/>
      </c:valAx>
      <c:valAx>
        <c:axId val="144644352"/>
        <c:scaling>
          <c:orientation val="minMax"/>
        </c:scaling>
        <c:axPos val="r"/>
        <c:numFmt formatCode="#,##0" sourceLinked="0"/>
        <c:tickLblPos val="nextTo"/>
        <c:crossAx val="144650240"/>
        <c:crosses val="max"/>
        <c:crossBetween val="between"/>
      </c:valAx>
      <c:catAx>
        <c:axId val="144650240"/>
        <c:scaling>
          <c:orientation val="minMax"/>
        </c:scaling>
        <c:delete val="1"/>
        <c:axPos val="b"/>
        <c:tickLblPos val="none"/>
        <c:crossAx val="144644352"/>
        <c:crosses val="autoZero"/>
        <c:auto val="1"/>
        <c:lblAlgn val="ctr"/>
        <c:lblOffset val="100"/>
      </c:catAx>
    </c:plotArea>
    <c:legend>
      <c:legendPos val="b"/>
      <c:layout>
        <c:manualLayout>
          <c:xMode val="edge"/>
          <c:yMode val="edge"/>
          <c:x val="8.2703577147196228E-3"/>
          <c:y val="0.87807548362010601"/>
          <c:w val="0.9"/>
          <c:h val="0.10340599786137844"/>
        </c:manualLayout>
      </c:layout>
    </c:legend>
    <c:plotVisOnly val="1"/>
  </c:chart>
  <c:txPr>
    <a:bodyPr/>
    <a:lstStyle/>
    <a:p>
      <a:pPr>
        <a:defRPr sz="1200"/>
      </a:pPr>
      <a:endParaRPr lang="fr-FR"/>
    </a:p>
  </c:txPr>
  <c:printSettings>
    <c:headerFooter/>
    <c:pageMargins b="0.750000000000002" l="0.70000000000000062" r="0.70000000000000062" t="0.75000000000000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barChart>
        <c:barDir val="col"/>
        <c:grouping val="percentStacked"/>
        <c:ser>
          <c:idx val="0"/>
          <c:order val="0"/>
          <c:tx>
            <c:strRef>
              <c:f>'Graphique 3'!$D$4</c:f>
              <c:strCache>
                <c:ptCount val="1"/>
                <c:pt idx="0">
                  <c:v>Catégorie 1</c:v>
                </c:pt>
              </c:strCache>
            </c:strRef>
          </c:tx>
          <c:dLbls>
            <c:numFmt formatCode="0%" sourceLinked="0"/>
            <c:txPr>
              <a:bodyPr/>
              <a:lstStyle/>
              <a:p>
                <a:pPr>
                  <a:defRPr>
                    <a:solidFill>
                      <a:schemeClr val="bg1"/>
                    </a:solidFill>
                  </a:defRPr>
                </a:pPr>
                <a:endParaRPr lang="fr-FR"/>
              </a:p>
            </c:txPr>
            <c:showVal val="1"/>
          </c:dLbls>
          <c:cat>
            <c:strRef>
              <c:f>'Graphique 3'!$C$5:$C$13</c:f>
              <c:strCache>
                <c:ptCount val="9"/>
                <c:pt idx="0">
                  <c:v>CNAMTS</c:v>
                </c:pt>
                <c:pt idx="1">
                  <c:v>MSA salariés</c:v>
                </c:pt>
                <c:pt idx="2">
                  <c:v>MSA non-salariés</c:v>
                </c:pt>
                <c:pt idx="3">
                  <c:v>RSI commerçants</c:v>
                </c:pt>
                <c:pt idx="4">
                  <c:v>RSI artisans</c:v>
                </c:pt>
                <c:pt idx="5">
                  <c:v>CNIEG</c:v>
                </c:pt>
                <c:pt idx="6">
                  <c:v>CRPCEN</c:v>
                </c:pt>
                <c:pt idx="7">
                  <c:v>Ensemble de ces régimes</c:v>
                </c:pt>
                <c:pt idx="8">
                  <c:v>Ensemble tous régimes</c:v>
                </c:pt>
              </c:strCache>
            </c:strRef>
          </c:cat>
          <c:val>
            <c:numRef>
              <c:f>'Graphique 3'!$D$5:$D$13</c:f>
              <c:numCache>
                <c:formatCode>0.0</c:formatCode>
                <c:ptCount val="9"/>
                <c:pt idx="0">
                  <c:v>0.23925464279048109</c:v>
                </c:pt>
                <c:pt idx="1">
                  <c:v>0.25059923298178338</c:v>
                </c:pt>
                <c:pt idx="2">
                  <c:v>0.41548936170212769</c:v>
                </c:pt>
                <c:pt idx="3">
                  <c:v>0.60541121959291744</c:v>
                </c:pt>
                <c:pt idx="4">
                  <c:v>0.77857629638808001</c:v>
                </c:pt>
                <c:pt idx="5">
                  <c:v>0.27982407916437602</c:v>
                </c:pt>
                <c:pt idx="6">
                  <c:v>0.30455635491606714</c:v>
                </c:pt>
                <c:pt idx="7">
                  <c:v>0.26245258111125763</c:v>
                </c:pt>
                <c:pt idx="8">
                  <c:v>0.19007817167560753</c:v>
                </c:pt>
              </c:numCache>
            </c:numRef>
          </c:val>
        </c:ser>
        <c:ser>
          <c:idx val="1"/>
          <c:order val="1"/>
          <c:tx>
            <c:strRef>
              <c:f>'Graphique 3'!$E$4</c:f>
              <c:strCache>
                <c:ptCount val="1"/>
                <c:pt idx="0">
                  <c:v>Catégorie 2</c:v>
                </c:pt>
              </c:strCache>
            </c:strRef>
          </c:tx>
          <c:dLbls>
            <c:numFmt formatCode="0%" sourceLinked="0"/>
            <c:txPr>
              <a:bodyPr/>
              <a:lstStyle/>
              <a:p>
                <a:pPr>
                  <a:defRPr>
                    <a:solidFill>
                      <a:schemeClr val="bg1"/>
                    </a:solidFill>
                  </a:defRPr>
                </a:pPr>
                <a:endParaRPr lang="fr-FR"/>
              </a:p>
            </c:txPr>
            <c:showVal val="1"/>
          </c:dLbls>
          <c:cat>
            <c:strRef>
              <c:f>'Graphique 3'!$C$5:$C$13</c:f>
              <c:strCache>
                <c:ptCount val="9"/>
                <c:pt idx="0">
                  <c:v>CNAMTS</c:v>
                </c:pt>
                <c:pt idx="1">
                  <c:v>MSA salariés</c:v>
                </c:pt>
                <c:pt idx="2">
                  <c:v>MSA non-salariés</c:v>
                </c:pt>
                <c:pt idx="3">
                  <c:v>RSI commerçants</c:v>
                </c:pt>
                <c:pt idx="4">
                  <c:v>RSI artisans</c:v>
                </c:pt>
                <c:pt idx="5">
                  <c:v>CNIEG</c:v>
                </c:pt>
                <c:pt idx="6">
                  <c:v>CRPCEN</c:v>
                </c:pt>
                <c:pt idx="7">
                  <c:v>Ensemble de ces régimes</c:v>
                </c:pt>
                <c:pt idx="8">
                  <c:v>Ensemble tous régimes</c:v>
                </c:pt>
              </c:strCache>
            </c:strRef>
          </c:cat>
          <c:val>
            <c:numRef>
              <c:f>'Graphique 3'!$E$5:$E$13</c:f>
              <c:numCache>
                <c:formatCode>0.0</c:formatCode>
                <c:ptCount val="9"/>
                <c:pt idx="0">
                  <c:v>0.73772920758307303</c:v>
                </c:pt>
                <c:pt idx="1">
                  <c:v>0.72231543624161065</c:v>
                </c:pt>
                <c:pt idx="2">
                  <c:v>0.55642553191489363</c:v>
                </c:pt>
                <c:pt idx="3">
                  <c:v>0.3529703789508522</c:v>
                </c:pt>
                <c:pt idx="4">
                  <c:v>0.20042128740474566</c:v>
                </c:pt>
                <c:pt idx="5">
                  <c:v>0.68664101154480484</c:v>
                </c:pt>
                <c:pt idx="6">
                  <c:v>0.66666666666666663</c:v>
                </c:pt>
                <c:pt idx="7">
                  <c:v>0.71397002761537542</c:v>
                </c:pt>
                <c:pt idx="8">
                  <c:v>0.51708433159887268</c:v>
                </c:pt>
              </c:numCache>
            </c:numRef>
          </c:val>
        </c:ser>
        <c:ser>
          <c:idx val="2"/>
          <c:order val="2"/>
          <c:tx>
            <c:strRef>
              <c:f>'Graphique 3'!$F$4</c:f>
              <c:strCache>
                <c:ptCount val="1"/>
                <c:pt idx="0">
                  <c:v>Catégorie 3</c:v>
                </c:pt>
              </c:strCache>
            </c:strRef>
          </c:tx>
          <c:cat>
            <c:strRef>
              <c:f>'Graphique 3'!$C$5:$C$13</c:f>
              <c:strCache>
                <c:ptCount val="9"/>
                <c:pt idx="0">
                  <c:v>CNAMTS</c:v>
                </c:pt>
                <c:pt idx="1">
                  <c:v>MSA salariés</c:v>
                </c:pt>
                <c:pt idx="2">
                  <c:v>MSA non-salariés</c:v>
                </c:pt>
                <c:pt idx="3">
                  <c:v>RSI commerçants</c:v>
                </c:pt>
                <c:pt idx="4">
                  <c:v>RSI artisans</c:v>
                </c:pt>
                <c:pt idx="5">
                  <c:v>CNIEG</c:v>
                </c:pt>
                <c:pt idx="6">
                  <c:v>CRPCEN</c:v>
                </c:pt>
                <c:pt idx="7">
                  <c:v>Ensemble de ces régimes</c:v>
                </c:pt>
                <c:pt idx="8">
                  <c:v>Ensemble tous régimes</c:v>
                </c:pt>
              </c:strCache>
            </c:strRef>
          </c:cat>
          <c:val>
            <c:numRef>
              <c:f>'Graphique 3'!$F$5:$F$13</c:f>
              <c:numCache>
                <c:formatCode>0.0</c:formatCode>
                <c:ptCount val="9"/>
                <c:pt idx="0">
                  <c:v>2.3016149626445947E-2</c:v>
                </c:pt>
                <c:pt idx="1">
                  <c:v>2.7085330776605944E-2</c:v>
                </c:pt>
                <c:pt idx="2">
                  <c:v>2.8085106382978731E-2</c:v>
                </c:pt>
                <c:pt idx="3">
                  <c:v>4.1618401456230351E-2</c:v>
                </c:pt>
                <c:pt idx="4">
                  <c:v>2.1002416207174277E-2</c:v>
                </c:pt>
                <c:pt idx="5">
                  <c:v>3.3534909290819127E-2</c:v>
                </c:pt>
                <c:pt idx="6">
                  <c:v>2.8776978417266185E-2</c:v>
                </c:pt>
                <c:pt idx="7">
                  <c:v>2.3577391273366867E-2</c:v>
                </c:pt>
                <c:pt idx="8">
                  <c:v>1.70756462258689E-2</c:v>
                </c:pt>
              </c:numCache>
            </c:numRef>
          </c:val>
        </c:ser>
        <c:ser>
          <c:idx val="3"/>
          <c:order val="3"/>
          <c:tx>
            <c:strRef>
              <c:f>'Graphique 3'!$G$4</c:f>
              <c:strCache>
                <c:ptCount val="1"/>
                <c:pt idx="0">
                  <c:v>Non classées</c:v>
                </c:pt>
              </c:strCache>
            </c:strRef>
          </c:tx>
          <c:dLbls>
            <c:dLbl>
              <c:idx val="8"/>
              <c:layout/>
              <c:showVal val="1"/>
            </c:dLbl>
            <c:delete val="1"/>
            <c:numFmt formatCode="0%" sourceLinked="0"/>
            <c:txPr>
              <a:bodyPr/>
              <a:lstStyle/>
              <a:p>
                <a:pPr>
                  <a:defRPr>
                    <a:solidFill>
                      <a:schemeClr val="bg1"/>
                    </a:solidFill>
                  </a:defRPr>
                </a:pPr>
                <a:endParaRPr lang="fr-FR"/>
              </a:p>
            </c:txPr>
          </c:dLbls>
          <c:cat>
            <c:strRef>
              <c:f>'Graphique 3'!$C$5:$C$13</c:f>
              <c:strCache>
                <c:ptCount val="9"/>
                <c:pt idx="0">
                  <c:v>CNAMTS</c:v>
                </c:pt>
                <c:pt idx="1">
                  <c:v>MSA salariés</c:v>
                </c:pt>
                <c:pt idx="2">
                  <c:v>MSA non-salariés</c:v>
                </c:pt>
                <c:pt idx="3">
                  <c:v>RSI commerçants</c:v>
                </c:pt>
                <c:pt idx="4">
                  <c:v>RSI artisans</c:v>
                </c:pt>
                <c:pt idx="5">
                  <c:v>CNIEG</c:v>
                </c:pt>
                <c:pt idx="6">
                  <c:v>CRPCEN</c:v>
                </c:pt>
                <c:pt idx="7">
                  <c:v>Ensemble de ces régimes</c:v>
                </c:pt>
                <c:pt idx="8">
                  <c:v>Ensemble tous régimes</c:v>
                </c:pt>
              </c:strCache>
            </c:strRef>
          </c:cat>
          <c:val>
            <c:numRef>
              <c:f>'Graphique 3'!$G$5:$G$13</c:f>
              <c:numCache>
                <c:formatCode>0.0</c:formatCode>
                <c:ptCount val="9"/>
                <c:pt idx="0">
                  <c:v>0</c:v>
                </c:pt>
                <c:pt idx="1">
                  <c:v>0</c:v>
                </c:pt>
                <c:pt idx="2">
                  <c:v>0</c:v>
                </c:pt>
                <c:pt idx="3">
                  <c:v>0</c:v>
                </c:pt>
                <c:pt idx="4">
                  <c:v>0</c:v>
                </c:pt>
                <c:pt idx="5">
                  <c:v>0</c:v>
                </c:pt>
                <c:pt idx="6">
                  <c:v>0</c:v>
                </c:pt>
                <c:pt idx="7">
                  <c:v>0</c:v>
                </c:pt>
                <c:pt idx="8">
                  <c:v>0.2757618504996508</c:v>
                </c:pt>
              </c:numCache>
            </c:numRef>
          </c:val>
        </c:ser>
        <c:gapWidth val="103"/>
        <c:overlap val="100"/>
        <c:axId val="143998336"/>
        <c:axId val="144012416"/>
      </c:barChart>
      <c:catAx>
        <c:axId val="143998336"/>
        <c:scaling>
          <c:orientation val="minMax"/>
        </c:scaling>
        <c:axPos val="b"/>
        <c:tickLblPos val="nextTo"/>
        <c:crossAx val="144012416"/>
        <c:crosses val="autoZero"/>
        <c:auto val="1"/>
        <c:lblAlgn val="ctr"/>
        <c:lblOffset val="100"/>
      </c:catAx>
      <c:valAx>
        <c:axId val="144012416"/>
        <c:scaling>
          <c:orientation val="minMax"/>
        </c:scaling>
        <c:axPos val="l"/>
        <c:majorGridlines/>
        <c:numFmt formatCode="0%" sourceLinked="1"/>
        <c:tickLblPos val="nextTo"/>
        <c:crossAx val="143998336"/>
        <c:crosses val="autoZero"/>
        <c:crossBetween val="between"/>
        <c:majorUnit val="0.2"/>
      </c:valAx>
    </c:plotArea>
    <c:legend>
      <c:legendPos val="b"/>
      <c:layout/>
    </c:legend>
    <c:plotVisOnly val="1"/>
  </c:chart>
  <c:txPr>
    <a:bodyPr/>
    <a:lstStyle/>
    <a:p>
      <a:pPr>
        <a:defRPr sz="1200"/>
      </a:pPr>
      <a:endParaRPr lang="fr-FR"/>
    </a:p>
  </c:tx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4'!$D$4</c:f>
              <c:strCache>
                <c:ptCount val="1"/>
                <c:pt idx="0">
                  <c:v>Catégorie 1</c:v>
                </c:pt>
              </c:strCache>
            </c:strRef>
          </c:tx>
          <c:marker>
            <c:symbol val="none"/>
          </c:marker>
          <c:cat>
            <c:numRef>
              <c:f>'Graphique 4'!$C$5:$C$25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4'!$D$5:$D$25</c:f>
              <c:numCache>
                <c:formatCode>#,##0.0</c:formatCode>
                <c:ptCount val="21"/>
                <c:pt idx="0">
                  <c:v>35.319426336375486</c:v>
                </c:pt>
                <c:pt idx="1">
                  <c:v>34.043006174153717</c:v>
                </c:pt>
                <c:pt idx="2">
                  <c:v>33.842979082637655</c:v>
                </c:pt>
                <c:pt idx="3">
                  <c:v>32.784614130877685</c:v>
                </c:pt>
                <c:pt idx="4">
                  <c:v>32.572062084257212</c:v>
                </c:pt>
                <c:pt idx="5">
                  <c:v>30.934500097955986</c:v>
                </c:pt>
                <c:pt idx="6">
                  <c:v>30.655188904830226</c:v>
                </c:pt>
                <c:pt idx="7">
                  <c:v>30.519243789385968</c:v>
                </c:pt>
                <c:pt idx="8">
                  <c:v>29.599447513812155</c:v>
                </c:pt>
                <c:pt idx="9">
                  <c:v>28.923243603633637</c:v>
                </c:pt>
                <c:pt idx="10">
                  <c:v>28.015861466821885</c:v>
                </c:pt>
                <c:pt idx="11">
                  <c:v>27.164811514275144</c:v>
                </c:pt>
                <c:pt idx="12">
                  <c:v>25.954694559633595</c:v>
                </c:pt>
                <c:pt idx="13">
                  <c:v>25.015016654835364</c:v>
                </c:pt>
                <c:pt idx="14">
                  <c:v>24.052287581699346</c:v>
                </c:pt>
                <c:pt idx="15">
                  <c:v>22.543528950293098</c:v>
                </c:pt>
                <c:pt idx="16">
                  <c:v>20.772330155184108</c:v>
                </c:pt>
                <c:pt idx="17">
                  <c:v>19.941156661526737</c:v>
                </c:pt>
                <c:pt idx="18">
                  <c:v>18.720671375262256</c:v>
                </c:pt>
                <c:pt idx="19">
                  <c:v>17.875728707521684</c:v>
                </c:pt>
                <c:pt idx="20">
                  <c:v>15.063673615805959</c:v>
                </c:pt>
              </c:numCache>
            </c:numRef>
          </c:val>
        </c:ser>
        <c:ser>
          <c:idx val="1"/>
          <c:order val="1"/>
          <c:tx>
            <c:strRef>
              <c:f>'Graphique 4'!$E$4</c:f>
              <c:strCache>
                <c:ptCount val="1"/>
                <c:pt idx="0">
                  <c:v>Catégorie 2</c:v>
                </c:pt>
              </c:strCache>
            </c:strRef>
          </c:tx>
          <c:marker>
            <c:symbol val="none"/>
          </c:marker>
          <c:cat>
            <c:numRef>
              <c:f>'Graphique 4'!$C$5:$C$25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4'!$E$5:$E$25</c:f>
              <c:numCache>
                <c:formatCode>#,##0.0</c:formatCode>
                <c:ptCount val="21"/>
                <c:pt idx="0">
                  <c:v>57.18383311603651</c:v>
                </c:pt>
                <c:pt idx="1">
                  <c:v>58.590589738130724</c:v>
                </c:pt>
                <c:pt idx="2">
                  <c:v>58.653034424538028</c:v>
                </c:pt>
                <c:pt idx="3">
                  <c:v>58.960149947029585</c:v>
                </c:pt>
                <c:pt idx="4">
                  <c:v>59.674796747967484</c:v>
                </c:pt>
                <c:pt idx="5">
                  <c:v>61.55554104355776</c:v>
                </c:pt>
                <c:pt idx="6">
                  <c:v>61.071257771401243</c:v>
                </c:pt>
                <c:pt idx="7">
                  <c:v>61.158273006614237</c:v>
                </c:pt>
                <c:pt idx="8">
                  <c:v>61.652854511970531</c:v>
                </c:pt>
                <c:pt idx="9">
                  <c:v>62.255187932327694</c:v>
                </c:pt>
                <c:pt idx="10">
                  <c:v>62.754656577415602</c:v>
                </c:pt>
                <c:pt idx="11">
                  <c:v>62.783737431482663</c:v>
                </c:pt>
                <c:pt idx="12">
                  <c:v>63.842297456210929</c:v>
                </c:pt>
                <c:pt idx="13">
                  <c:v>63.998252607437344</c:v>
                </c:pt>
                <c:pt idx="14">
                  <c:v>64.9270990447461</c:v>
                </c:pt>
                <c:pt idx="15">
                  <c:v>65.401294427858531</c:v>
                </c:pt>
                <c:pt idx="16">
                  <c:v>66.230502253959386</c:v>
                </c:pt>
                <c:pt idx="17">
                  <c:v>66.904166888215372</c:v>
                </c:pt>
                <c:pt idx="18">
                  <c:v>68.080846906580831</c:v>
                </c:pt>
                <c:pt idx="19">
                  <c:v>69.055879425565195</c:v>
                </c:pt>
                <c:pt idx="20">
                  <c:v>70.76118599870307</c:v>
                </c:pt>
              </c:numCache>
            </c:numRef>
          </c:val>
        </c:ser>
        <c:ser>
          <c:idx val="2"/>
          <c:order val="2"/>
          <c:tx>
            <c:strRef>
              <c:f>'Graphique 4'!$F$4</c:f>
              <c:strCache>
                <c:ptCount val="1"/>
                <c:pt idx="0">
                  <c:v>Catégorie 3</c:v>
                </c:pt>
              </c:strCache>
            </c:strRef>
          </c:tx>
          <c:marker>
            <c:symbol val="none"/>
          </c:marker>
          <c:cat>
            <c:numRef>
              <c:f>'Graphique 4'!$C$5:$C$25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4'!$F$5:$F$25</c:f>
              <c:numCache>
                <c:formatCode>#,##0.0</c:formatCode>
                <c:ptCount val="21"/>
                <c:pt idx="0">
                  <c:v>3.0769230769230771</c:v>
                </c:pt>
                <c:pt idx="1">
                  <c:v>2.8528848200979349</c:v>
                </c:pt>
                <c:pt idx="2">
                  <c:v>2.7952349685770566</c:v>
                </c:pt>
                <c:pt idx="3">
                  <c:v>2.9744927063808979</c:v>
                </c:pt>
                <c:pt idx="4">
                  <c:v>2.5942350332594235</c:v>
                </c:pt>
                <c:pt idx="5">
                  <c:v>2.5011428198262915</c:v>
                </c:pt>
                <c:pt idx="6">
                  <c:v>2.5824964131994261</c:v>
                </c:pt>
                <c:pt idx="7">
                  <c:v>2.5571584813290973</c:v>
                </c:pt>
                <c:pt idx="8">
                  <c:v>2.5644567219152856</c:v>
                </c:pt>
                <c:pt idx="9">
                  <c:v>2.404367030585882</c:v>
                </c:pt>
                <c:pt idx="10">
                  <c:v>2.3282887077997674</c:v>
                </c:pt>
                <c:pt idx="11">
                  <c:v>2.4750311060295256</c:v>
                </c:pt>
                <c:pt idx="12">
                  <c:v>2.1910008046048155</c:v>
                </c:pt>
                <c:pt idx="13">
                  <c:v>2.1760498006880358</c:v>
                </c:pt>
                <c:pt idx="14">
                  <c:v>1.9909502262443437</c:v>
                </c:pt>
                <c:pt idx="15">
                  <c:v>2.0571378761794765</c:v>
                </c:pt>
                <c:pt idx="16">
                  <c:v>1.986675709099613</c:v>
                </c:pt>
                <c:pt idx="17">
                  <c:v>1.8698711472678611</c:v>
                </c:pt>
                <c:pt idx="18">
                  <c:v>1.7505084962923814</c:v>
                </c:pt>
                <c:pt idx="19">
                  <c:v>1.6479454002559364</c:v>
                </c:pt>
                <c:pt idx="20">
                  <c:v>1.7080809613819175</c:v>
                </c:pt>
              </c:numCache>
            </c:numRef>
          </c:val>
        </c:ser>
        <c:ser>
          <c:idx val="3"/>
          <c:order val="3"/>
          <c:tx>
            <c:strRef>
              <c:f>'Graphique 4'!$G$4</c:f>
              <c:strCache>
                <c:ptCount val="1"/>
                <c:pt idx="0">
                  <c:v>Non classées</c:v>
                </c:pt>
              </c:strCache>
            </c:strRef>
          </c:tx>
          <c:marker>
            <c:symbol val="none"/>
          </c:marker>
          <c:cat>
            <c:numRef>
              <c:f>'Graphique 4'!$C$5:$C$25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4'!$G$5:$G$25</c:f>
              <c:numCache>
                <c:formatCode>#,##0.0</c:formatCode>
                <c:ptCount val="21"/>
                <c:pt idx="0">
                  <c:v>4.4198174706649285</c:v>
                </c:pt>
                <c:pt idx="1">
                  <c:v>4.513519267617629</c:v>
                </c:pt>
                <c:pt idx="2">
                  <c:v>4.7087515242472566</c:v>
                </c:pt>
                <c:pt idx="3">
                  <c:v>5.2807432157118406</c:v>
                </c:pt>
                <c:pt idx="4">
                  <c:v>5.1589061345158909</c:v>
                </c:pt>
                <c:pt idx="5">
                  <c:v>5.0088160386599618</c:v>
                </c:pt>
                <c:pt idx="6">
                  <c:v>5.6910569105691051</c:v>
                </c:pt>
                <c:pt idx="7">
                  <c:v>5.7653247226706945</c:v>
                </c:pt>
                <c:pt idx="8">
                  <c:v>6.1832412523020253</c:v>
                </c:pt>
                <c:pt idx="9">
                  <c:v>6.4172014334527878</c:v>
                </c:pt>
                <c:pt idx="10">
                  <c:v>6.9011932479627474</c:v>
                </c:pt>
                <c:pt idx="11">
                  <c:v>7.5764199482126653</c:v>
                </c:pt>
                <c:pt idx="12">
                  <c:v>8.0120071795506593</c:v>
                </c:pt>
                <c:pt idx="13">
                  <c:v>8.8106809370392618</c:v>
                </c:pt>
                <c:pt idx="14">
                  <c:v>9.029663147310206</c:v>
                </c:pt>
                <c:pt idx="15">
                  <c:v>9.9980387456688966</c:v>
                </c:pt>
                <c:pt idx="16">
                  <c:v>11.010491881756892</c:v>
                </c:pt>
                <c:pt idx="17">
                  <c:v>11.284805302990021</c:v>
                </c:pt>
                <c:pt idx="18">
                  <c:v>11.44797322186454</c:v>
                </c:pt>
                <c:pt idx="19">
                  <c:v>11.420446466657188</c:v>
                </c:pt>
                <c:pt idx="20">
                  <c:v>12.467059424109053</c:v>
                </c:pt>
              </c:numCache>
            </c:numRef>
          </c:val>
        </c:ser>
        <c:marker val="1"/>
        <c:axId val="144057472"/>
        <c:axId val="144059008"/>
      </c:lineChart>
      <c:catAx>
        <c:axId val="144057472"/>
        <c:scaling>
          <c:orientation val="minMax"/>
        </c:scaling>
        <c:axPos val="b"/>
        <c:numFmt formatCode="General" sourceLinked="1"/>
        <c:tickLblPos val="nextTo"/>
        <c:crossAx val="144059008"/>
        <c:crosses val="autoZero"/>
        <c:auto val="1"/>
        <c:lblAlgn val="ctr"/>
        <c:lblOffset val="100"/>
      </c:catAx>
      <c:valAx>
        <c:axId val="144059008"/>
        <c:scaling>
          <c:orientation val="minMax"/>
        </c:scaling>
        <c:axPos val="l"/>
        <c:majorGridlines/>
        <c:numFmt formatCode="#,##0" sourceLinked="0"/>
        <c:tickLblPos val="nextTo"/>
        <c:crossAx val="144057472"/>
        <c:crosses val="autoZero"/>
        <c:crossBetween val="between"/>
      </c:valAx>
    </c:plotArea>
    <c:legend>
      <c:legendPos val="b"/>
      <c:layout/>
    </c:legend>
    <c:plotVisOnly val="1"/>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5'!$D$4</c:f>
              <c:strCache>
                <c:ptCount val="1"/>
                <c:pt idx="0">
                  <c:v>Catégorie 1</c:v>
                </c:pt>
              </c:strCache>
            </c:strRef>
          </c:tx>
          <c:marker>
            <c:symbol val="none"/>
          </c:marker>
          <c:cat>
            <c:numRef>
              <c:f>'Graphique 5'!$C$5:$C$25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5'!$D$5:$D$25</c:f>
              <c:numCache>
                <c:formatCode>#,##0.0</c:formatCode>
                <c:ptCount val="21"/>
                <c:pt idx="0">
                  <c:v>0.31305469270024405</c:v>
                </c:pt>
                <c:pt idx="1">
                  <c:v>0.34952462246859689</c:v>
                </c:pt>
                <c:pt idx="2">
                  <c:v>0.38484307085144398</c:v>
                </c:pt>
                <c:pt idx="3">
                  <c:v>0.43235331100098978</c:v>
                </c:pt>
                <c:pt idx="4">
                  <c:v>0.4824016971082169</c:v>
                </c:pt>
                <c:pt idx="5">
                  <c:v>0.526732479501133</c:v>
                </c:pt>
                <c:pt idx="6">
                  <c:v>0.57393498015066913</c:v>
                </c:pt>
                <c:pt idx="7">
                  <c:v>0.66140552059160806</c:v>
                </c:pt>
                <c:pt idx="8">
                  <c:v>0.70753471091115594</c:v>
                </c:pt>
                <c:pt idx="9">
                  <c:v>0.76166585463276315</c:v>
                </c:pt>
                <c:pt idx="10">
                  <c:v>0.83537992918633708</c:v>
                </c:pt>
                <c:pt idx="11">
                  <c:v>0.8853427442556292</c:v>
                </c:pt>
                <c:pt idx="12">
                  <c:v>0.9524956020755706</c:v>
                </c:pt>
                <c:pt idx="13">
                  <c:v>1.0425200720956906</c:v>
                </c:pt>
                <c:pt idx="14">
                  <c:v>1.0935719502452192</c:v>
                </c:pt>
                <c:pt idx="15">
                  <c:v>1.1908708725301946</c:v>
                </c:pt>
                <c:pt idx="16">
                  <c:v>1.2265603192307557</c:v>
                </c:pt>
                <c:pt idx="17">
                  <c:v>1.3301664392776833</c:v>
                </c:pt>
                <c:pt idx="18">
                  <c:v>1.3950252176258435</c:v>
                </c:pt>
                <c:pt idx="19">
                  <c:v>1.5193079728622496</c:v>
                </c:pt>
                <c:pt idx="20">
                  <c:v>1.3205240005660426</c:v>
                </c:pt>
              </c:numCache>
            </c:numRef>
          </c:val>
        </c:ser>
        <c:ser>
          <c:idx val="1"/>
          <c:order val="1"/>
          <c:tx>
            <c:strRef>
              <c:f>'Graphique 5'!$E$4</c:f>
              <c:strCache>
                <c:ptCount val="1"/>
                <c:pt idx="0">
                  <c:v>Catégorie 2</c:v>
                </c:pt>
              </c:strCache>
            </c:strRef>
          </c:tx>
          <c:marker>
            <c:symbol val="none"/>
          </c:marker>
          <c:cat>
            <c:numRef>
              <c:f>'Graphique 5'!$C$5:$C$25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5'!$E$5:$E$25</c:f>
              <c:numCache>
                <c:formatCode>#,##0.0</c:formatCode>
                <c:ptCount val="21"/>
                <c:pt idx="0">
                  <c:v>0.50685045484801416</c:v>
                </c:pt>
                <c:pt idx="1">
                  <c:v>0.60155832459886094</c:v>
                </c:pt>
                <c:pt idx="2">
                  <c:v>0.66696888082984451</c:v>
                </c:pt>
                <c:pt idx="3">
                  <c:v>0.77754814941391026</c:v>
                </c:pt>
                <c:pt idx="4">
                  <c:v>0.88380106704146666</c:v>
                </c:pt>
                <c:pt idx="5">
                  <c:v>1.0481275811225841</c:v>
                </c:pt>
                <c:pt idx="6">
                  <c:v>1.1433930883812862</c:v>
                </c:pt>
                <c:pt idx="7">
                  <c:v>1.32540700141762</c:v>
                </c:pt>
                <c:pt idx="8">
                  <c:v>1.4737280002817372</c:v>
                </c:pt>
                <c:pt idx="9">
                  <c:v>1.6394306106056016</c:v>
                </c:pt>
                <c:pt idx="10">
                  <c:v>1.871225006942516</c:v>
                </c:pt>
                <c:pt idx="11">
                  <c:v>2.0462180038688533</c:v>
                </c:pt>
                <c:pt idx="12">
                  <c:v>2.3429097735565776</c:v>
                </c:pt>
                <c:pt idx="13">
                  <c:v>2.66717643417627</c:v>
                </c:pt>
                <c:pt idx="14">
                  <c:v>2.9520042151895405</c:v>
                </c:pt>
                <c:pt idx="15">
                  <c:v>3.4548493597270378</c:v>
                </c:pt>
                <c:pt idx="16">
                  <c:v>3.9107652045072028</c:v>
                </c:pt>
                <c:pt idx="17">
                  <c:v>4.4628142165011102</c:v>
                </c:pt>
                <c:pt idx="18">
                  <c:v>5.0732421059164157</c:v>
                </c:pt>
                <c:pt idx="19">
                  <c:v>5.8692515365893154</c:v>
                </c:pt>
                <c:pt idx="20">
                  <c:v>6.2031246031352465</c:v>
                </c:pt>
              </c:numCache>
            </c:numRef>
          </c:val>
        </c:ser>
        <c:ser>
          <c:idx val="2"/>
          <c:order val="2"/>
          <c:tx>
            <c:strRef>
              <c:f>'Graphique 5'!$F$4</c:f>
              <c:strCache>
                <c:ptCount val="1"/>
                <c:pt idx="0">
                  <c:v>Catégorie 3</c:v>
                </c:pt>
              </c:strCache>
            </c:strRef>
          </c:tx>
          <c:marker>
            <c:symbol val="none"/>
          </c:marker>
          <c:cat>
            <c:numRef>
              <c:f>'Graphique 5'!$C$5:$C$25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5'!$F$5:$F$25</c:f>
              <c:numCache>
                <c:formatCode>#,##0.0</c:formatCode>
                <c:ptCount val="21"/>
                <c:pt idx="0">
                  <c:v>2.7272391095333186E-2</c:v>
                </c:pt>
                <c:pt idx="1">
                  <c:v>2.9290994002996864E-2</c:v>
                </c:pt>
                <c:pt idx="2">
                  <c:v>3.1785819044825477E-2</c:v>
                </c:pt>
                <c:pt idx="3">
                  <c:v>3.9226686183286424E-2</c:v>
                </c:pt>
                <c:pt idx="4">
                  <c:v>3.8421374105964176E-2</c:v>
                </c:pt>
                <c:pt idx="5">
                  <c:v>4.2587827664963891E-2</c:v>
                </c:pt>
                <c:pt idx="6">
                  <c:v>4.8350216736561827E-2</c:v>
                </c:pt>
                <c:pt idx="7">
                  <c:v>5.5418107612709815E-2</c:v>
                </c:pt>
                <c:pt idx="8">
                  <c:v>6.1299865294371418E-2</c:v>
                </c:pt>
                <c:pt idx="9">
                  <c:v>6.3316697611742453E-2</c:v>
                </c:pt>
                <c:pt idx="10">
                  <c:v>6.9425159677867262E-2</c:v>
                </c:pt>
                <c:pt idx="11">
                  <c:v>8.066504825106996E-2</c:v>
                </c:pt>
                <c:pt idx="12">
                  <c:v>8.0406210357637287E-2</c:v>
                </c:pt>
                <c:pt idx="13">
                  <c:v>9.0688550257614658E-2</c:v>
                </c:pt>
                <c:pt idx="14">
                  <c:v>9.0521423975147758E-2</c:v>
                </c:pt>
                <c:pt idx="15">
                  <c:v>0.10866912553586311</c:v>
                </c:pt>
                <c:pt idx="16">
                  <c:v>0.11730882254213872</c:v>
                </c:pt>
                <c:pt idx="17">
                  <c:v>0.12472896573086445</c:v>
                </c:pt>
                <c:pt idx="18">
                  <c:v>0.13044422644067472</c:v>
                </c:pt>
                <c:pt idx="19">
                  <c:v>0.14006346965855451</c:v>
                </c:pt>
                <c:pt idx="20">
                  <c:v>0.14973518159926366</c:v>
                </c:pt>
              </c:numCache>
            </c:numRef>
          </c:val>
        </c:ser>
        <c:ser>
          <c:idx val="3"/>
          <c:order val="3"/>
          <c:tx>
            <c:strRef>
              <c:f>'Graphique 5'!$G$4</c:f>
              <c:strCache>
                <c:ptCount val="1"/>
                <c:pt idx="0">
                  <c:v>Non classées</c:v>
                </c:pt>
              </c:strCache>
            </c:strRef>
          </c:tx>
          <c:marker>
            <c:symbol val="none"/>
          </c:marker>
          <c:cat>
            <c:numRef>
              <c:f>'Graphique 5'!$C$5:$C$25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5'!$G$5:$G$25</c:f>
              <c:numCache>
                <c:formatCode>#,##0.0</c:formatCode>
                <c:ptCount val="21"/>
                <c:pt idx="0">
                  <c:v>3.9175171954737076E-2</c:v>
                </c:pt>
                <c:pt idx="1">
                  <c:v>4.6340975586830854E-2</c:v>
                </c:pt>
                <c:pt idx="2">
                  <c:v>5.3545238793632169E-2</c:v>
                </c:pt>
                <c:pt idx="3">
                  <c:v>6.9640801771971517E-2</c:v>
                </c:pt>
                <c:pt idx="4">
                  <c:v>7.6404897794766377E-2</c:v>
                </c:pt>
                <c:pt idx="5">
                  <c:v>8.5286850702421174E-2</c:v>
                </c:pt>
                <c:pt idx="6">
                  <c:v>0.10654955169723809</c:v>
                </c:pt>
                <c:pt idx="7">
                  <c:v>0.12494469476022356</c:v>
                </c:pt>
                <c:pt idx="8">
                  <c:v>0.14780200913885247</c:v>
                </c:pt>
                <c:pt idx="9">
                  <c:v>0.16899083937969389</c:v>
                </c:pt>
                <c:pt idx="10">
                  <c:v>0.20578051235767841</c:v>
                </c:pt>
                <c:pt idx="11">
                  <c:v>0.24692711101856063</c:v>
                </c:pt>
                <c:pt idx="12">
                  <c:v>0.29402779465525836</c:v>
                </c:pt>
                <c:pt idx="13">
                  <c:v>0.36719190926138329</c:v>
                </c:pt>
                <c:pt idx="14">
                  <c:v>0.41054666025092268</c:v>
                </c:pt>
                <c:pt idx="15">
                  <c:v>0.5281503686001483</c:v>
                </c:pt>
                <c:pt idx="16">
                  <c:v>0.6501452815588411</c:v>
                </c:pt>
                <c:pt idx="17">
                  <c:v>0.75274817517385206</c:v>
                </c:pt>
                <c:pt idx="18">
                  <c:v>0.85307898499354351</c:v>
                </c:pt>
                <c:pt idx="19">
                  <c:v>0.97065555504530621</c:v>
                </c:pt>
                <c:pt idx="20">
                  <c:v>1.0928974967132039</c:v>
                </c:pt>
              </c:numCache>
            </c:numRef>
          </c:val>
        </c:ser>
        <c:marker val="1"/>
        <c:axId val="144789888"/>
        <c:axId val="144791424"/>
      </c:lineChart>
      <c:catAx>
        <c:axId val="144789888"/>
        <c:scaling>
          <c:orientation val="minMax"/>
        </c:scaling>
        <c:axPos val="b"/>
        <c:numFmt formatCode="General" sourceLinked="1"/>
        <c:tickLblPos val="nextTo"/>
        <c:crossAx val="144791424"/>
        <c:crosses val="autoZero"/>
        <c:auto val="1"/>
        <c:lblAlgn val="ctr"/>
        <c:lblOffset val="100"/>
      </c:catAx>
      <c:valAx>
        <c:axId val="144791424"/>
        <c:scaling>
          <c:orientation val="minMax"/>
        </c:scaling>
        <c:axPos val="l"/>
        <c:majorGridlines/>
        <c:numFmt formatCode="#,##0" sourceLinked="0"/>
        <c:tickLblPos val="nextTo"/>
        <c:crossAx val="144789888"/>
        <c:crosses val="autoZero"/>
        <c:crossBetween val="between"/>
      </c:valAx>
    </c:plotArea>
    <c:legend>
      <c:legendPos val="b"/>
      <c:layout/>
    </c:legend>
    <c:plotVisOnly val="1"/>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6'!$D$4</c:f>
              <c:strCache>
                <c:ptCount val="1"/>
                <c:pt idx="0">
                  <c:v>Catégorie 1</c:v>
                </c:pt>
              </c:strCache>
            </c:strRef>
          </c:tx>
          <c:marker>
            <c:symbol val="none"/>
          </c:marker>
          <c:cat>
            <c:numRef>
              <c:f>'Graphique 6'!$C$5:$C$25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6'!$D$5:$D$25</c:f>
              <c:numCache>
                <c:formatCode>#,##0.0</c:formatCode>
                <c:ptCount val="21"/>
                <c:pt idx="0">
                  <c:v>47.35987002437043</c:v>
                </c:pt>
                <c:pt idx="1">
                  <c:v>46.208226221079691</c:v>
                </c:pt>
                <c:pt idx="2">
                  <c:v>44.659587757651472</c:v>
                </c:pt>
                <c:pt idx="3">
                  <c:v>43.493552168815938</c:v>
                </c:pt>
                <c:pt idx="4">
                  <c:v>43.951612903225808</c:v>
                </c:pt>
                <c:pt idx="5">
                  <c:v>41.543592186755596</c:v>
                </c:pt>
                <c:pt idx="6">
                  <c:v>40.848214285714285</c:v>
                </c:pt>
                <c:pt idx="7">
                  <c:v>41.080861438439662</c:v>
                </c:pt>
                <c:pt idx="8">
                  <c:v>41.240875912408761</c:v>
                </c:pt>
                <c:pt idx="9">
                  <c:v>38.505553685627739</c:v>
                </c:pt>
                <c:pt idx="10">
                  <c:v>37.833286556272803</c:v>
                </c:pt>
                <c:pt idx="11">
                  <c:v>36.979591836734691</c:v>
                </c:pt>
                <c:pt idx="12">
                  <c:v>32.808595702148921</c:v>
                </c:pt>
                <c:pt idx="13">
                  <c:v>34.512471655328795</c:v>
                </c:pt>
                <c:pt idx="14">
                  <c:v>32.370820668693007</c:v>
                </c:pt>
                <c:pt idx="15">
                  <c:v>29.510309278350515</c:v>
                </c:pt>
                <c:pt idx="16">
                  <c:v>25.939207650273222</c:v>
                </c:pt>
                <c:pt idx="17">
                  <c:v>25.370828182941903</c:v>
                </c:pt>
                <c:pt idx="18">
                  <c:v>23.49003056323679</c:v>
                </c:pt>
                <c:pt idx="19">
                  <c:v>21.548775482282117</c:v>
                </c:pt>
                <c:pt idx="20">
                  <c:v>17.048092868988391</c:v>
                </c:pt>
              </c:numCache>
            </c:numRef>
          </c:val>
        </c:ser>
        <c:ser>
          <c:idx val="1"/>
          <c:order val="1"/>
          <c:tx>
            <c:strRef>
              <c:f>'Graphique 6'!$E$4</c:f>
              <c:strCache>
                <c:ptCount val="1"/>
                <c:pt idx="0">
                  <c:v>Catégorie 2</c:v>
                </c:pt>
              </c:strCache>
            </c:strRef>
          </c:tx>
          <c:marker>
            <c:symbol val="none"/>
          </c:marker>
          <c:cat>
            <c:numRef>
              <c:f>'Graphique 6'!$C$5:$C$25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6'!$E$5:$E$25</c:f>
              <c:numCache>
                <c:formatCode>#,##0.0</c:formatCode>
                <c:ptCount val="21"/>
                <c:pt idx="0">
                  <c:v>47.441104792851341</c:v>
                </c:pt>
                <c:pt idx="1">
                  <c:v>47.943444730077125</c:v>
                </c:pt>
                <c:pt idx="2">
                  <c:v>49.656464709556523</c:v>
                </c:pt>
                <c:pt idx="3">
                  <c:v>50.64478311840562</c:v>
                </c:pt>
                <c:pt idx="4">
                  <c:v>50.252016129032263</c:v>
                </c:pt>
                <c:pt idx="5">
                  <c:v>52.69175797999047</c:v>
                </c:pt>
                <c:pt idx="6">
                  <c:v>52.946428571428569</c:v>
                </c:pt>
                <c:pt idx="7">
                  <c:v>52.214546932141403</c:v>
                </c:pt>
                <c:pt idx="8">
                  <c:v>51.277372262773724</c:v>
                </c:pt>
                <c:pt idx="9">
                  <c:v>53.988556041736793</c:v>
                </c:pt>
                <c:pt idx="10">
                  <c:v>54.785293292169527</c:v>
                </c:pt>
                <c:pt idx="11">
                  <c:v>54.639455782312929</c:v>
                </c:pt>
                <c:pt idx="12">
                  <c:v>58.495752123938026</c:v>
                </c:pt>
                <c:pt idx="13">
                  <c:v>55.691609977324262</c:v>
                </c:pt>
                <c:pt idx="14">
                  <c:v>57.316543638732085</c:v>
                </c:pt>
                <c:pt idx="15">
                  <c:v>58.173784977908696</c:v>
                </c:pt>
                <c:pt idx="16">
                  <c:v>61.919398907103826</c:v>
                </c:pt>
                <c:pt idx="17">
                  <c:v>62.901730531520393</c:v>
                </c:pt>
                <c:pt idx="18">
                  <c:v>65.507204191529624</c:v>
                </c:pt>
                <c:pt idx="19">
                  <c:v>67.464769462306748</c:v>
                </c:pt>
                <c:pt idx="20">
                  <c:v>64.908789386401324</c:v>
                </c:pt>
              </c:numCache>
            </c:numRef>
          </c:val>
        </c:ser>
        <c:ser>
          <c:idx val="2"/>
          <c:order val="2"/>
          <c:tx>
            <c:strRef>
              <c:f>'Graphique 6'!$F$4</c:f>
              <c:strCache>
                <c:ptCount val="1"/>
                <c:pt idx="0">
                  <c:v>Catégorie 3</c:v>
                </c:pt>
              </c:strCache>
            </c:strRef>
          </c:tx>
          <c:marker>
            <c:symbol val="none"/>
          </c:marker>
          <c:cat>
            <c:numRef>
              <c:f>'Graphique 6'!$C$5:$C$25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6'!$F$5:$F$25</c:f>
              <c:numCache>
                <c:formatCode>#,##0.0</c:formatCode>
                <c:ptCount val="21"/>
                <c:pt idx="0">
                  <c:v>1.0560519902518277</c:v>
                </c:pt>
                <c:pt idx="1">
                  <c:v>1.2853470437017995</c:v>
                </c:pt>
                <c:pt idx="2">
                  <c:v>1.0618363522798251</c:v>
                </c:pt>
                <c:pt idx="3">
                  <c:v>0.93786635404454854</c:v>
                </c:pt>
                <c:pt idx="4">
                  <c:v>0.55443548387096775</c:v>
                </c:pt>
                <c:pt idx="5">
                  <c:v>0.47641734159123394</c:v>
                </c:pt>
                <c:pt idx="6">
                  <c:v>0.89285714285714279</c:v>
                </c:pt>
                <c:pt idx="7">
                  <c:v>0.89394555058919145</c:v>
                </c:pt>
                <c:pt idx="8">
                  <c:v>0.65693430656934304</c:v>
                </c:pt>
                <c:pt idx="9">
                  <c:v>0.77415011780545273</c:v>
                </c:pt>
                <c:pt idx="10">
                  <c:v>0.61745719898961549</c:v>
                </c:pt>
                <c:pt idx="11">
                  <c:v>0.54421768707482987</c:v>
                </c:pt>
                <c:pt idx="12">
                  <c:v>0.82458770614692656</c:v>
                </c:pt>
                <c:pt idx="13">
                  <c:v>0.68027210884353739</c:v>
                </c:pt>
                <c:pt idx="14">
                  <c:v>0.65132435953104639</c:v>
                </c:pt>
                <c:pt idx="15">
                  <c:v>0.62592047128129602</c:v>
                </c:pt>
                <c:pt idx="16">
                  <c:v>0.52937158469945356</c:v>
                </c:pt>
                <c:pt idx="17">
                  <c:v>0.75710754017305315</c:v>
                </c:pt>
                <c:pt idx="18">
                  <c:v>0.53849512443603553</c:v>
                </c:pt>
                <c:pt idx="19">
                  <c:v>0.57463401286085647</c:v>
                </c:pt>
                <c:pt idx="20">
                  <c:v>0.67993366500829189</c:v>
                </c:pt>
              </c:numCache>
            </c:numRef>
          </c:val>
        </c:ser>
        <c:ser>
          <c:idx val="3"/>
          <c:order val="3"/>
          <c:tx>
            <c:strRef>
              <c:f>'Graphique 6'!$G$4</c:f>
              <c:strCache>
                <c:ptCount val="1"/>
                <c:pt idx="0">
                  <c:v>Non classées</c:v>
                </c:pt>
              </c:strCache>
            </c:strRef>
          </c:tx>
          <c:marker>
            <c:symbol val="none"/>
          </c:marker>
          <c:cat>
            <c:numRef>
              <c:f>'Graphique 6'!$C$5:$C$25</c:f>
              <c:numCache>
                <c:formatCode>General</c:formatCode>
                <c:ptCount val="2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numCache>
            </c:numRef>
          </c:cat>
          <c:val>
            <c:numRef>
              <c:f>'Graphique 6'!$G$5:$G$25</c:f>
              <c:numCache>
                <c:formatCode>#,##0.0</c:formatCode>
                <c:ptCount val="21"/>
                <c:pt idx="0">
                  <c:v>4.1429731925264015</c:v>
                </c:pt>
                <c:pt idx="1">
                  <c:v>4.5629820051413885</c:v>
                </c:pt>
                <c:pt idx="2">
                  <c:v>4.6221111805121797</c:v>
                </c:pt>
                <c:pt idx="3">
                  <c:v>4.9237983587338805</c:v>
                </c:pt>
                <c:pt idx="4">
                  <c:v>5.241935483870968</c:v>
                </c:pt>
                <c:pt idx="5">
                  <c:v>5.2882324916626962</c:v>
                </c:pt>
                <c:pt idx="6">
                  <c:v>5.3125</c:v>
                </c:pt>
                <c:pt idx="7">
                  <c:v>5.8106460788297438</c:v>
                </c:pt>
                <c:pt idx="8">
                  <c:v>6.8248175182481745</c:v>
                </c:pt>
                <c:pt idx="9">
                  <c:v>6.7317401548300237</c:v>
                </c:pt>
                <c:pt idx="10">
                  <c:v>6.7639629525680602</c:v>
                </c:pt>
                <c:pt idx="11">
                  <c:v>7.8367346938775508</c:v>
                </c:pt>
                <c:pt idx="12">
                  <c:v>7.871064467766117</c:v>
                </c:pt>
                <c:pt idx="13">
                  <c:v>9.1156462585034017</c:v>
                </c:pt>
                <c:pt idx="14">
                  <c:v>9.6613113330438551</c:v>
                </c:pt>
                <c:pt idx="15">
                  <c:v>11.689985272459499</c:v>
                </c:pt>
                <c:pt idx="16">
                  <c:v>11.612021857923498</c:v>
                </c:pt>
                <c:pt idx="17">
                  <c:v>10.970333745364648</c:v>
                </c:pt>
                <c:pt idx="18">
                  <c:v>10.464270120797554</c:v>
                </c:pt>
                <c:pt idx="19">
                  <c:v>10.41182104255028</c:v>
                </c:pt>
                <c:pt idx="20">
                  <c:v>17.363184079601989</c:v>
                </c:pt>
              </c:numCache>
            </c:numRef>
          </c:val>
        </c:ser>
        <c:marker val="1"/>
        <c:axId val="52121600"/>
        <c:axId val="52123136"/>
      </c:lineChart>
      <c:catAx>
        <c:axId val="52121600"/>
        <c:scaling>
          <c:orientation val="minMax"/>
        </c:scaling>
        <c:axPos val="b"/>
        <c:numFmt formatCode="General" sourceLinked="1"/>
        <c:tickLblPos val="nextTo"/>
        <c:crossAx val="52123136"/>
        <c:crosses val="autoZero"/>
        <c:auto val="1"/>
        <c:lblAlgn val="ctr"/>
        <c:lblOffset val="100"/>
      </c:catAx>
      <c:valAx>
        <c:axId val="52123136"/>
        <c:scaling>
          <c:orientation val="minMax"/>
        </c:scaling>
        <c:axPos val="l"/>
        <c:majorGridlines/>
        <c:numFmt formatCode="#,##0" sourceLinked="0"/>
        <c:tickLblPos val="nextTo"/>
        <c:crossAx val="52121600"/>
        <c:crosses val="autoZero"/>
        <c:crossBetween val="between"/>
      </c:valAx>
    </c:plotArea>
    <c:legend>
      <c:legendPos val="b"/>
      <c:layout/>
    </c:legend>
    <c:plotVisOnly val="1"/>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2"/>
          <c:tx>
            <c:strRef>
              <c:f>'Graphique 7'!$C$4</c:f>
              <c:strCache>
                <c:ptCount val="1"/>
                <c:pt idx="0">
                  <c:v>Distribution - Fin d'emploi (échelle de gauche)</c:v>
                </c:pt>
              </c:strCache>
            </c:strRef>
          </c:tx>
          <c:marker>
            <c:symbol val="none"/>
          </c:marker>
          <c:cat>
            <c:numRef>
              <c:f>'Graphique 7'!$B$5:$B$46</c:f>
              <c:numCache>
                <c:formatCode>General</c:formatCode>
                <c:ptCount val="42"/>
                <c:pt idx="0">
                  <c:v>18</c:v>
                </c:pt>
                <c:pt idx="1">
                  <c:v>19</c:v>
                </c:pt>
                <c:pt idx="2">
                  <c:v>20</c:v>
                </c:pt>
                <c:pt idx="3">
                  <c:v>21</c:v>
                </c:pt>
                <c:pt idx="4">
                  <c:v>22</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numCache>
            </c:numRef>
          </c:cat>
          <c:val>
            <c:numRef>
              <c:f>'Graphique 7'!$C$5:$C$46</c:f>
              <c:numCache>
                <c:formatCode>General</c:formatCode>
                <c:ptCount val="42"/>
                <c:pt idx="0">
                  <c:v>7.1428571428571425E-2</c:v>
                </c:pt>
                <c:pt idx="1">
                  <c:v>7.1428571428571425E-2</c:v>
                </c:pt>
                <c:pt idx="2">
                  <c:v>7.1428571428571452E-2</c:v>
                </c:pt>
                <c:pt idx="3">
                  <c:v>0.2857142857142857</c:v>
                </c:pt>
                <c:pt idx="4">
                  <c:v>7.1428571428571397E-2</c:v>
                </c:pt>
                <c:pt idx="5">
                  <c:v>0.1428571428571429</c:v>
                </c:pt>
                <c:pt idx="6">
                  <c:v>0.3571428571428571</c:v>
                </c:pt>
                <c:pt idx="7">
                  <c:v>7.1428571428571397E-2</c:v>
                </c:pt>
                <c:pt idx="8">
                  <c:v>0.42857142857142883</c:v>
                </c:pt>
                <c:pt idx="9">
                  <c:v>0.42857142857142838</c:v>
                </c:pt>
                <c:pt idx="10">
                  <c:v>0.21428571428571441</c:v>
                </c:pt>
                <c:pt idx="11">
                  <c:v>0.57142857142857117</c:v>
                </c:pt>
                <c:pt idx="12">
                  <c:v>0.28571428571428603</c:v>
                </c:pt>
                <c:pt idx="13">
                  <c:v>0.64285714285714279</c:v>
                </c:pt>
                <c:pt idx="14">
                  <c:v>0.42857142857142883</c:v>
                </c:pt>
                <c:pt idx="15">
                  <c:v>0.92857142857142883</c:v>
                </c:pt>
                <c:pt idx="16">
                  <c:v>0.57142857142857117</c:v>
                </c:pt>
                <c:pt idx="17">
                  <c:v>0.78571428571428648</c:v>
                </c:pt>
                <c:pt idx="18">
                  <c:v>0.42857142857142794</c:v>
                </c:pt>
                <c:pt idx="19">
                  <c:v>0.57142857142857117</c:v>
                </c:pt>
                <c:pt idx="20">
                  <c:v>0.92857142857142883</c:v>
                </c:pt>
                <c:pt idx="21">
                  <c:v>0.64285714285714235</c:v>
                </c:pt>
                <c:pt idx="22">
                  <c:v>1.2142857142857153</c:v>
                </c:pt>
                <c:pt idx="23">
                  <c:v>1.1428571428571423</c:v>
                </c:pt>
                <c:pt idx="24">
                  <c:v>1.9285714285714288</c:v>
                </c:pt>
                <c:pt idx="25">
                  <c:v>1.0714285714285712</c:v>
                </c:pt>
                <c:pt idx="26">
                  <c:v>1.9285714285714306</c:v>
                </c:pt>
                <c:pt idx="27">
                  <c:v>2.1428571428571423</c:v>
                </c:pt>
                <c:pt idx="28">
                  <c:v>2.428571428571427</c:v>
                </c:pt>
                <c:pt idx="29">
                  <c:v>3</c:v>
                </c:pt>
                <c:pt idx="30">
                  <c:v>3.071428571428573</c:v>
                </c:pt>
                <c:pt idx="31">
                  <c:v>3.4999999999999964</c:v>
                </c:pt>
                <c:pt idx="32">
                  <c:v>3.2142857142857117</c:v>
                </c:pt>
                <c:pt idx="33">
                  <c:v>4.3571428571428612</c:v>
                </c:pt>
                <c:pt idx="34">
                  <c:v>5.1428571428571459</c:v>
                </c:pt>
                <c:pt idx="35">
                  <c:v>5.7857142857142847</c:v>
                </c:pt>
                <c:pt idx="36">
                  <c:v>6.2142857142857153</c:v>
                </c:pt>
                <c:pt idx="37">
                  <c:v>7.0714285714285765</c:v>
                </c:pt>
                <c:pt idx="38">
                  <c:v>6.8571428571428612</c:v>
                </c:pt>
                <c:pt idx="39">
                  <c:v>7.7142857142857224</c:v>
                </c:pt>
                <c:pt idx="40">
                  <c:v>5.1428571428571388</c:v>
                </c:pt>
                <c:pt idx="41">
                  <c:v>12.428571428571431</c:v>
                </c:pt>
              </c:numCache>
            </c:numRef>
          </c:val>
        </c:ser>
        <c:ser>
          <c:idx val="3"/>
          <c:order val="3"/>
          <c:tx>
            <c:strRef>
              <c:f>'Graphique 7'!$D$4</c:f>
              <c:strCache>
                <c:ptCount val="1"/>
                <c:pt idx="0">
                  <c:v>Distribution - Validation du premier trimestre d'invalidité (échelle de gauche)</c:v>
                </c:pt>
              </c:strCache>
            </c:strRef>
          </c:tx>
          <c:marker>
            <c:symbol val="none"/>
          </c:marker>
          <c:cat>
            <c:numRef>
              <c:f>'Graphique 7'!$B$5:$B$46</c:f>
              <c:numCache>
                <c:formatCode>General</c:formatCode>
                <c:ptCount val="42"/>
                <c:pt idx="0">
                  <c:v>18</c:v>
                </c:pt>
                <c:pt idx="1">
                  <c:v>19</c:v>
                </c:pt>
                <c:pt idx="2">
                  <c:v>20</c:v>
                </c:pt>
                <c:pt idx="3">
                  <c:v>21</c:v>
                </c:pt>
                <c:pt idx="4">
                  <c:v>22</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numCache>
            </c:numRef>
          </c:cat>
          <c:val>
            <c:numRef>
              <c:f>'Graphique 7'!$D$5:$D$46</c:f>
              <c:numCache>
                <c:formatCode>General</c:formatCode>
                <c:ptCount val="42"/>
                <c:pt idx="0">
                  <c:v>0</c:v>
                </c:pt>
                <c:pt idx="1">
                  <c:v>0</c:v>
                </c:pt>
                <c:pt idx="2">
                  <c:v>0</c:v>
                </c:pt>
                <c:pt idx="3">
                  <c:v>0</c:v>
                </c:pt>
                <c:pt idx="4">
                  <c:v>7.1428571428571425E-2</c:v>
                </c:pt>
                <c:pt idx="5">
                  <c:v>0.5</c:v>
                </c:pt>
                <c:pt idx="6">
                  <c:v>1.142857142857143</c:v>
                </c:pt>
                <c:pt idx="7">
                  <c:v>0.35714285714285721</c:v>
                </c:pt>
                <c:pt idx="8">
                  <c:v>0.35714285714285721</c:v>
                </c:pt>
                <c:pt idx="9">
                  <c:v>0.42857142857142838</c:v>
                </c:pt>
                <c:pt idx="10">
                  <c:v>0.57142857142857162</c:v>
                </c:pt>
                <c:pt idx="11">
                  <c:v>0.35714285714285721</c:v>
                </c:pt>
                <c:pt idx="12">
                  <c:v>0.78571428571428603</c:v>
                </c:pt>
                <c:pt idx="13">
                  <c:v>0.42857142857142883</c:v>
                </c:pt>
                <c:pt idx="14">
                  <c:v>0.71428571428571441</c:v>
                </c:pt>
                <c:pt idx="15">
                  <c:v>1.1428571428571432</c:v>
                </c:pt>
                <c:pt idx="16">
                  <c:v>0.78571428571428559</c:v>
                </c:pt>
                <c:pt idx="17">
                  <c:v>0.64285714285714235</c:v>
                </c:pt>
                <c:pt idx="18">
                  <c:v>0.7857142857142847</c:v>
                </c:pt>
                <c:pt idx="19">
                  <c:v>0.64285714285714235</c:v>
                </c:pt>
                <c:pt idx="20">
                  <c:v>1</c:v>
                </c:pt>
                <c:pt idx="21">
                  <c:v>0.64285714285714235</c:v>
                </c:pt>
                <c:pt idx="22">
                  <c:v>1.1428571428571423</c:v>
                </c:pt>
                <c:pt idx="23">
                  <c:v>1.7857142857142865</c:v>
                </c:pt>
                <c:pt idx="24">
                  <c:v>1.0714285714285712</c:v>
                </c:pt>
                <c:pt idx="25">
                  <c:v>1.6428571428571441</c:v>
                </c:pt>
                <c:pt idx="26">
                  <c:v>2.1428571428571423</c:v>
                </c:pt>
                <c:pt idx="27">
                  <c:v>1.9285714285714306</c:v>
                </c:pt>
                <c:pt idx="28">
                  <c:v>2.8571428571428577</c:v>
                </c:pt>
                <c:pt idx="29">
                  <c:v>2.5714285714285694</c:v>
                </c:pt>
                <c:pt idx="30">
                  <c:v>3.2142857142857153</c:v>
                </c:pt>
                <c:pt idx="31">
                  <c:v>3.6428571428571388</c:v>
                </c:pt>
                <c:pt idx="32">
                  <c:v>3.3571428571428612</c:v>
                </c:pt>
                <c:pt idx="33">
                  <c:v>4.7857142857142847</c:v>
                </c:pt>
                <c:pt idx="34">
                  <c:v>5.4285714285714306</c:v>
                </c:pt>
                <c:pt idx="35">
                  <c:v>6.7142857142857153</c:v>
                </c:pt>
                <c:pt idx="36">
                  <c:v>7.0714285714285765</c:v>
                </c:pt>
                <c:pt idx="37">
                  <c:v>9.357142857142847</c:v>
                </c:pt>
                <c:pt idx="38">
                  <c:v>9.0714285714285836</c:v>
                </c:pt>
                <c:pt idx="39">
                  <c:v>9.2857142857142776</c:v>
                </c:pt>
                <c:pt idx="40">
                  <c:v>8.2142857142857224</c:v>
                </c:pt>
                <c:pt idx="41">
                  <c:v>3.2857142857142776</c:v>
                </c:pt>
              </c:numCache>
            </c:numRef>
          </c:val>
        </c:ser>
        <c:marker val="1"/>
        <c:axId val="52896512"/>
        <c:axId val="52898048"/>
      </c:lineChart>
      <c:lineChart>
        <c:grouping val="standard"/>
        <c:ser>
          <c:idx val="1"/>
          <c:order val="0"/>
          <c:tx>
            <c:strRef>
              <c:f>'Graphique 7'!$E$4</c:f>
              <c:strCache>
                <c:ptCount val="1"/>
                <c:pt idx="0">
                  <c:v>Cumul - Fin d'emploi (échelle de droite)</c:v>
                </c:pt>
              </c:strCache>
            </c:strRef>
          </c:tx>
          <c:marker>
            <c:symbol val="none"/>
          </c:marker>
          <c:cat>
            <c:numRef>
              <c:f>'Graphique 7'!$B$5:$B$46</c:f>
              <c:numCache>
                <c:formatCode>General</c:formatCode>
                <c:ptCount val="42"/>
                <c:pt idx="0">
                  <c:v>18</c:v>
                </c:pt>
                <c:pt idx="1">
                  <c:v>19</c:v>
                </c:pt>
                <c:pt idx="2">
                  <c:v>20</c:v>
                </c:pt>
                <c:pt idx="3">
                  <c:v>21</c:v>
                </c:pt>
                <c:pt idx="4">
                  <c:v>22</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numCache>
            </c:numRef>
          </c:cat>
          <c:val>
            <c:numRef>
              <c:f>'Graphique 7'!$E$5:$E$46</c:f>
              <c:numCache>
                <c:formatCode>General</c:formatCode>
                <c:ptCount val="42"/>
                <c:pt idx="0">
                  <c:v>7.1428571428571425E-2</c:v>
                </c:pt>
                <c:pt idx="1">
                  <c:v>0.14285714285714285</c:v>
                </c:pt>
                <c:pt idx="2">
                  <c:v>0.2142857142857143</c:v>
                </c:pt>
                <c:pt idx="3">
                  <c:v>0.5</c:v>
                </c:pt>
                <c:pt idx="4">
                  <c:v>0.5714285714285714</c:v>
                </c:pt>
                <c:pt idx="5">
                  <c:v>0.7142857142857143</c:v>
                </c:pt>
                <c:pt idx="6">
                  <c:v>1.0714285714285714</c:v>
                </c:pt>
                <c:pt idx="7">
                  <c:v>1.1428571428571428</c:v>
                </c:pt>
                <c:pt idx="8">
                  <c:v>1.5714285714285716</c:v>
                </c:pt>
                <c:pt idx="9">
                  <c:v>2</c:v>
                </c:pt>
                <c:pt idx="10">
                  <c:v>2.2142857142857144</c:v>
                </c:pt>
                <c:pt idx="11">
                  <c:v>2.7857142857142856</c:v>
                </c:pt>
                <c:pt idx="12">
                  <c:v>3.0714285714285716</c:v>
                </c:pt>
                <c:pt idx="13">
                  <c:v>3.7142857142857144</c:v>
                </c:pt>
                <c:pt idx="14">
                  <c:v>4.1428571428571432</c:v>
                </c:pt>
                <c:pt idx="15">
                  <c:v>5.0714285714285721</c:v>
                </c:pt>
                <c:pt idx="16">
                  <c:v>5.6428571428571432</c:v>
                </c:pt>
                <c:pt idx="17">
                  <c:v>6.4285714285714297</c:v>
                </c:pt>
                <c:pt idx="18">
                  <c:v>6.8571428571428577</c:v>
                </c:pt>
                <c:pt idx="19">
                  <c:v>7.4285714285714288</c:v>
                </c:pt>
                <c:pt idx="20">
                  <c:v>8.3571428571428577</c:v>
                </c:pt>
                <c:pt idx="21">
                  <c:v>9</c:v>
                </c:pt>
                <c:pt idx="22">
                  <c:v>10.214285714285715</c:v>
                </c:pt>
                <c:pt idx="23">
                  <c:v>11.357142857142858</c:v>
                </c:pt>
                <c:pt idx="24">
                  <c:v>13.285714285714286</c:v>
                </c:pt>
                <c:pt idx="25">
                  <c:v>14.357142857142858</c:v>
                </c:pt>
                <c:pt idx="26">
                  <c:v>16.285714285714288</c:v>
                </c:pt>
                <c:pt idx="27">
                  <c:v>18.428571428571431</c:v>
                </c:pt>
                <c:pt idx="28">
                  <c:v>20.857142857142858</c:v>
                </c:pt>
                <c:pt idx="29">
                  <c:v>23.857142857142858</c:v>
                </c:pt>
                <c:pt idx="30">
                  <c:v>26.928571428571431</c:v>
                </c:pt>
                <c:pt idx="31">
                  <c:v>30.428571428571427</c:v>
                </c:pt>
                <c:pt idx="32">
                  <c:v>33.642857142857139</c:v>
                </c:pt>
                <c:pt idx="33">
                  <c:v>38</c:v>
                </c:pt>
                <c:pt idx="34">
                  <c:v>43.142857142857146</c:v>
                </c:pt>
                <c:pt idx="35">
                  <c:v>48.928571428571431</c:v>
                </c:pt>
                <c:pt idx="36">
                  <c:v>55.142857142857146</c:v>
                </c:pt>
                <c:pt idx="37">
                  <c:v>62.214285714285722</c:v>
                </c:pt>
                <c:pt idx="38">
                  <c:v>69.071428571428584</c:v>
                </c:pt>
                <c:pt idx="39">
                  <c:v>76.785714285714306</c:v>
                </c:pt>
                <c:pt idx="40">
                  <c:v>81.928571428571445</c:v>
                </c:pt>
                <c:pt idx="41">
                  <c:v>94.357142857142875</c:v>
                </c:pt>
              </c:numCache>
            </c:numRef>
          </c:val>
        </c:ser>
        <c:ser>
          <c:idx val="2"/>
          <c:order val="1"/>
          <c:tx>
            <c:strRef>
              <c:f>'Graphique 7'!$F$4</c:f>
              <c:strCache>
                <c:ptCount val="1"/>
                <c:pt idx="0">
                  <c:v>Cumul - Validation du premier trimestre d'invalidité (échelle de droite)</c:v>
                </c:pt>
              </c:strCache>
            </c:strRef>
          </c:tx>
          <c:marker>
            <c:symbol val="none"/>
          </c:marker>
          <c:cat>
            <c:numRef>
              <c:f>'Graphique 7'!$B$5:$B$46</c:f>
              <c:numCache>
                <c:formatCode>General</c:formatCode>
                <c:ptCount val="42"/>
                <c:pt idx="0">
                  <c:v>18</c:v>
                </c:pt>
                <c:pt idx="1">
                  <c:v>19</c:v>
                </c:pt>
                <c:pt idx="2">
                  <c:v>20</c:v>
                </c:pt>
                <c:pt idx="3">
                  <c:v>21</c:v>
                </c:pt>
                <c:pt idx="4">
                  <c:v>22</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numCache>
            </c:numRef>
          </c:cat>
          <c:val>
            <c:numRef>
              <c:f>'Graphique 7'!$F$5:$F$46</c:f>
              <c:numCache>
                <c:formatCode>General</c:formatCode>
                <c:ptCount val="42"/>
                <c:pt idx="0">
                  <c:v>0</c:v>
                </c:pt>
                <c:pt idx="1">
                  <c:v>0</c:v>
                </c:pt>
                <c:pt idx="2">
                  <c:v>0</c:v>
                </c:pt>
                <c:pt idx="3">
                  <c:v>0</c:v>
                </c:pt>
                <c:pt idx="4">
                  <c:v>7.1428571428571425E-2</c:v>
                </c:pt>
                <c:pt idx="5">
                  <c:v>0.5714285714285714</c:v>
                </c:pt>
                <c:pt idx="6">
                  <c:v>1.7142857142857144</c:v>
                </c:pt>
                <c:pt idx="7">
                  <c:v>2.0714285714285716</c:v>
                </c:pt>
                <c:pt idx="8">
                  <c:v>2.4285714285714288</c:v>
                </c:pt>
                <c:pt idx="9">
                  <c:v>2.8571428571428572</c:v>
                </c:pt>
                <c:pt idx="10">
                  <c:v>3.4285714285714288</c:v>
                </c:pt>
                <c:pt idx="11">
                  <c:v>3.785714285714286</c:v>
                </c:pt>
                <c:pt idx="12">
                  <c:v>4.5714285714285721</c:v>
                </c:pt>
                <c:pt idx="13">
                  <c:v>5.0000000000000009</c:v>
                </c:pt>
                <c:pt idx="14">
                  <c:v>5.7142857142857153</c:v>
                </c:pt>
                <c:pt idx="15">
                  <c:v>6.8571428571428585</c:v>
                </c:pt>
                <c:pt idx="16">
                  <c:v>7.6428571428571441</c:v>
                </c:pt>
                <c:pt idx="17">
                  <c:v>8.2857142857142865</c:v>
                </c:pt>
                <c:pt idx="18">
                  <c:v>9.0714285714285712</c:v>
                </c:pt>
                <c:pt idx="19">
                  <c:v>9.7142857142857135</c:v>
                </c:pt>
                <c:pt idx="20">
                  <c:v>10.714285714285714</c:v>
                </c:pt>
                <c:pt idx="21">
                  <c:v>11.357142857142856</c:v>
                </c:pt>
                <c:pt idx="22">
                  <c:v>12.499999999999998</c:v>
                </c:pt>
                <c:pt idx="23">
                  <c:v>14.285714285714285</c:v>
                </c:pt>
                <c:pt idx="24">
                  <c:v>15.357142857142856</c:v>
                </c:pt>
                <c:pt idx="25">
                  <c:v>17</c:v>
                </c:pt>
                <c:pt idx="26">
                  <c:v>19.142857142857142</c:v>
                </c:pt>
                <c:pt idx="27">
                  <c:v>21.071428571428573</c:v>
                </c:pt>
                <c:pt idx="28">
                  <c:v>23.928571428571431</c:v>
                </c:pt>
                <c:pt idx="29">
                  <c:v>26.5</c:v>
                </c:pt>
                <c:pt idx="30">
                  <c:v>29.714285714285715</c:v>
                </c:pt>
                <c:pt idx="31">
                  <c:v>33.357142857142854</c:v>
                </c:pt>
                <c:pt idx="32">
                  <c:v>36.714285714285715</c:v>
                </c:pt>
                <c:pt idx="33">
                  <c:v>41.5</c:v>
                </c:pt>
                <c:pt idx="34">
                  <c:v>46.928571428571431</c:v>
                </c:pt>
                <c:pt idx="35">
                  <c:v>53.642857142857146</c:v>
                </c:pt>
                <c:pt idx="36">
                  <c:v>60.714285714285722</c:v>
                </c:pt>
                <c:pt idx="37">
                  <c:v>70.071428571428569</c:v>
                </c:pt>
                <c:pt idx="38">
                  <c:v>79.142857142857153</c:v>
                </c:pt>
                <c:pt idx="39">
                  <c:v>88.428571428571431</c:v>
                </c:pt>
                <c:pt idx="40">
                  <c:v>96.642857142857153</c:v>
                </c:pt>
                <c:pt idx="41">
                  <c:v>99.928571428571431</c:v>
                </c:pt>
              </c:numCache>
            </c:numRef>
          </c:val>
        </c:ser>
        <c:marker val="1"/>
        <c:axId val="52909568"/>
        <c:axId val="52908032"/>
      </c:lineChart>
      <c:catAx>
        <c:axId val="52896512"/>
        <c:scaling>
          <c:orientation val="minMax"/>
        </c:scaling>
        <c:axPos val="b"/>
        <c:numFmt formatCode="General" sourceLinked="1"/>
        <c:tickLblPos val="nextTo"/>
        <c:crossAx val="52898048"/>
        <c:crosses val="autoZero"/>
        <c:auto val="1"/>
        <c:lblAlgn val="ctr"/>
        <c:lblOffset val="100"/>
      </c:catAx>
      <c:valAx>
        <c:axId val="52898048"/>
        <c:scaling>
          <c:orientation val="minMax"/>
          <c:max val="20"/>
        </c:scaling>
        <c:axPos val="l"/>
        <c:majorGridlines/>
        <c:numFmt formatCode="General" sourceLinked="1"/>
        <c:tickLblPos val="nextTo"/>
        <c:crossAx val="52896512"/>
        <c:crosses val="autoZero"/>
        <c:crossBetween val="between"/>
        <c:majorUnit val="4"/>
      </c:valAx>
      <c:valAx>
        <c:axId val="52908032"/>
        <c:scaling>
          <c:orientation val="minMax"/>
          <c:max val="100"/>
        </c:scaling>
        <c:axPos val="r"/>
        <c:numFmt formatCode="General" sourceLinked="1"/>
        <c:tickLblPos val="nextTo"/>
        <c:crossAx val="52909568"/>
        <c:crosses val="max"/>
        <c:crossBetween val="between"/>
        <c:majorUnit val="20"/>
      </c:valAx>
      <c:catAx>
        <c:axId val="52909568"/>
        <c:scaling>
          <c:orientation val="minMax"/>
        </c:scaling>
        <c:delete val="1"/>
        <c:axPos val="b"/>
        <c:numFmt formatCode="General" sourceLinked="1"/>
        <c:tickLblPos val="none"/>
        <c:crossAx val="52908032"/>
        <c:crosses val="autoZero"/>
        <c:auto val="1"/>
        <c:lblAlgn val="ctr"/>
        <c:lblOffset val="100"/>
      </c:cat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1"/>
          <c:order val="0"/>
          <c:marker>
            <c:symbol val="none"/>
          </c:marker>
          <c:cat>
            <c:numRef>
              <c:f>'Graphique 8'!$B$5:$B$24</c:f>
              <c:numCache>
                <c:formatCode>General</c:formatCode>
                <c:ptCount val="20"/>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numCache>
            </c:numRef>
          </c:cat>
          <c:val>
            <c:numRef>
              <c:f>'Graphique 8'!$C$4:$C$24</c:f>
              <c:numCache>
                <c:formatCode>General</c:formatCode>
                <c:ptCount val="21"/>
                <c:pt idx="1">
                  <c:v>22.279792746113987</c:v>
                </c:pt>
                <c:pt idx="2">
                  <c:v>21.153846153846153</c:v>
                </c:pt>
                <c:pt idx="3">
                  <c:v>21.645021645021643</c:v>
                </c:pt>
                <c:pt idx="4">
                  <c:v>20.155038759689923</c:v>
                </c:pt>
                <c:pt idx="5">
                  <c:v>18.478260869565215</c:v>
                </c:pt>
                <c:pt idx="6">
                  <c:v>20.059880239520957</c:v>
                </c:pt>
                <c:pt idx="7">
                  <c:v>19.379844961240313</c:v>
                </c:pt>
                <c:pt idx="8">
                  <c:v>19.392523364485982</c:v>
                </c:pt>
                <c:pt idx="9">
                  <c:v>18.633540372670808</c:v>
                </c:pt>
                <c:pt idx="10">
                  <c:v>15.904936014625228</c:v>
                </c:pt>
                <c:pt idx="11">
                  <c:v>16.176470588235293</c:v>
                </c:pt>
                <c:pt idx="12">
                  <c:v>16.786226685796272</c:v>
                </c:pt>
                <c:pt idx="13">
                  <c:v>15.34526854219949</c:v>
                </c:pt>
                <c:pt idx="14">
                  <c:v>16.158192090395477</c:v>
                </c:pt>
                <c:pt idx="15">
                  <c:v>15.121951219512194</c:v>
                </c:pt>
                <c:pt idx="16">
                  <c:v>14.579759862778729</c:v>
                </c:pt>
                <c:pt idx="17">
                  <c:v>14.087759815242496</c:v>
                </c:pt>
                <c:pt idx="18">
                  <c:v>13.841998649561107</c:v>
                </c:pt>
                <c:pt idx="19">
                  <c:v>12.01894612196566</c:v>
                </c:pt>
                <c:pt idx="20">
                  <c:v>9.9151643690349935</c:v>
                </c:pt>
              </c:numCache>
            </c:numRef>
          </c:val>
        </c:ser>
        <c:marker val="1"/>
        <c:axId val="52930048"/>
        <c:axId val="52931584"/>
      </c:lineChart>
      <c:catAx>
        <c:axId val="52930048"/>
        <c:scaling>
          <c:orientation val="minMax"/>
        </c:scaling>
        <c:axPos val="b"/>
        <c:numFmt formatCode="General" sourceLinked="1"/>
        <c:tickLblPos val="nextTo"/>
        <c:crossAx val="52931584"/>
        <c:crosses val="autoZero"/>
        <c:auto val="1"/>
        <c:lblAlgn val="ctr"/>
        <c:lblOffset val="100"/>
      </c:catAx>
      <c:valAx>
        <c:axId val="52931584"/>
        <c:scaling>
          <c:orientation val="minMax"/>
        </c:scaling>
        <c:axPos val="l"/>
        <c:majorGridlines/>
        <c:numFmt formatCode="General" sourceLinked="1"/>
        <c:tickLblPos val="nextTo"/>
        <c:crossAx val="52930048"/>
        <c:crosses val="autoZero"/>
        <c:crossBetween val="between"/>
      </c:valAx>
    </c:plotArea>
    <c:plotVisOnly val="1"/>
  </c:chart>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9'!$C$4</c:f>
              <c:strCache>
                <c:ptCount val="1"/>
                <c:pt idx="0">
                  <c:v>Ensemble</c:v>
                </c:pt>
              </c:strCache>
            </c:strRef>
          </c:tx>
          <c:marker>
            <c:symbol val="none"/>
          </c:marker>
          <c:cat>
            <c:numRef>
              <c:f>'Graphique 9'!$B$5:$B$35</c:f>
              <c:numCache>
                <c:formatCode>General</c:formatCode>
                <c:ptCount val="31"/>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numCache>
            </c:numRef>
          </c:cat>
          <c:val>
            <c:numRef>
              <c:f>'Graphique 9'!$C$5:$C$35</c:f>
              <c:numCache>
                <c:formatCode>#,##0</c:formatCode>
                <c:ptCount val="31"/>
                <c:pt idx="0">
                  <c:v>412.12926918117034</c:v>
                </c:pt>
                <c:pt idx="1">
                  <c:v>457.9143757074134</c:v>
                </c:pt>
                <c:pt idx="2">
                  <c:v>486.25420471230109</c:v>
                </c:pt>
                <c:pt idx="3">
                  <c:v>508.24169154734807</c:v>
                </c:pt>
                <c:pt idx="4">
                  <c:v>535.5670431277797</c:v>
                </c:pt>
                <c:pt idx="5">
                  <c:v>548.77657729267798</c:v>
                </c:pt>
                <c:pt idx="6">
                  <c:v>571.20249139772648</c:v>
                </c:pt>
                <c:pt idx="7">
                  <c:v>587.62057941551893</c:v>
                </c:pt>
                <c:pt idx="8">
                  <c:v>591.66891946684711</c:v>
                </c:pt>
                <c:pt idx="9">
                  <c:v>593.91282754200347</c:v>
                </c:pt>
                <c:pt idx="10">
                  <c:v>607.82055433478774</c:v>
                </c:pt>
                <c:pt idx="11">
                  <c:v>610.37175350964549</c:v>
                </c:pt>
                <c:pt idx="12">
                  <c:v>619.73123327983194</c:v>
                </c:pt>
                <c:pt idx="13">
                  <c:v>625.12180848370951</c:v>
                </c:pt>
                <c:pt idx="14">
                  <c:v>635.81891149236924</c:v>
                </c:pt>
                <c:pt idx="15">
                  <c:v>643.25963106828272</c:v>
                </c:pt>
                <c:pt idx="16">
                  <c:v>656.7634776517416</c:v>
                </c:pt>
                <c:pt idx="17">
                  <c:v>674.3671390700697</c:v>
                </c:pt>
                <c:pt idx="18">
                  <c:v>673.50068442852046</c:v>
                </c:pt>
                <c:pt idx="19">
                  <c:v>690.27450056916689</c:v>
                </c:pt>
                <c:pt idx="20">
                  <c:v>698.35431960191306</c:v>
                </c:pt>
                <c:pt idx="21">
                  <c:v>712.85042423242896</c:v>
                </c:pt>
                <c:pt idx="22">
                  <c:v>724.95219573764211</c:v>
                </c:pt>
                <c:pt idx="23">
                  <c:v>743.5805506960844</c:v>
                </c:pt>
                <c:pt idx="24">
                  <c:v>754.14030514088506</c:v>
                </c:pt>
                <c:pt idx="25">
                  <c:v>781.6054695781105</c:v>
                </c:pt>
                <c:pt idx="26">
                  <c:v>796.6723501996679</c:v>
                </c:pt>
                <c:pt idx="27">
                  <c:v>816.89055211636332</c:v>
                </c:pt>
                <c:pt idx="28">
                  <c:v>832.92315890081375</c:v>
                </c:pt>
                <c:pt idx="29">
                  <c:v>846.92051766832344</c:v>
                </c:pt>
                <c:pt idx="30">
                  <c:v>863.81145257878109</c:v>
                </c:pt>
              </c:numCache>
            </c:numRef>
          </c:val>
        </c:ser>
        <c:ser>
          <c:idx val="1"/>
          <c:order val="1"/>
          <c:tx>
            <c:strRef>
              <c:f>'Graphique 9'!$D$4</c:f>
              <c:strCache>
                <c:ptCount val="1"/>
                <c:pt idx="0">
                  <c:v>Catégorie 1</c:v>
                </c:pt>
              </c:strCache>
            </c:strRef>
          </c:tx>
          <c:marker>
            <c:symbol val="none"/>
          </c:marker>
          <c:cat>
            <c:numRef>
              <c:f>'Graphique 9'!$B$5:$B$35</c:f>
              <c:numCache>
                <c:formatCode>General</c:formatCode>
                <c:ptCount val="31"/>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numCache>
            </c:numRef>
          </c:cat>
          <c:val>
            <c:numRef>
              <c:f>'Graphique 9'!$D$5:$D$35</c:f>
              <c:numCache>
                <c:formatCode>#,##0</c:formatCode>
                <c:ptCount val="31"/>
                <c:pt idx="0">
                  <c:v>383.34992779875455</c:v>
                </c:pt>
                <c:pt idx="1">
                  <c:v>388.38340486331902</c:v>
                </c:pt>
                <c:pt idx="2">
                  <c:v>390.4530261645051</c:v>
                </c:pt>
                <c:pt idx="3">
                  <c:v>419.69345714139047</c:v>
                </c:pt>
                <c:pt idx="4">
                  <c:v>419.95767022082032</c:v>
                </c:pt>
                <c:pt idx="5">
                  <c:v>418.2667123294305</c:v>
                </c:pt>
                <c:pt idx="6">
                  <c:v>431.23908441405183</c:v>
                </c:pt>
                <c:pt idx="7">
                  <c:v>453.85959206980175</c:v>
                </c:pt>
                <c:pt idx="8">
                  <c:v>438.39011904958591</c:v>
                </c:pt>
                <c:pt idx="9">
                  <c:v>438.2857562306005</c:v>
                </c:pt>
                <c:pt idx="10">
                  <c:v>450.2974898504836</c:v>
                </c:pt>
                <c:pt idx="11">
                  <c:v>451.84344590263282</c:v>
                </c:pt>
                <c:pt idx="12">
                  <c:v>457.40489744782707</c:v>
                </c:pt>
                <c:pt idx="13">
                  <c:v>457.83897091854328</c:v>
                </c:pt>
                <c:pt idx="14">
                  <c:v>469.02961878890852</c:v>
                </c:pt>
                <c:pt idx="15">
                  <c:v>466.12924846631415</c:v>
                </c:pt>
                <c:pt idx="16">
                  <c:v>475.69597503929225</c:v>
                </c:pt>
                <c:pt idx="17">
                  <c:v>486.87435835862789</c:v>
                </c:pt>
                <c:pt idx="18">
                  <c:v>484.16539586403161</c:v>
                </c:pt>
                <c:pt idx="19">
                  <c:v>493.28402679768186</c:v>
                </c:pt>
                <c:pt idx="20">
                  <c:v>497.74738995035591</c:v>
                </c:pt>
                <c:pt idx="21">
                  <c:v>498.01554964281866</c:v>
                </c:pt>
                <c:pt idx="22">
                  <c:v>507.76259806529384</c:v>
                </c:pt>
                <c:pt idx="23">
                  <c:v>512.95461907655852</c:v>
                </c:pt>
                <c:pt idx="24">
                  <c:v>521.90479828564924</c:v>
                </c:pt>
                <c:pt idx="25">
                  <c:v>527.16978250154386</c:v>
                </c:pt>
                <c:pt idx="26">
                  <c:v>526.9076176273054</c:v>
                </c:pt>
                <c:pt idx="27">
                  <c:v>533.18787219002127</c:v>
                </c:pt>
                <c:pt idx="28">
                  <c:v>541.62462058222604</c:v>
                </c:pt>
                <c:pt idx="29">
                  <c:v>549.29522828472489</c:v>
                </c:pt>
                <c:pt idx="30">
                  <c:v>524.40068510734852</c:v>
                </c:pt>
              </c:numCache>
            </c:numRef>
          </c:val>
        </c:ser>
        <c:ser>
          <c:idx val="2"/>
          <c:order val="2"/>
          <c:tx>
            <c:strRef>
              <c:f>'Graphique 9'!$E$4</c:f>
              <c:strCache>
                <c:ptCount val="1"/>
                <c:pt idx="0">
                  <c:v>Catégorie 2</c:v>
                </c:pt>
              </c:strCache>
            </c:strRef>
          </c:tx>
          <c:marker>
            <c:symbol val="none"/>
          </c:marker>
          <c:cat>
            <c:numRef>
              <c:f>'Graphique 9'!$B$5:$B$35</c:f>
              <c:numCache>
                <c:formatCode>General</c:formatCode>
                <c:ptCount val="31"/>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numCache>
            </c:numRef>
          </c:cat>
          <c:val>
            <c:numRef>
              <c:f>'Graphique 9'!$E$5:$E$35</c:f>
              <c:numCache>
                <c:formatCode>#,##0</c:formatCode>
                <c:ptCount val="31"/>
                <c:pt idx="0">
                  <c:v>561.20419273939933</c:v>
                </c:pt>
                <c:pt idx="1">
                  <c:v>570.33155206035372</c:v>
                </c:pt>
                <c:pt idx="2">
                  <c:v>602.86398413089682</c:v>
                </c:pt>
                <c:pt idx="3">
                  <c:v>576.16968214841074</c:v>
                </c:pt>
                <c:pt idx="4">
                  <c:v>595.74050081530766</c:v>
                </c:pt>
                <c:pt idx="5">
                  <c:v>606.23071625272735</c:v>
                </c:pt>
                <c:pt idx="6">
                  <c:v>623.34101847907584</c:v>
                </c:pt>
                <c:pt idx="7">
                  <c:v>616.97847029328</c:v>
                </c:pt>
                <c:pt idx="8">
                  <c:v>631.92880959866557</c:v>
                </c:pt>
                <c:pt idx="9">
                  <c:v>640.0773845302449</c:v>
                </c:pt>
                <c:pt idx="10">
                  <c:v>647.02254218152757</c:v>
                </c:pt>
                <c:pt idx="11">
                  <c:v>644.12666424489259</c:v>
                </c:pt>
                <c:pt idx="12">
                  <c:v>653.21089557097719</c:v>
                </c:pt>
                <c:pt idx="13">
                  <c:v>657.64986316192108</c:v>
                </c:pt>
                <c:pt idx="14">
                  <c:v>673.69165964806666</c:v>
                </c:pt>
                <c:pt idx="15">
                  <c:v>681.0265351169827</c:v>
                </c:pt>
                <c:pt idx="16">
                  <c:v>690.48011296025845</c:v>
                </c:pt>
                <c:pt idx="17">
                  <c:v>710.24606404138547</c:v>
                </c:pt>
                <c:pt idx="18">
                  <c:v>703.28110372681647</c:v>
                </c:pt>
                <c:pt idx="19">
                  <c:v>718.40104952954175</c:v>
                </c:pt>
                <c:pt idx="20">
                  <c:v>727.4336521768347</c:v>
                </c:pt>
                <c:pt idx="21">
                  <c:v>740.39393144275198</c:v>
                </c:pt>
                <c:pt idx="22">
                  <c:v>748.29353077910514</c:v>
                </c:pt>
                <c:pt idx="23">
                  <c:v>763.26953455650187</c:v>
                </c:pt>
                <c:pt idx="24">
                  <c:v>769.60937393796962</c:v>
                </c:pt>
                <c:pt idx="25">
                  <c:v>790.94061908624553</c:v>
                </c:pt>
                <c:pt idx="26">
                  <c:v>798.67805203926423</c:v>
                </c:pt>
                <c:pt idx="27">
                  <c:v>818.99900498038153</c:v>
                </c:pt>
                <c:pt idx="28">
                  <c:v>830.1557425479341</c:v>
                </c:pt>
                <c:pt idx="29">
                  <c:v>843.00328947618971</c:v>
                </c:pt>
                <c:pt idx="30">
                  <c:v>847.43792656906521</c:v>
                </c:pt>
              </c:numCache>
            </c:numRef>
          </c:val>
        </c:ser>
        <c:ser>
          <c:idx val="3"/>
          <c:order val="3"/>
          <c:tx>
            <c:strRef>
              <c:f>'Graphique 9'!$F$4</c:f>
              <c:strCache>
                <c:ptCount val="1"/>
                <c:pt idx="0">
                  <c:v>Catégorie 3</c:v>
                </c:pt>
              </c:strCache>
            </c:strRef>
          </c:tx>
          <c:marker>
            <c:symbol val="none"/>
          </c:marker>
          <c:cat>
            <c:numRef>
              <c:f>'Graphique 9'!$B$5:$B$35</c:f>
              <c:numCache>
                <c:formatCode>General</c:formatCode>
                <c:ptCount val="31"/>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numCache>
            </c:numRef>
          </c:cat>
          <c:val>
            <c:numRef>
              <c:f>'Graphique 9'!$F$5:$F$35</c:f>
              <c:numCache>
                <c:formatCode>#,##0</c:formatCode>
                <c:ptCount val="31"/>
                <c:pt idx="15">
                  <c:v>1617.8708616310703</c:v>
                </c:pt>
                <c:pt idx="16">
                  <c:v>1655.157916660185</c:v>
                </c:pt>
                <c:pt idx="17">
                  <c:v>1743.3722403181259</c:v>
                </c:pt>
                <c:pt idx="18">
                  <c:v>1701.9897665834831</c:v>
                </c:pt>
                <c:pt idx="19">
                  <c:v>1819.1165511237434</c:v>
                </c:pt>
                <c:pt idx="20">
                  <c:v>1715.8074999984378</c:v>
                </c:pt>
                <c:pt idx="21">
                  <c:v>1725.7438451086957</c:v>
                </c:pt>
                <c:pt idx="22">
                  <c:v>1756.4807627177961</c:v>
                </c:pt>
                <c:pt idx="23">
                  <c:v>1747.0243412622331</c:v>
                </c:pt>
                <c:pt idx="24">
                  <c:v>1748.4515025040403</c:v>
                </c:pt>
                <c:pt idx="25">
                  <c:v>1796.1439406832626</c:v>
                </c:pt>
                <c:pt idx="26">
                  <c:v>1784.419096371586</c:v>
                </c:pt>
                <c:pt idx="27">
                  <c:v>1831.7736398026539</c:v>
                </c:pt>
                <c:pt idx="28">
                  <c:v>1827.7309606510521</c:v>
                </c:pt>
                <c:pt idx="29">
                  <c:v>1875.7979551126832</c:v>
                </c:pt>
                <c:pt idx="30">
                  <c:v>1976.6345880531503</c:v>
                </c:pt>
              </c:numCache>
            </c:numRef>
          </c:val>
        </c:ser>
        <c:ser>
          <c:idx val="4"/>
          <c:order val="4"/>
          <c:tx>
            <c:strRef>
              <c:f>'Graphique 9'!$G$4</c:f>
              <c:strCache>
                <c:ptCount val="1"/>
                <c:pt idx="0">
                  <c:v>Non classées</c:v>
                </c:pt>
              </c:strCache>
            </c:strRef>
          </c:tx>
          <c:marker>
            <c:symbol val="none"/>
          </c:marker>
          <c:cat>
            <c:numRef>
              <c:f>'Graphique 9'!$B$5:$B$35</c:f>
              <c:numCache>
                <c:formatCode>General</c:formatCode>
                <c:ptCount val="31"/>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numCache>
            </c:numRef>
          </c:cat>
          <c:val>
            <c:numRef>
              <c:f>'Graphique 9'!$G$5:$G$35</c:f>
              <c:numCache>
                <c:formatCode>#,##0</c:formatCode>
                <c:ptCount val="31"/>
                <c:pt idx="10">
                  <c:v>649.51590481970493</c:v>
                </c:pt>
                <c:pt idx="11">
                  <c:v>688.82090205495285</c:v>
                </c:pt>
                <c:pt idx="12">
                  <c:v>702.36003584384468</c:v>
                </c:pt>
                <c:pt idx="13">
                  <c:v>734.57515727330247</c:v>
                </c:pt>
                <c:pt idx="14">
                  <c:v>762.72480298588846</c:v>
                </c:pt>
                <c:pt idx="15">
                  <c:v>786.41436837848767</c:v>
                </c:pt>
                <c:pt idx="16">
                  <c:v>816.90567608750007</c:v>
                </c:pt>
                <c:pt idx="17">
                  <c:v>810.92514141535696</c:v>
                </c:pt>
                <c:pt idx="18">
                  <c:v>856.358879958898</c:v>
                </c:pt>
                <c:pt idx="19">
                  <c:v>882.32539265351306</c:v>
                </c:pt>
                <c:pt idx="20">
                  <c:v>905.04142707448602</c:v>
                </c:pt>
                <c:pt idx="21">
                  <c:v>923.76481836355947</c:v>
                </c:pt>
                <c:pt idx="22">
                  <c:v>960.45439286033638</c:v>
                </c:pt>
                <c:pt idx="23">
                  <c:v>1007.5223860628945</c:v>
                </c:pt>
                <c:pt idx="24">
                  <c:v>1042.1360993205401</c:v>
                </c:pt>
                <c:pt idx="25">
                  <c:v>1085.4626981123865</c:v>
                </c:pt>
                <c:pt idx="26">
                  <c:v>1115.3203288118752</c:v>
                </c:pt>
                <c:pt idx="27">
                  <c:v>1137.4870977710536</c:v>
                </c:pt>
                <c:pt idx="28">
                  <c:v>1173.6203873335926</c:v>
                </c:pt>
                <c:pt idx="29">
                  <c:v>1187.9967390004895</c:v>
                </c:pt>
                <c:pt idx="30">
                  <c:v>1214.3825842737936</c:v>
                </c:pt>
              </c:numCache>
            </c:numRef>
          </c:val>
        </c:ser>
        <c:marker val="1"/>
        <c:axId val="126084224"/>
        <c:axId val="126085760"/>
      </c:lineChart>
      <c:catAx>
        <c:axId val="126084224"/>
        <c:scaling>
          <c:orientation val="minMax"/>
        </c:scaling>
        <c:axPos val="b"/>
        <c:numFmt formatCode="General" sourceLinked="1"/>
        <c:tickLblPos val="nextTo"/>
        <c:crossAx val="126085760"/>
        <c:crosses val="autoZero"/>
        <c:auto val="1"/>
        <c:lblAlgn val="ctr"/>
        <c:lblOffset val="100"/>
      </c:catAx>
      <c:valAx>
        <c:axId val="126085760"/>
        <c:scaling>
          <c:orientation val="minMax"/>
        </c:scaling>
        <c:axPos val="l"/>
        <c:majorGridlines/>
        <c:numFmt formatCode="#,##0" sourceLinked="1"/>
        <c:tickLblPos val="nextTo"/>
        <c:crossAx val="126084224"/>
        <c:crosses val="autoZero"/>
        <c:crossBetween val="between"/>
      </c:valAx>
    </c:plotArea>
    <c:legend>
      <c:legendPos val="b"/>
      <c:layout>
        <c:manualLayout>
          <c:xMode val="edge"/>
          <c:yMode val="edge"/>
          <c:x val="4.0666714825784454E-2"/>
          <c:y val="0.89043598716827066"/>
          <c:w val="0.92422222222222217"/>
          <c:h val="0.10956401283172949"/>
        </c:manualLayout>
      </c:layout>
    </c:legend>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3771900</xdr:colOff>
      <xdr:row>18</xdr:row>
      <xdr:rowOff>142875</xdr:rowOff>
    </xdr:from>
    <xdr:to>
      <xdr:col>11</xdr:col>
      <xdr:colOff>752475</xdr:colOff>
      <xdr:row>46</xdr:row>
      <xdr:rowOff>152400</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219074</xdr:colOff>
      <xdr:row>10</xdr:row>
      <xdr:rowOff>66675</xdr:rowOff>
    </xdr:from>
    <xdr:to>
      <xdr:col>15</xdr:col>
      <xdr:colOff>76199</xdr:colOff>
      <xdr:row>28</xdr:row>
      <xdr:rowOff>104775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657225</xdr:colOff>
      <xdr:row>9</xdr:row>
      <xdr:rowOff>114300</xdr:rowOff>
    </xdr:from>
    <xdr:to>
      <xdr:col>15</xdr:col>
      <xdr:colOff>657225</xdr:colOff>
      <xdr:row>24</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523875</xdr:colOff>
      <xdr:row>13</xdr:row>
      <xdr:rowOff>47624</xdr:rowOff>
    </xdr:from>
    <xdr:to>
      <xdr:col>18</xdr:col>
      <xdr:colOff>238125</xdr:colOff>
      <xdr:row>31</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761999</xdr:colOff>
      <xdr:row>11</xdr:row>
      <xdr:rowOff>171449</xdr:rowOff>
    </xdr:from>
    <xdr:to>
      <xdr:col>14</xdr:col>
      <xdr:colOff>257174</xdr:colOff>
      <xdr:row>31</xdr:row>
      <xdr:rowOff>142874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285750</xdr:colOff>
      <xdr:row>12</xdr:row>
      <xdr:rowOff>28575</xdr:rowOff>
    </xdr:from>
    <xdr:to>
      <xdr:col>15</xdr:col>
      <xdr:colOff>742950</xdr:colOff>
      <xdr:row>30</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285750</xdr:colOff>
      <xdr:row>13</xdr:row>
      <xdr:rowOff>28575</xdr:rowOff>
    </xdr:from>
    <xdr:to>
      <xdr:col>15</xdr:col>
      <xdr:colOff>742950</xdr:colOff>
      <xdr:row>31</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38099</xdr:colOff>
      <xdr:row>12</xdr:row>
      <xdr:rowOff>0</xdr:rowOff>
    </xdr:from>
    <xdr:to>
      <xdr:col>13</xdr:col>
      <xdr:colOff>200024</xdr:colOff>
      <xdr:row>31</xdr:row>
      <xdr:rowOff>57150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219075</xdr:colOff>
      <xdr:row>12</xdr:row>
      <xdr:rowOff>95249</xdr:rowOff>
    </xdr:from>
    <xdr:to>
      <xdr:col>14</xdr:col>
      <xdr:colOff>371475</xdr:colOff>
      <xdr:row>32</xdr:row>
      <xdr:rowOff>9524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714374</xdr:colOff>
      <xdr:row>11</xdr:row>
      <xdr:rowOff>152399</xdr:rowOff>
    </xdr:from>
    <xdr:to>
      <xdr:col>12</xdr:col>
      <xdr:colOff>657225</xdr:colOff>
      <xdr:row>31</xdr:row>
      <xdr:rowOff>19050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628650</xdr:colOff>
      <xdr:row>9</xdr:row>
      <xdr:rowOff>142875</xdr:rowOff>
    </xdr:from>
    <xdr:to>
      <xdr:col>14</xdr:col>
      <xdr:colOff>590550</xdr:colOff>
      <xdr:row>31</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0.14937</cdr:x>
      <cdr:y>0.07407</cdr:y>
    </cdr:to>
    <cdr:sp macro="" textlink="">
      <cdr:nvSpPr>
        <cdr:cNvPr id="2" name="ZoneTexte 1"/>
        <cdr:cNvSpPr txBox="1"/>
      </cdr:nvSpPr>
      <cdr:spPr>
        <a:xfrm xmlns:a="http://schemas.openxmlformats.org/drawingml/2006/main">
          <a:off x="0" y="0"/>
          <a:ext cx="904874"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300"/>
            <a:t>En milliers</a:t>
          </a:r>
        </a:p>
      </cdr:txBody>
    </cdr:sp>
  </cdr:relSizeAnchor>
  <cdr:relSizeAnchor xmlns:cdr="http://schemas.openxmlformats.org/drawingml/2006/chartDrawing">
    <cdr:from>
      <cdr:x>0.85063</cdr:x>
      <cdr:y>0</cdr:y>
    </cdr:from>
    <cdr:to>
      <cdr:x>1</cdr:x>
      <cdr:y>0.05787</cdr:y>
    </cdr:to>
    <cdr:sp macro="" textlink="">
      <cdr:nvSpPr>
        <cdr:cNvPr id="3" name="ZoneTexte 2"/>
        <cdr:cNvSpPr txBox="1"/>
      </cdr:nvSpPr>
      <cdr:spPr>
        <a:xfrm xmlns:a="http://schemas.openxmlformats.org/drawingml/2006/main">
          <a:off x="5200650" y="0"/>
          <a:ext cx="904874"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300"/>
            <a:t>En %</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761999</xdr:colOff>
      <xdr:row>2</xdr:row>
      <xdr:rowOff>180975</xdr:rowOff>
    </xdr:from>
    <xdr:to>
      <xdr:col>15</xdr:col>
      <xdr:colOff>523874</xdr:colOff>
      <xdr:row>16</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714375</xdr:colOff>
      <xdr:row>8</xdr:row>
      <xdr:rowOff>171450</xdr:rowOff>
    </xdr:from>
    <xdr:to>
      <xdr:col>13</xdr:col>
      <xdr:colOff>714375</xdr:colOff>
      <xdr:row>23</xdr:row>
      <xdr:rowOff>57150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714375</xdr:colOff>
      <xdr:row>8</xdr:row>
      <xdr:rowOff>171450</xdr:rowOff>
    </xdr:from>
    <xdr:to>
      <xdr:col>13</xdr:col>
      <xdr:colOff>714375</xdr:colOff>
      <xdr:row>23</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714375</xdr:colOff>
      <xdr:row>8</xdr:row>
      <xdr:rowOff>171450</xdr:rowOff>
    </xdr:from>
    <xdr:to>
      <xdr:col>13</xdr:col>
      <xdr:colOff>714375</xdr:colOff>
      <xdr:row>23</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28574</xdr:colOff>
      <xdr:row>12</xdr:row>
      <xdr:rowOff>9524</xdr:rowOff>
    </xdr:from>
    <xdr:to>
      <xdr:col>15</xdr:col>
      <xdr:colOff>133349</xdr:colOff>
      <xdr:row>29</xdr:row>
      <xdr:rowOff>95249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76200</xdr:colOff>
      <xdr:row>4</xdr:row>
      <xdr:rowOff>19050</xdr:rowOff>
    </xdr:from>
    <xdr:to>
      <xdr:col>12</xdr:col>
      <xdr:colOff>76200</xdr:colOff>
      <xdr:row>20</xdr:row>
      <xdr:rowOff>47625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2:G19"/>
  <sheetViews>
    <sheetView showGridLines="0" tabSelected="1" workbookViewId="0">
      <selection activeCell="H9" sqref="H9"/>
    </sheetView>
  </sheetViews>
  <sheetFormatPr baseColWidth="10" defaultRowHeight="11.25"/>
  <cols>
    <col min="1" max="1" width="11.42578125" style="48"/>
    <col min="2" max="2" width="67" style="48" bestFit="1" customWidth="1"/>
    <col min="3" max="3" width="23.28515625" style="48" customWidth="1"/>
    <col min="4" max="4" width="21.85546875" style="48" customWidth="1"/>
    <col min="5" max="5" width="21.42578125" style="48" customWidth="1"/>
    <col min="6" max="6" width="21.85546875" style="48" customWidth="1"/>
    <col min="7" max="257" width="11.42578125" style="48"/>
    <col min="258" max="258" width="67" style="48" bestFit="1" customWidth="1"/>
    <col min="259" max="513" width="11.42578125" style="48"/>
    <col min="514" max="514" width="67" style="48" bestFit="1" customWidth="1"/>
    <col min="515" max="769" width="11.42578125" style="48"/>
    <col min="770" max="770" width="67" style="48" bestFit="1" customWidth="1"/>
    <col min="771" max="1025" width="11.42578125" style="48"/>
    <col min="1026" max="1026" width="67" style="48" bestFit="1" customWidth="1"/>
    <col min="1027" max="1281" width="11.42578125" style="48"/>
    <col min="1282" max="1282" width="67" style="48" bestFit="1" customWidth="1"/>
    <col min="1283" max="1537" width="11.42578125" style="48"/>
    <col min="1538" max="1538" width="67" style="48" bestFit="1" customWidth="1"/>
    <col min="1539" max="1793" width="11.42578125" style="48"/>
    <col min="1794" max="1794" width="67" style="48" bestFit="1" customWidth="1"/>
    <col min="1795" max="2049" width="11.42578125" style="48"/>
    <col min="2050" max="2050" width="67" style="48" bestFit="1" customWidth="1"/>
    <col min="2051" max="2305" width="11.42578125" style="48"/>
    <col min="2306" max="2306" width="67" style="48" bestFit="1" customWidth="1"/>
    <col min="2307" max="2561" width="11.42578125" style="48"/>
    <col min="2562" max="2562" width="67" style="48" bestFit="1" customWidth="1"/>
    <col min="2563" max="2817" width="11.42578125" style="48"/>
    <col min="2818" max="2818" width="67" style="48" bestFit="1" customWidth="1"/>
    <col min="2819" max="3073" width="11.42578125" style="48"/>
    <col min="3074" max="3074" width="67" style="48" bestFit="1" customWidth="1"/>
    <col min="3075" max="3329" width="11.42578125" style="48"/>
    <col min="3330" max="3330" width="67" style="48" bestFit="1" customWidth="1"/>
    <col min="3331" max="3585" width="11.42578125" style="48"/>
    <col min="3586" max="3586" width="67" style="48" bestFit="1" customWidth="1"/>
    <col min="3587" max="3841" width="11.42578125" style="48"/>
    <col min="3842" max="3842" width="67" style="48" bestFit="1" customWidth="1"/>
    <col min="3843" max="4097" width="11.42578125" style="48"/>
    <col min="4098" max="4098" width="67" style="48" bestFit="1" customWidth="1"/>
    <col min="4099" max="4353" width="11.42578125" style="48"/>
    <col min="4354" max="4354" width="67" style="48" bestFit="1" customWidth="1"/>
    <col min="4355" max="4609" width="11.42578125" style="48"/>
    <col min="4610" max="4610" width="67" style="48" bestFit="1" customWidth="1"/>
    <col min="4611" max="4865" width="11.42578125" style="48"/>
    <col min="4866" max="4866" width="67" style="48" bestFit="1" customWidth="1"/>
    <col min="4867" max="5121" width="11.42578125" style="48"/>
    <col min="5122" max="5122" width="67" style="48" bestFit="1" customWidth="1"/>
    <col min="5123" max="5377" width="11.42578125" style="48"/>
    <col min="5378" max="5378" width="67" style="48" bestFit="1" customWidth="1"/>
    <col min="5379" max="5633" width="11.42578125" style="48"/>
    <col min="5634" max="5634" width="67" style="48" bestFit="1" customWidth="1"/>
    <col min="5635" max="5889" width="11.42578125" style="48"/>
    <col min="5890" max="5890" width="67" style="48" bestFit="1" customWidth="1"/>
    <col min="5891" max="6145" width="11.42578125" style="48"/>
    <col min="6146" max="6146" width="67" style="48" bestFit="1" customWidth="1"/>
    <col min="6147" max="6401" width="11.42578125" style="48"/>
    <col min="6402" max="6402" width="67" style="48" bestFit="1" customWidth="1"/>
    <col min="6403" max="6657" width="11.42578125" style="48"/>
    <col min="6658" max="6658" width="67" style="48" bestFit="1" customWidth="1"/>
    <col min="6659" max="6913" width="11.42578125" style="48"/>
    <col min="6914" max="6914" width="67" style="48" bestFit="1" customWidth="1"/>
    <col min="6915" max="7169" width="11.42578125" style="48"/>
    <col min="7170" max="7170" width="67" style="48" bestFit="1" customWidth="1"/>
    <col min="7171" max="7425" width="11.42578125" style="48"/>
    <col min="7426" max="7426" width="67" style="48" bestFit="1" customWidth="1"/>
    <col min="7427" max="7681" width="11.42578125" style="48"/>
    <col min="7682" max="7682" width="67" style="48" bestFit="1" customWidth="1"/>
    <col min="7683" max="7937" width="11.42578125" style="48"/>
    <col min="7938" max="7938" width="67" style="48" bestFit="1" customWidth="1"/>
    <col min="7939" max="8193" width="11.42578125" style="48"/>
    <col min="8194" max="8194" width="67" style="48" bestFit="1" customWidth="1"/>
    <col min="8195" max="8449" width="11.42578125" style="48"/>
    <col min="8450" max="8450" width="67" style="48" bestFit="1" customWidth="1"/>
    <col min="8451" max="8705" width="11.42578125" style="48"/>
    <col min="8706" max="8706" width="67" style="48" bestFit="1" customWidth="1"/>
    <col min="8707" max="8961" width="11.42578125" style="48"/>
    <col min="8962" max="8962" width="67" style="48" bestFit="1" customWidth="1"/>
    <col min="8963" max="9217" width="11.42578125" style="48"/>
    <col min="9218" max="9218" width="67" style="48" bestFit="1" customWidth="1"/>
    <col min="9219" max="9473" width="11.42578125" style="48"/>
    <col min="9474" max="9474" width="67" style="48" bestFit="1" customWidth="1"/>
    <col min="9475" max="9729" width="11.42578125" style="48"/>
    <col min="9730" max="9730" width="67" style="48" bestFit="1" customWidth="1"/>
    <col min="9731" max="9985" width="11.42578125" style="48"/>
    <col min="9986" max="9986" width="67" style="48" bestFit="1" customWidth="1"/>
    <col min="9987" max="10241" width="11.42578125" style="48"/>
    <col min="10242" max="10242" width="67" style="48" bestFit="1" customWidth="1"/>
    <col min="10243" max="10497" width="11.42578125" style="48"/>
    <col min="10498" max="10498" width="67" style="48" bestFit="1" customWidth="1"/>
    <col min="10499" max="10753" width="11.42578125" style="48"/>
    <col min="10754" max="10754" width="67" style="48" bestFit="1" customWidth="1"/>
    <col min="10755" max="11009" width="11.42578125" style="48"/>
    <col min="11010" max="11010" width="67" style="48" bestFit="1" customWidth="1"/>
    <col min="11011" max="11265" width="11.42578125" style="48"/>
    <col min="11266" max="11266" width="67" style="48" bestFit="1" customWidth="1"/>
    <col min="11267" max="11521" width="11.42578125" style="48"/>
    <col min="11522" max="11522" width="67" style="48" bestFit="1" customWidth="1"/>
    <col min="11523" max="11777" width="11.42578125" style="48"/>
    <col min="11778" max="11778" width="67" style="48" bestFit="1" customWidth="1"/>
    <col min="11779" max="12033" width="11.42578125" style="48"/>
    <col min="12034" max="12034" width="67" style="48" bestFit="1" customWidth="1"/>
    <col min="12035" max="12289" width="11.42578125" style="48"/>
    <col min="12290" max="12290" width="67" style="48" bestFit="1" customWidth="1"/>
    <col min="12291" max="12545" width="11.42578125" style="48"/>
    <col min="12546" max="12546" width="67" style="48" bestFit="1" customWidth="1"/>
    <col min="12547" max="12801" width="11.42578125" style="48"/>
    <col min="12802" max="12802" width="67" style="48" bestFit="1" customWidth="1"/>
    <col min="12803" max="13057" width="11.42578125" style="48"/>
    <col min="13058" max="13058" width="67" style="48" bestFit="1" customWidth="1"/>
    <col min="13059" max="13313" width="11.42578125" style="48"/>
    <col min="13314" max="13314" width="67" style="48" bestFit="1" customWidth="1"/>
    <col min="13315" max="13569" width="11.42578125" style="48"/>
    <col min="13570" max="13570" width="67" style="48" bestFit="1" customWidth="1"/>
    <col min="13571" max="13825" width="11.42578125" style="48"/>
    <col min="13826" max="13826" width="67" style="48" bestFit="1" customWidth="1"/>
    <col min="13827" max="14081" width="11.42578125" style="48"/>
    <col min="14082" max="14082" width="67" style="48" bestFit="1" customWidth="1"/>
    <col min="14083" max="14337" width="11.42578125" style="48"/>
    <col min="14338" max="14338" width="67" style="48" bestFit="1" customWidth="1"/>
    <col min="14339" max="14593" width="11.42578125" style="48"/>
    <col min="14594" max="14594" width="67" style="48" bestFit="1" customWidth="1"/>
    <col min="14595" max="14849" width="11.42578125" style="48"/>
    <col min="14850" max="14850" width="67" style="48" bestFit="1" customWidth="1"/>
    <col min="14851" max="15105" width="11.42578125" style="48"/>
    <col min="15106" max="15106" width="67" style="48" bestFit="1" customWidth="1"/>
    <col min="15107" max="15361" width="11.42578125" style="48"/>
    <col min="15362" max="15362" width="67" style="48" bestFit="1" customWidth="1"/>
    <col min="15363" max="15617" width="11.42578125" style="48"/>
    <col min="15618" max="15618" width="67" style="48" bestFit="1" customWidth="1"/>
    <col min="15619" max="15873" width="11.42578125" style="48"/>
    <col min="15874" max="15874" width="67" style="48" bestFit="1" customWidth="1"/>
    <col min="15875" max="16129" width="11.42578125" style="48"/>
    <col min="16130" max="16130" width="67" style="48" bestFit="1" customWidth="1"/>
    <col min="16131" max="16384" width="11.42578125" style="48"/>
  </cols>
  <sheetData>
    <row r="2" spans="2:7">
      <c r="B2" s="54"/>
      <c r="C2" s="54" t="s">
        <v>114</v>
      </c>
      <c r="D2" s="54" t="s">
        <v>77</v>
      </c>
      <c r="E2" s="54" t="s">
        <v>78</v>
      </c>
      <c r="F2" s="54" t="s">
        <v>79</v>
      </c>
      <c r="G2" s="56"/>
    </row>
    <row r="3" spans="2:7">
      <c r="B3" s="54" t="s">
        <v>80</v>
      </c>
      <c r="C3" s="55">
        <v>2.0508270626709528</v>
      </c>
      <c r="D3" s="55">
        <v>2.2729081398212427</v>
      </c>
      <c r="E3" s="55">
        <v>1.6267376016996971</v>
      </c>
      <c r="F3" s="55">
        <v>94.049527195808096</v>
      </c>
      <c r="G3" s="56"/>
    </row>
    <row r="4" spans="2:7">
      <c r="B4" s="54" t="s">
        <v>81</v>
      </c>
      <c r="C4" s="55">
        <v>2.9221319797355068</v>
      </c>
      <c r="D4" s="55">
        <v>3.4921494354398992</v>
      </c>
      <c r="E4" s="55">
        <v>2.076676261208128</v>
      </c>
      <c r="F4" s="55">
        <v>91.50904232361647</v>
      </c>
      <c r="G4" s="56"/>
    </row>
    <row r="5" spans="2:7">
      <c r="B5" s="54" t="s">
        <v>82</v>
      </c>
      <c r="C5" s="55">
        <v>5.0098445600849271</v>
      </c>
      <c r="D5" s="55">
        <v>2.9182512240559522</v>
      </c>
      <c r="E5" s="55">
        <v>1.3399864940962407</v>
      </c>
      <c r="F5" s="55">
        <v>90.731917721762883</v>
      </c>
      <c r="G5" s="56"/>
    </row>
    <row r="6" spans="2:7">
      <c r="B6" s="54" t="s">
        <v>83</v>
      </c>
      <c r="C6" s="55">
        <v>7.5678454803601829</v>
      </c>
      <c r="D6" s="55">
        <v>2.9677578504210511</v>
      </c>
      <c r="E6" s="55">
        <v>1.9354797273411304</v>
      </c>
      <c r="F6" s="55">
        <v>87.52891694187764</v>
      </c>
      <c r="G6" s="56"/>
    </row>
    <row r="7" spans="2:7">
      <c r="B7" s="54" t="s">
        <v>84</v>
      </c>
      <c r="C7" s="55">
        <v>7.1460813772167748</v>
      </c>
      <c r="D7" s="55">
        <v>4.3091463574893041</v>
      </c>
      <c r="E7" s="55">
        <v>3.8225929981578988</v>
      </c>
      <c r="F7" s="55">
        <v>84.722179267136013</v>
      </c>
      <c r="G7" s="56"/>
    </row>
    <row r="8" spans="2:7">
      <c r="B8" s="54" t="s">
        <v>85</v>
      </c>
      <c r="C8" s="55">
        <v>9.5803848720151645</v>
      </c>
      <c r="D8" s="55">
        <v>5.4200300169033486</v>
      </c>
      <c r="E8" s="55">
        <v>2.4288141651263948</v>
      </c>
      <c r="F8" s="55">
        <v>82.57077094595509</v>
      </c>
      <c r="G8" s="56"/>
    </row>
    <row r="9" spans="2:7">
      <c r="B9" s="54" t="s">
        <v>86</v>
      </c>
      <c r="C9" s="55">
        <v>13.52150603089968</v>
      </c>
      <c r="D9" s="55">
        <v>6.4269379362839869</v>
      </c>
      <c r="E9" s="55">
        <v>1.3636425375389103</v>
      </c>
      <c r="F9" s="55">
        <v>78.687913495277428</v>
      </c>
      <c r="G9" s="56"/>
    </row>
    <row r="10" spans="2:7">
      <c r="B10" s="54" t="s">
        <v>87</v>
      </c>
      <c r="C10" s="55">
        <v>12.365819498485434</v>
      </c>
      <c r="D10" s="55">
        <v>4.7476205072085333</v>
      </c>
      <c r="E10" s="55">
        <v>4.3709234644964434</v>
      </c>
      <c r="F10" s="55">
        <v>78.515636529809598</v>
      </c>
      <c r="G10" s="56"/>
    </row>
    <row r="11" spans="2:7">
      <c r="B11" s="54" t="s">
        <v>88</v>
      </c>
      <c r="C11" s="55">
        <v>8.0724611215086153</v>
      </c>
      <c r="D11" s="55">
        <v>9.4797207278729783</v>
      </c>
      <c r="E11" s="55">
        <v>4.3928562581819213</v>
      </c>
      <c r="F11" s="55">
        <v>78.054961892436481</v>
      </c>
      <c r="G11" s="56"/>
    </row>
    <row r="12" spans="2:7">
      <c r="B12" s="54" t="s">
        <v>89</v>
      </c>
      <c r="C12" s="55">
        <v>14.742055595852531</v>
      </c>
      <c r="D12" s="55">
        <v>5.9799893094113861</v>
      </c>
      <c r="E12" s="55">
        <v>4.1646417070920307</v>
      </c>
      <c r="F12" s="55">
        <v>75.113313387644055</v>
      </c>
      <c r="G12" s="56"/>
    </row>
    <row r="13" spans="2:7">
      <c r="B13" s="54" t="s">
        <v>90</v>
      </c>
      <c r="C13" s="55">
        <v>17.951161175451379</v>
      </c>
      <c r="D13" s="55">
        <v>5.3597057466155986</v>
      </c>
      <c r="E13" s="55">
        <v>3.0652623144134905</v>
      </c>
      <c r="F13" s="55">
        <v>73.623870763519534</v>
      </c>
      <c r="G13" s="56"/>
    </row>
    <row r="14" spans="2:7">
      <c r="B14" s="54" t="s">
        <v>91</v>
      </c>
      <c r="C14" s="55">
        <v>36.827612706974648</v>
      </c>
      <c r="D14" s="55">
        <v>6.9882684497968057</v>
      </c>
      <c r="E14" s="55">
        <v>1.4870857641930855</v>
      </c>
      <c r="F14" s="55">
        <v>54.697033079035457</v>
      </c>
      <c r="G14" s="56"/>
    </row>
    <row r="15" spans="2:7">
      <c r="B15" s="54" t="s">
        <v>92</v>
      </c>
      <c r="C15" s="55">
        <v>34.999053591037473</v>
      </c>
      <c r="D15" s="55">
        <v>8.2590846120094046</v>
      </c>
      <c r="E15" s="55">
        <v>3.2246029983050133</v>
      </c>
      <c r="F15" s="55">
        <v>53.517258798648108</v>
      </c>
      <c r="G15" s="56"/>
    </row>
    <row r="16" spans="2:7">
      <c r="C16" s="53"/>
      <c r="D16" s="53"/>
      <c r="E16" s="53"/>
      <c r="F16" s="53"/>
    </row>
    <row r="18" spans="2:2">
      <c r="B18" s="48" t="s">
        <v>93</v>
      </c>
    </row>
    <row r="19" spans="2:2">
      <c r="B19" s="48" t="s">
        <v>133</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dimension ref="B2:H27"/>
  <sheetViews>
    <sheetView showGridLines="0" zoomScale="115" zoomScaleNormal="115" workbookViewId="0">
      <selection activeCell="E33" sqref="E33"/>
    </sheetView>
  </sheetViews>
  <sheetFormatPr baseColWidth="10" defaultRowHeight="11.25"/>
  <cols>
    <col min="1" max="2" width="11.42578125" style="38"/>
    <col min="3" max="3" width="28.140625" style="38" customWidth="1"/>
    <col min="4" max="8" width="10.5703125" style="38" customWidth="1"/>
    <col min="9" max="16384" width="11.42578125" style="38"/>
  </cols>
  <sheetData>
    <row r="2" spans="3:8">
      <c r="C2" s="45" t="s">
        <v>33</v>
      </c>
    </row>
    <row r="3" spans="3:8">
      <c r="C3" s="45"/>
    </row>
    <row r="4" spans="3:8" ht="84.75" customHeight="1">
      <c r="C4" s="57"/>
      <c r="D4" s="58" t="s">
        <v>9</v>
      </c>
      <c r="E4" s="58" t="s">
        <v>19</v>
      </c>
      <c r="F4" s="58" t="s">
        <v>20</v>
      </c>
      <c r="G4" s="58" t="s">
        <v>21</v>
      </c>
      <c r="H4" s="58" t="s">
        <v>25</v>
      </c>
    </row>
    <row r="5" spans="3:8">
      <c r="C5" s="59" t="s">
        <v>117</v>
      </c>
      <c r="D5" s="71">
        <v>730</v>
      </c>
      <c r="E5" s="71">
        <v>500</v>
      </c>
      <c r="F5" s="71">
        <v>780</v>
      </c>
      <c r="G5" s="71">
        <v>1770</v>
      </c>
      <c r="H5" s="71" t="s">
        <v>30</v>
      </c>
    </row>
    <row r="6" spans="3:8">
      <c r="C6" s="59" t="s">
        <v>1</v>
      </c>
      <c r="D6" s="71">
        <v>680</v>
      </c>
      <c r="E6" s="71">
        <v>450</v>
      </c>
      <c r="F6" s="71">
        <v>720</v>
      </c>
      <c r="G6" s="71">
        <v>1670</v>
      </c>
      <c r="H6" s="71" t="s">
        <v>30</v>
      </c>
    </row>
    <row r="7" spans="3:8">
      <c r="C7" s="59" t="s">
        <v>2</v>
      </c>
      <c r="D7" s="71">
        <v>360</v>
      </c>
      <c r="E7" s="71">
        <v>280</v>
      </c>
      <c r="F7" s="71">
        <v>360</v>
      </c>
      <c r="G7" s="71">
        <v>1470</v>
      </c>
      <c r="H7" s="71" t="s">
        <v>30</v>
      </c>
    </row>
    <row r="8" spans="3:8">
      <c r="C8" s="59" t="s">
        <v>3</v>
      </c>
      <c r="D8" s="71">
        <v>640</v>
      </c>
      <c r="E8" s="71">
        <v>460</v>
      </c>
      <c r="F8" s="71">
        <v>810</v>
      </c>
      <c r="G8" s="71">
        <v>1870</v>
      </c>
      <c r="H8" s="71" t="s">
        <v>30</v>
      </c>
    </row>
    <row r="9" spans="3:8">
      <c r="C9" s="59" t="s">
        <v>4</v>
      </c>
      <c r="D9" s="71">
        <v>720</v>
      </c>
      <c r="E9" s="71">
        <v>670</v>
      </c>
      <c r="F9" s="71">
        <v>800</v>
      </c>
      <c r="G9" s="71">
        <v>1830</v>
      </c>
      <c r="H9" s="71" t="s">
        <v>30</v>
      </c>
    </row>
    <row r="10" spans="3:8">
      <c r="C10" s="59" t="s">
        <v>5</v>
      </c>
      <c r="D10" s="71">
        <v>1890</v>
      </c>
      <c r="E10" s="71">
        <v>1140</v>
      </c>
      <c r="F10" s="71">
        <v>2130</v>
      </c>
      <c r="G10" s="71">
        <v>3410</v>
      </c>
      <c r="H10" s="71" t="s">
        <v>30</v>
      </c>
    </row>
    <row r="11" spans="3:8">
      <c r="C11" s="59" t="s">
        <v>6</v>
      </c>
      <c r="D11" s="71">
        <v>1140</v>
      </c>
      <c r="E11" s="71">
        <v>960</v>
      </c>
      <c r="F11" s="71">
        <v>1180</v>
      </c>
      <c r="G11" s="71">
        <v>2110</v>
      </c>
      <c r="H11" s="71" t="s">
        <v>30</v>
      </c>
    </row>
    <row r="12" spans="3:8">
      <c r="C12" s="59" t="s">
        <v>7</v>
      </c>
      <c r="D12" s="71">
        <v>590</v>
      </c>
      <c r="E12" s="71" t="s">
        <v>31</v>
      </c>
      <c r="F12" s="71" t="s">
        <v>31</v>
      </c>
      <c r="G12" s="71" t="s">
        <v>31</v>
      </c>
      <c r="H12" s="71" t="s">
        <v>30</v>
      </c>
    </row>
    <row r="13" spans="3:8">
      <c r="C13" s="59" t="s">
        <v>10</v>
      </c>
      <c r="D13" s="71">
        <v>1490</v>
      </c>
      <c r="E13" s="71" t="s">
        <v>30</v>
      </c>
      <c r="F13" s="71" t="s">
        <v>30</v>
      </c>
      <c r="G13" s="71" t="s">
        <v>30</v>
      </c>
      <c r="H13" s="71">
        <v>1490</v>
      </c>
    </row>
    <row r="14" spans="3:8">
      <c r="C14" s="61" t="s">
        <v>15</v>
      </c>
      <c r="D14" s="72">
        <v>1210</v>
      </c>
      <c r="E14" s="72" t="s">
        <v>30</v>
      </c>
      <c r="F14" s="72" t="s">
        <v>30</v>
      </c>
      <c r="G14" s="72" t="s">
        <v>30</v>
      </c>
      <c r="H14" s="72">
        <v>1210</v>
      </c>
    </row>
    <row r="15" spans="3:8">
      <c r="C15" s="59" t="s">
        <v>11</v>
      </c>
      <c r="D15" s="71">
        <v>740</v>
      </c>
      <c r="E15" s="71" t="s">
        <v>30</v>
      </c>
      <c r="F15" s="71" t="s">
        <v>30</v>
      </c>
      <c r="G15" s="71" t="s">
        <v>30</v>
      </c>
      <c r="H15" s="71">
        <v>740</v>
      </c>
    </row>
    <row r="16" spans="3:8">
      <c r="C16" s="61" t="s">
        <v>15</v>
      </c>
      <c r="D16" s="72">
        <v>360</v>
      </c>
      <c r="E16" s="72" t="s">
        <v>30</v>
      </c>
      <c r="F16" s="72" t="s">
        <v>30</v>
      </c>
      <c r="G16" s="72" t="s">
        <v>30</v>
      </c>
      <c r="H16" s="72">
        <v>360</v>
      </c>
    </row>
    <row r="17" spans="2:8">
      <c r="C17" s="59" t="s">
        <v>12</v>
      </c>
      <c r="D17" s="71">
        <v>1010</v>
      </c>
      <c r="E17" s="71" t="s">
        <v>30</v>
      </c>
      <c r="F17" s="71" t="s">
        <v>30</v>
      </c>
      <c r="G17" s="71" t="s">
        <v>30</v>
      </c>
      <c r="H17" s="71">
        <v>1010</v>
      </c>
    </row>
    <row r="18" spans="2:8">
      <c r="C18" s="61" t="s">
        <v>15</v>
      </c>
      <c r="D18" s="72">
        <v>930</v>
      </c>
      <c r="E18" s="72" t="s">
        <v>30</v>
      </c>
      <c r="F18" s="72" t="s">
        <v>30</v>
      </c>
      <c r="G18" s="72" t="s">
        <v>30</v>
      </c>
      <c r="H18" s="72">
        <v>930</v>
      </c>
    </row>
    <row r="19" spans="2:8">
      <c r="C19" s="59" t="s">
        <v>14</v>
      </c>
      <c r="D19" s="71">
        <v>1460</v>
      </c>
      <c r="E19" s="71" t="s">
        <v>31</v>
      </c>
      <c r="F19" s="71" t="s">
        <v>31</v>
      </c>
      <c r="G19" s="71" t="s">
        <v>31</v>
      </c>
      <c r="H19" s="71">
        <v>1470</v>
      </c>
    </row>
    <row r="20" spans="2:8">
      <c r="C20" s="59" t="s">
        <v>13</v>
      </c>
      <c r="D20" s="71">
        <v>1180</v>
      </c>
      <c r="E20" s="71" t="s">
        <v>31</v>
      </c>
      <c r="F20" s="71" t="s">
        <v>31</v>
      </c>
      <c r="G20" s="71" t="s">
        <v>31</v>
      </c>
      <c r="H20" s="71">
        <v>1230</v>
      </c>
    </row>
    <row r="21" spans="2:8">
      <c r="C21" s="63" t="s">
        <v>9</v>
      </c>
      <c r="D21" s="73">
        <v>855.7902574813121</v>
      </c>
      <c r="E21" s="73">
        <v>505.10205483365178</v>
      </c>
      <c r="F21" s="73">
        <v>776.39601751217037</v>
      </c>
      <c r="G21" s="73">
        <v>1770.7689205688062</v>
      </c>
      <c r="H21" s="73">
        <v>1204.0636941181986</v>
      </c>
    </row>
    <row r="22" spans="2:8">
      <c r="C22" s="65" t="s">
        <v>134</v>
      </c>
      <c r="D22" s="72">
        <v>741.91107610710151</v>
      </c>
      <c r="E22" s="72">
        <v>505.10205483365178</v>
      </c>
      <c r="F22" s="72">
        <v>776.39601751217037</v>
      </c>
      <c r="G22" s="72">
        <v>1770.7689205688062</v>
      </c>
      <c r="H22" s="72">
        <v>919.34616979989596</v>
      </c>
    </row>
    <row r="24" spans="2:8">
      <c r="B24" s="38" t="s">
        <v>94</v>
      </c>
    </row>
    <row r="25" spans="2:8">
      <c r="B25" s="38" t="s">
        <v>135</v>
      </c>
    </row>
    <row r="26" spans="2:8">
      <c r="B26" s="45" t="s">
        <v>136</v>
      </c>
    </row>
    <row r="27" spans="2:8">
      <c r="B27" s="45" t="s">
        <v>137</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B2:J35"/>
  <sheetViews>
    <sheetView showGridLines="0" workbookViewId="0">
      <selection activeCell="H42" sqref="H42"/>
    </sheetView>
  </sheetViews>
  <sheetFormatPr baseColWidth="10" defaultRowHeight="11.25"/>
  <cols>
    <col min="1" max="6" width="11.42578125" style="38"/>
    <col min="7" max="7" width="12.42578125" style="38" bestFit="1" customWidth="1"/>
    <col min="8" max="16384" width="11.42578125" style="38"/>
  </cols>
  <sheetData>
    <row r="2" spans="2:7">
      <c r="B2" s="45" t="s">
        <v>32</v>
      </c>
    </row>
    <row r="3" spans="2:7">
      <c r="B3" s="74"/>
      <c r="C3" s="74"/>
      <c r="D3" s="74"/>
      <c r="E3" s="74"/>
      <c r="F3" s="74"/>
      <c r="G3" s="74"/>
    </row>
    <row r="4" spans="2:7">
      <c r="B4" s="57" t="s">
        <v>16</v>
      </c>
      <c r="C4" s="57" t="s">
        <v>9</v>
      </c>
      <c r="D4" s="57" t="s">
        <v>19</v>
      </c>
      <c r="E4" s="57" t="s">
        <v>20</v>
      </c>
      <c r="F4" s="57" t="s">
        <v>21</v>
      </c>
      <c r="G4" s="57" t="s">
        <v>25</v>
      </c>
    </row>
    <row r="5" spans="2:7">
      <c r="B5" s="57">
        <v>30</v>
      </c>
      <c r="C5" s="75">
        <v>412.12926918117034</v>
      </c>
      <c r="D5" s="75">
        <v>383.34992779875455</v>
      </c>
      <c r="E5" s="75">
        <v>561.20419273939933</v>
      </c>
      <c r="F5" s="75"/>
      <c r="G5" s="75"/>
    </row>
    <row r="6" spans="2:7">
      <c r="B6" s="57">
        <v>31</v>
      </c>
      <c r="C6" s="75">
        <v>457.9143757074134</v>
      </c>
      <c r="D6" s="75">
        <v>388.38340486331902</v>
      </c>
      <c r="E6" s="75">
        <v>570.33155206035372</v>
      </c>
      <c r="F6" s="75"/>
      <c r="G6" s="75"/>
    </row>
    <row r="7" spans="2:7">
      <c r="B7" s="57">
        <v>32</v>
      </c>
      <c r="C7" s="75">
        <v>486.25420471230109</v>
      </c>
      <c r="D7" s="75">
        <v>390.4530261645051</v>
      </c>
      <c r="E7" s="75">
        <v>602.86398413089682</v>
      </c>
      <c r="F7" s="75"/>
      <c r="G7" s="75"/>
    </row>
    <row r="8" spans="2:7">
      <c r="B8" s="57">
        <v>33</v>
      </c>
      <c r="C8" s="75">
        <v>508.24169154734807</v>
      </c>
      <c r="D8" s="75">
        <v>419.69345714139047</v>
      </c>
      <c r="E8" s="75">
        <v>576.16968214841074</v>
      </c>
      <c r="F8" s="75"/>
      <c r="G8" s="75"/>
    </row>
    <row r="9" spans="2:7">
      <c r="B9" s="57">
        <v>34</v>
      </c>
      <c r="C9" s="75">
        <v>535.5670431277797</v>
      </c>
      <c r="D9" s="75">
        <v>419.95767022082032</v>
      </c>
      <c r="E9" s="75">
        <v>595.74050081530766</v>
      </c>
      <c r="F9" s="75"/>
      <c r="G9" s="75"/>
    </row>
    <row r="10" spans="2:7">
      <c r="B10" s="57">
        <v>35</v>
      </c>
      <c r="C10" s="75">
        <v>548.77657729267798</v>
      </c>
      <c r="D10" s="75">
        <v>418.2667123294305</v>
      </c>
      <c r="E10" s="75">
        <v>606.23071625272735</v>
      </c>
      <c r="F10" s="75"/>
      <c r="G10" s="75"/>
    </row>
    <row r="11" spans="2:7">
      <c r="B11" s="57">
        <v>36</v>
      </c>
      <c r="C11" s="75">
        <v>571.20249139772648</v>
      </c>
      <c r="D11" s="75">
        <v>431.23908441405183</v>
      </c>
      <c r="E11" s="75">
        <v>623.34101847907584</v>
      </c>
      <c r="F11" s="75"/>
      <c r="G11" s="75"/>
    </row>
    <row r="12" spans="2:7">
      <c r="B12" s="57">
        <v>37</v>
      </c>
      <c r="C12" s="75">
        <v>587.62057941551893</v>
      </c>
      <c r="D12" s="75">
        <v>453.85959206980175</v>
      </c>
      <c r="E12" s="75">
        <v>616.97847029328</v>
      </c>
      <c r="F12" s="75"/>
      <c r="G12" s="75"/>
    </row>
    <row r="13" spans="2:7">
      <c r="B13" s="57">
        <v>38</v>
      </c>
      <c r="C13" s="75">
        <v>591.66891946684711</v>
      </c>
      <c r="D13" s="75">
        <v>438.39011904958591</v>
      </c>
      <c r="E13" s="75">
        <v>631.92880959866557</v>
      </c>
      <c r="F13" s="75"/>
      <c r="G13" s="75"/>
    </row>
    <row r="14" spans="2:7">
      <c r="B14" s="57">
        <v>39</v>
      </c>
      <c r="C14" s="75">
        <v>593.91282754200347</v>
      </c>
      <c r="D14" s="75">
        <v>438.2857562306005</v>
      </c>
      <c r="E14" s="75">
        <v>640.0773845302449</v>
      </c>
      <c r="F14" s="75"/>
      <c r="G14" s="75"/>
    </row>
    <row r="15" spans="2:7">
      <c r="B15" s="57">
        <v>40</v>
      </c>
      <c r="C15" s="75">
        <v>607.82055433478774</v>
      </c>
      <c r="D15" s="75">
        <v>450.2974898504836</v>
      </c>
      <c r="E15" s="75">
        <v>647.02254218152757</v>
      </c>
      <c r="F15" s="75"/>
      <c r="G15" s="75">
        <v>649.51590481970493</v>
      </c>
    </row>
    <row r="16" spans="2:7">
      <c r="B16" s="57">
        <v>41</v>
      </c>
      <c r="C16" s="75">
        <v>610.37175350964549</v>
      </c>
      <c r="D16" s="75">
        <v>451.84344590263282</v>
      </c>
      <c r="E16" s="75">
        <v>644.12666424489259</v>
      </c>
      <c r="F16" s="75"/>
      <c r="G16" s="75">
        <v>688.82090205495285</v>
      </c>
    </row>
    <row r="17" spans="2:10">
      <c r="B17" s="57">
        <v>42</v>
      </c>
      <c r="C17" s="75">
        <v>619.73123327983194</v>
      </c>
      <c r="D17" s="75">
        <v>457.40489744782707</v>
      </c>
      <c r="E17" s="75">
        <v>653.21089557097719</v>
      </c>
      <c r="F17" s="75"/>
      <c r="G17" s="75">
        <v>702.36003584384468</v>
      </c>
    </row>
    <row r="18" spans="2:10">
      <c r="B18" s="57">
        <v>43</v>
      </c>
      <c r="C18" s="75">
        <v>625.12180848370951</v>
      </c>
      <c r="D18" s="75">
        <v>457.83897091854328</v>
      </c>
      <c r="E18" s="75">
        <v>657.64986316192108</v>
      </c>
      <c r="F18" s="75"/>
      <c r="G18" s="75">
        <v>734.57515727330247</v>
      </c>
    </row>
    <row r="19" spans="2:10">
      <c r="B19" s="57">
        <v>44</v>
      </c>
      <c r="C19" s="75">
        <v>635.81891149236924</v>
      </c>
      <c r="D19" s="75">
        <v>469.02961878890852</v>
      </c>
      <c r="E19" s="75">
        <v>673.69165964806666</v>
      </c>
      <c r="F19" s="75"/>
      <c r="G19" s="75">
        <v>762.72480298588846</v>
      </c>
    </row>
    <row r="20" spans="2:10">
      <c r="B20" s="57">
        <v>45</v>
      </c>
      <c r="C20" s="75">
        <v>643.25963106828272</v>
      </c>
      <c r="D20" s="75">
        <v>466.12924846631415</v>
      </c>
      <c r="E20" s="75">
        <v>681.0265351169827</v>
      </c>
      <c r="F20" s="75">
        <v>1617.8708616310703</v>
      </c>
      <c r="G20" s="75">
        <v>786.41436837848767</v>
      </c>
    </row>
    <row r="21" spans="2:10">
      <c r="B21" s="57">
        <v>46</v>
      </c>
      <c r="C21" s="75">
        <v>656.7634776517416</v>
      </c>
      <c r="D21" s="75">
        <v>475.69597503929225</v>
      </c>
      <c r="E21" s="75">
        <v>690.48011296025845</v>
      </c>
      <c r="F21" s="75">
        <v>1655.157916660185</v>
      </c>
      <c r="G21" s="75">
        <v>816.90567608750007</v>
      </c>
    </row>
    <row r="22" spans="2:10">
      <c r="B22" s="57">
        <v>47</v>
      </c>
      <c r="C22" s="75">
        <v>674.3671390700697</v>
      </c>
      <c r="D22" s="75">
        <v>486.87435835862789</v>
      </c>
      <c r="E22" s="75">
        <v>710.24606404138547</v>
      </c>
      <c r="F22" s="75">
        <v>1743.3722403181259</v>
      </c>
      <c r="G22" s="75">
        <v>810.92514141535696</v>
      </c>
    </row>
    <row r="23" spans="2:10">
      <c r="B23" s="57">
        <v>48</v>
      </c>
      <c r="C23" s="75">
        <v>673.50068442852046</v>
      </c>
      <c r="D23" s="75">
        <v>484.16539586403161</v>
      </c>
      <c r="E23" s="75">
        <v>703.28110372681647</v>
      </c>
      <c r="F23" s="75">
        <v>1701.9897665834831</v>
      </c>
      <c r="G23" s="75">
        <v>856.358879958898</v>
      </c>
    </row>
    <row r="24" spans="2:10">
      <c r="B24" s="57">
        <v>49</v>
      </c>
      <c r="C24" s="75">
        <v>690.27450056916689</v>
      </c>
      <c r="D24" s="75">
        <v>493.28402679768186</v>
      </c>
      <c r="E24" s="75">
        <v>718.40104952954175</v>
      </c>
      <c r="F24" s="75">
        <v>1819.1165511237434</v>
      </c>
      <c r="G24" s="75">
        <v>882.32539265351306</v>
      </c>
    </row>
    <row r="25" spans="2:10">
      <c r="B25" s="57">
        <v>50</v>
      </c>
      <c r="C25" s="75">
        <v>698.35431960191306</v>
      </c>
      <c r="D25" s="75">
        <v>497.74738995035591</v>
      </c>
      <c r="E25" s="75">
        <v>727.4336521768347</v>
      </c>
      <c r="F25" s="75">
        <v>1715.8074999984378</v>
      </c>
      <c r="G25" s="75">
        <v>905.04142707448602</v>
      </c>
    </row>
    <row r="26" spans="2:10">
      <c r="B26" s="57">
        <v>51</v>
      </c>
      <c r="C26" s="75">
        <v>712.85042423242896</v>
      </c>
      <c r="D26" s="75">
        <v>498.01554964281866</v>
      </c>
      <c r="E26" s="75">
        <v>740.39393144275198</v>
      </c>
      <c r="F26" s="75">
        <v>1725.7438451086957</v>
      </c>
      <c r="G26" s="75">
        <v>923.76481836355947</v>
      </c>
    </row>
    <row r="27" spans="2:10">
      <c r="B27" s="57">
        <v>52</v>
      </c>
      <c r="C27" s="75">
        <v>724.95219573764211</v>
      </c>
      <c r="D27" s="75">
        <v>507.76259806529384</v>
      </c>
      <c r="E27" s="75">
        <v>748.29353077910514</v>
      </c>
      <c r="F27" s="75">
        <v>1756.4807627177961</v>
      </c>
      <c r="G27" s="75">
        <v>960.45439286033638</v>
      </c>
    </row>
    <row r="28" spans="2:10">
      <c r="B28" s="57">
        <v>53</v>
      </c>
      <c r="C28" s="75">
        <v>743.5805506960844</v>
      </c>
      <c r="D28" s="75">
        <v>512.95461907655852</v>
      </c>
      <c r="E28" s="75">
        <v>763.26953455650187</v>
      </c>
      <c r="F28" s="75">
        <v>1747.0243412622331</v>
      </c>
      <c r="G28" s="75">
        <v>1007.5223860628945</v>
      </c>
    </row>
    <row r="29" spans="2:10">
      <c r="B29" s="57">
        <v>54</v>
      </c>
      <c r="C29" s="75">
        <v>754.14030514088506</v>
      </c>
      <c r="D29" s="75">
        <v>521.90479828564924</v>
      </c>
      <c r="E29" s="75">
        <v>769.60937393796962</v>
      </c>
      <c r="F29" s="75">
        <v>1748.4515025040403</v>
      </c>
      <c r="G29" s="75">
        <v>1042.1360993205401</v>
      </c>
    </row>
    <row r="30" spans="2:10">
      <c r="B30" s="57">
        <v>55</v>
      </c>
      <c r="C30" s="75">
        <v>781.6054695781105</v>
      </c>
      <c r="D30" s="75">
        <v>527.16978250154386</v>
      </c>
      <c r="E30" s="75">
        <v>790.94061908624553</v>
      </c>
      <c r="F30" s="75">
        <v>1796.1439406832626</v>
      </c>
      <c r="G30" s="75">
        <v>1085.4626981123865</v>
      </c>
    </row>
    <row r="31" spans="2:10">
      <c r="B31" s="57">
        <v>56</v>
      </c>
      <c r="C31" s="75">
        <v>796.6723501996679</v>
      </c>
      <c r="D31" s="75">
        <v>526.9076176273054</v>
      </c>
      <c r="E31" s="75">
        <v>798.67805203926423</v>
      </c>
      <c r="F31" s="75">
        <v>1784.419096371586</v>
      </c>
      <c r="G31" s="75">
        <v>1115.3203288118752</v>
      </c>
    </row>
    <row r="32" spans="2:10">
      <c r="B32" s="57">
        <v>57</v>
      </c>
      <c r="C32" s="75">
        <v>816.89055211636332</v>
      </c>
      <c r="D32" s="75">
        <v>533.18787219002127</v>
      </c>
      <c r="E32" s="75">
        <v>818.99900498038153</v>
      </c>
      <c r="F32" s="75">
        <v>1831.7736398026539</v>
      </c>
      <c r="G32" s="75">
        <v>1137.4870977710536</v>
      </c>
      <c r="J32" s="42" t="s">
        <v>34</v>
      </c>
    </row>
    <row r="33" spans="2:10">
      <c r="B33" s="57">
        <v>58</v>
      </c>
      <c r="C33" s="75">
        <v>832.92315890081375</v>
      </c>
      <c r="D33" s="75">
        <v>541.62462058222604</v>
      </c>
      <c r="E33" s="75">
        <v>830.1557425479341</v>
      </c>
      <c r="F33" s="75">
        <v>1827.7309606510521</v>
      </c>
      <c r="G33" s="75">
        <v>1173.6203873335926</v>
      </c>
      <c r="J33" s="42" t="s">
        <v>127</v>
      </c>
    </row>
    <row r="34" spans="2:10">
      <c r="B34" s="57">
        <v>59</v>
      </c>
      <c r="C34" s="75">
        <v>846.92051766832344</v>
      </c>
      <c r="D34" s="75">
        <v>549.29522828472489</v>
      </c>
      <c r="E34" s="75">
        <v>843.00328947618971</v>
      </c>
      <c r="F34" s="75">
        <v>1875.7979551126832</v>
      </c>
      <c r="G34" s="75">
        <v>1187.9967390004895</v>
      </c>
      <c r="J34" s="42" t="s">
        <v>97</v>
      </c>
    </row>
    <row r="35" spans="2:10">
      <c r="B35" s="57">
        <v>60</v>
      </c>
      <c r="C35" s="75">
        <v>863.81145257878109</v>
      </c>
      <c r="D35" s="75">
        <v>524.40068510734852</v>
      </c>
      <c r="E35" s="75">
        <v>847.43792656906521</v>
      </c>
      <c r="F35" s="75">
        <v>1976.6345880531503</v>
      </c>
      <c r="G35" s="75">
        <v>1214.3825842737936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B2:D13"/>
  <sheetViews>
    <sheetView showGridLines="0" workbookViewId="0">
      <selection activeCell="D28" sqref="D28"/>
    </sheetView>
  </sheetViews>
  <sheetFormatPr baseColWidth="10" defaultRowHeight="11.25"/>
  <cols>
    <col min="1" max="2" width="11.42578125" style="38"/>
    <col min="3" max="3" width="21.5703125" style="38" bestFit="1" customWidth="1"/>
    <col min="4" max="4" width="23.28515625" style="38" bestFit="1" customWidth="1"/>
    <col min="5" max="16384" width="11.42578125" style="38"/>
  </cols>
  <sheetData>
    <row r="2" spans="2:4">
      <c r="B2" s="49" t="s">
        <v>50</v>
      </c>
    </row>
    <row r="5" spans="2:4">
      <c r="C5" s="57" t="s">
        <v>35</v>
      </c>
      <c r="D5" s="57" t="s">
        <v>48</v>
      </c>
    </row>
    <row r="6" spans="2:4">
      <c r="C6" s="59" t="s">
        <v>36</v>
      </c>
      <c r="D6" s="76" t="s">
        <v>37</v>
      </c>
    </row>
    <row r="7" spans="2:4">
      <c r="C7" s="59" t="s">
        <v>38</v>
      </c>
      <c r="D7" s="76" t="s">
        <v>39</v>
      </c>
    </row>
    <row r="8" spans="2:4">
      <c r="C8" s="59" t="s">
        <v>40</v>
      </c>
      <c r="D8" s="76" t="s">
        <v>41</v>
      </c>
    </row>
    <row r="9" spans="2:4">
      <c r="C9" s="59" t="s">
        <v>42</v>
      </c>
      <c r="D9" s="76" t="s">
        <v>43</v>
      </c>
    </row>
    <row r="10" spans="2:4">
      <c r="C10" s="59" t="s">
        <v>44</v>
      </c>
      <c r="D10" s="76" t="s">
        <v>45</v>
      </c>
    </row>
    <row r="11" spans="2:4">
      <c r="C11" s="77" t="s">
        <v>47</v>
      </c>
      <c r="D11" s="76" t="s">
        <v>46</v>
      </c>
    </row>
    <row r="13" spans="2:4">
      <c r="C13" s="50" t="s">
        <v>49</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B2:H25"/>
  <sheetViews>
    <sheetView showGridLines="0" workbookViewId="0">
      <selection activeCell="I35" sqref="I35"/>
    </sheetView>
  </sheetViews>
  <sheetFormatPr baseColWidth="10" defaultRowHeight="11.25"/>
  <cols>
    <col min="1" max="16384" width="11.42578125" style="38"/>
  </cols>
  <sheetData>
    <row r="2" spans="2:8">
      <c r="B2" s="38" t="s">
        <v>52</v>
      </c>
    </row>
    <row r="5" spans="2:8">
      <c r="C5" s="57"/>
      <c r="D5" s="57">
        <v>2010</v>
      </c>
      <c r="E5" s="57">
        <v>2011</v>
      </c>
      <c r="F5" s="57">
        <v>2012</v>
      </c>
      <c r="G5" s="57">
        <v>2013</v>
      </c>
      <c r="H5" s="57">
        <v>2014</v>
      </c>
    </row>
    <row r="6" spans="2:8">
      <c r="C6" s="57">
        <v>50</v>
      </c>
      <c r="D6" s="67">
        <v>2.5541984162134792</v>
      </c>
      <c r="E6" s="67">
        <v>2.6991020334305942</v>
      </c>
      <c r="F6" s="67">
        <v>2.707579591716526</v>
      </c>
      <c r="G6" s="67">
        <v>2.6951768446528646</v>
      </c>
      <c r="H6" s="67">
        <v>2.7760300958067203</v>
      </c>
    </row>
    <row r="7" spans="2:8">
      <c r="C7" s="57">
        <v>51</v>
      </c>
      <c r="D7" s="67">
        <v>2.9951080737299454</v>
      </c>
      <c r="E7" s="67">
        <v>2.9869451697127936</v>
      </c>
      <c r="F7" s="67">
        <v>3.0524294719671956</v>
      </c>
      <c r="G7" s="67">
        <v>3.0180443562094617</v>
      </c>
      <c r="H7" s="67">
        <v>3.012335395625894</v>
      </c>
    </row>
    <row r="8" spans="2:8">
      <c r="C8" s="57">
        <v>52</v>
      </c>
      <c r="D8" s="67">
        <v>3.3301535397167106</v>
      </c>
      <c r="E8" s="67">
        <v>3.4469757988504366</v>
      </c>
      <c r="F8" s="67">
        <v>3.3583546270423468</v>
      </c>
      <c r="G8" s="67">
        <v>3.4040584757926817</v>
      </c>
      <c r="H8" s="67">
        <v>3.3758115859897861</v>
      </c>
    </row>
    <row r="9" spans="2:8">
      <c r="C9" s="57">
        <v>53</v>
      </c>
      <c r="D9" s="67">
        <v>3.5893760362176335</v>
      </c>
      <c r="E9" s="67">
        <v>3.8123736844753759</v>
      </c>
      <c r="F9" s="67">
        <v>3.8661486735118489</v>
      </c>
      <c r="G9" s="67">
        <v>3.7317586092065711</v>
      </c>
      <c r="H9" s="67">
        <v>3.8003850565295751</v>
      </c>
    </row>
    <row r="10" spans="2:8">
      <c r="C10" s="57">
        <v>54</v>
      </c>
      <c r="D10" s="67">
        <v>4.1392941243025749</v>
      </c>
      <c r="E10" s="67">
        <v>4.2804246443720562</v>
      </c>
      <c r="F10" s="67">
        <v>4.2783356505306891</v>
      </c>
      <c r="G10" s="67">
        <v>4.2760164117866468</v>
      </c>
      <c r="H10" s="67">
        <v>4.1362118841371487</v>
      </c>
    </row>
    <row r="11" spans="2:8">
      <c r="C11" s="57">
        <v>55</v>
      </c>
      <c r="D11" s="67">
        <v>4.4266999376169682</v>
      </c>
      <c r="E11" s="67">
        <v>4.8031575153473911</v>
      </c>
      <c r="F11" s="67">
        <v>4.8020726070745114</v>
      </c>
      <c r="G11" s="67">
        <v>4.7297575046480134</v>
      </c>
      <c r="H11" s="67">
        <v>4.7545044733921804</v>
      </c>
    </row>
    <row r="12" spans="2:8">
      <c r="C12" s="57">
        <v>56</v>
      </c>
      <c r="D12" s="67">
        <v>5.4363155470504712</v>
      </c>
      <c r="E12" s="67">
        <v>5.52540023877763</v>
      </c>
      <c r="F12" s="67">
        <v>5.4072920518436343</v>
      </c>
      <c r="G12" s="67">
        <v>5.3143129020329232</v>
      </c>
      <c r="H12" s="67">
        <v>5.2546343462800973</v>
      </c>
    </row>
    <row r="13" spans="2:8">
      <c r="C13" s="57">
        <v>57</v>
      </c>
      <c r="D13" s="67">
        <v>5.4946560037234651</v>
      </c>
      <c r="E13" s="67">
        <v>6.1973311468298276</v>
      </c>
      <c r="F13" s="67">
        <v>6.1804939987063081</v>
      </c>
      <c r="G13" s="67">
        <v>5.9715524895434537</v>
      </c>
      <c r="H13" s="67">
        <v>5.9178278480174598</v>
      </c>
    </row>
    <row r="14" spans="2:8">
      <c r="C14" s="57">
        <v>58</v>
      </c>
      <c r="D14" s="67">
        <v>6.4625166659332267</v>
      </c>
      <c r="E14" s="67">
        <v>6.9387263196593381</v>
      </c>
      <c r="F14" s="67">
        <v>6.8999500072955851</v>
      </c>
      <c r="G14" s="67">
        <v>6.8315003130133025</v>
      </c>
      <c r="H14" s="67">
        <v>6.5987115499829327</v>
      </c>
    </row>
    <row r="15" spans="2:8">
      <c r="C15" s="57">
        <v>59</v>
      </c>
      <c r="D15" s="67">
        <v>6.9598719103372355</v>
      </c>
      <c r="E15" s="67">
        <v>7.305810368270869</v>
      </c>
      <c r="F15" s="67">
        <v>7.6883063474792328</v>
      </c>
      <c r="G15" s="67">
        <v>7.5771379396550067</v>
      </c>
      <c r="H15" s="67">
        <v>7.5286229791101196</v>
      </c>
    </row>
    <row r="16" spans="2:8">
      <c r="C16" s="57">
        <v>60</v>
      </c>
      <c r="D16" s="67">
        <v>0.58067644990036316</v>
      </c>
      <c r="E16" s="67">
        <v>3.4562475202403666</v>
      </c>
      <c r="F16" s="67">
        <v>6.6283211728039122</v>
      </c>
      <c r="G16" s="67">
        <v>7.7491042867463973</v>
      </c>
      <c r="H16" s="67">
        <v>7.6733837853005529</v>
      </c>
    </row>
    <row r="17" spans="3:8">
      <c r="C17" s="57">
        <v>61</v>
      </c>
      <c r="D17" s="67">
        <v>0</v>
      </c>
      <c r="E17" s="67">
        <v>6.0617232309339304E-2</v>
      </c>
      <c r="F17" s="67">
        <v>0.13215771892562822</v>
      </c>
      <c r="G17" s="67">
        <v>0.18128249188951576</v>
      </c>
      <c r="H17" s="67">
        <v>2.5103845505645825</v>
      </c>
    </row>
    <row r="18" spans="3:8">
      <c r="C18" s="57">
        <v>62</v>
      </c>
      <c r="D18" s="67">
        <v>0</v>
      </c>
      <c r="E18" s="67">
        <v>9.6577766832297543E-4</v>
      </c>
      <c r="F18" s="67">
        <v>5.1115789774697329E-2</v>
      </c>
      <c r="G18" s="67">
        <v>0.10431089382098156</v>
      </c>
      <c r="H18" s="67">
        <v>0.14976496916747289</v>
      </c>
    </row>
    <row r="19" spans="3:8">
      <c r="C19" s="57">
        <v>63</v>
      </c>
      <c r="D19" s="67">
        <v>0</v>
      </c>
      <c r="E19" s="67">
        <v>1.0895857395018414E-3</v>
      </c>
      <c r="F19" s="67">
        <v>1.2160716022959431E-3</v>
      </c>
      <c r="G19" s="67">
        <v>4.1057161893671555E-2</v>
      </c>
      <c r="H19" s="67">
        <v>8.5715219353038621E-2</v>
      </c>
    </row>
    <row r="20" spans="3:8">
      <c r="C20" s="57">
        <v>64</v>
      </c>
      <c r="D20" s="67">
        <v>0</v>
      </c>
      <c r="E20" s="67">
        <v>1.2400670628267575E-4</v>
      </c>
      <c r="F20" s="67">
        <v>1.099733620078692E-3</v>
      </c>
      <c r="G20" s="67">
        <v>1.1032332087905622E-3</v>
      </c>
      <c r="H20" s="67">
        <v>3.4744669054000726E-2</v>
      </c>
    </row>
    <row r="21" spans="3:8">
      <c r="C21" s="57">
        <v>65</v>
      </c>
      <c r="D21" s="67">
        <v>0</v>
      </c>
      <c r="E21" s="67">
        <v>0</v>
      </c>
      <c r="F21" s="67">
        <v>0</v>
      </c>
      <c r="G21" s="67">
        <v>4.9275344465454904E-4</v>
      </c>
      <c r="H21" s="67">
        <v>3.7094281298299844E-4</v>
      </c>
    </row>
    <row r="22" spans="3:8">
      <c r="D22" s="40"/>
      <c r="E22" s="40"/>
      <c r="F22" s="40"/>
      <c r="G22" s="40"/>
      <c r="H22" s="40"/>
    </row>
    <row r="23" spans="3:8">
      <c r="C23" s="42" t="s">
        <v>102</v>
      </c>
    </row>
    <row r="24" spans="3:8">
      <c r="C24" s="42" t="s">
        <v>128</v>
      </c>
    </row>
    <row r="25" spans="3:8">
      <c r="C25" s="42" t="s">
        <v>54</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dimension ref="C3:H13"/>
  <sheetViews>
    <sheetView showGridLines="0" workbookViewId="0">
      <selection activeCell="C6" sqref="C6:E10"/>
    </sheetView>
  </sheetViews>
  <sheetFormatPr baseColWidth="10" defaultRowHeight="11.25"/>
  <cols>
    <col min="1" max="3" width="11.42578125" style="38"/>
    <col min="4" max="5" width="13.140625" style="38" customWidth="1"/>
    <col min="6" max="16384" width="11.42578125" style="38"/>
  </cols>
  <sheetData>
    <row r="3" spans="3:8">
      <c r="C3" s="38" t="s">
        <v>53</v>
      </c>
    </row>
    <row r="6" spans="3:8">
      <c r="C6" s="78" t="s">
        <v>72</v>
      </c>
      <c r="D6" s="78" t="s">
        <v>69</v>
      </c>
      <c r="E6" s="78" t="s">
        <v>68</v>
      </c>
    </row>
    <row r="7" spans="3:8">
      <c r="C7" s="57">
        <v>2011</v>
      </c>
      <c r="D7" s="79">
        <v>23700</v>
      </c>
      <c r="E7" s="79">
        <f>D7</f>
        <v>23700</v>
      </c>
      <c r="G7" s="39"/>
      <c r="H7" s="39"/>
    </row>
    <row r="8" spans="3:8">
      <c r="C8" s="57">
        <v>2012</v>
      </c>
      <c r="D8" s="79">
        <v>50800</v>
      </c>
      <c r="E8" s="79">
        <f>D8-D7</f>
        <v>27100</v>
      </c>
      <c r="G8" s="39"/>
      <c r="H8" s="39"/>
    </row>
    <row r="9" spans="3:8">
      <c r="C9" s="57">
        <v>2013</v>
      </c>
      <c r="D9" s="79">
        <v>59300</v>
      </c>
      <c r="E9" s="79">
        <f t="shared" ref="E9:E10" si="0">D9-D8</f>
        <v>8500</v>
      </c>
      <c r="G9" s="39"/>
      <c r="H9" s="39"/>
    </row>
    <row r="10" spans="3:8">
      <c r="C10" s="57">
        <v>2014</v>
      </c>
      <c r="D10" s="79">
        <v>78500</v>
      </c>
      <c r="E10" s="79">
        <f t="shared" si="0"/>
        <v>19200</v>
      </c>
      <c r="G10" s="39"/>
      <c r="H10" s="39"/>
    </row>
    <row r="12" spans="3:8">
      <c r="C12" s="42" t="s">
        <v>128</v>
      </c>
    </row>
    <row r="13" spans="3:8">
      <c r="C13" s="42" t="s">
        <v>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2:M21"/>
  <sheetViews>
    <sheetView showGridLines="0" workbookViewId="0">
      <selection activeCell="J29" sqref="J29"/>
    </sheetView>
  </sheetViews>
  <sheetFormatPr baseColWidth="10" defaultRowHeight="11.25"/>
  <cols>
    <col min="1" max="1" width="11.42578125" style="38"/>
    <col min="2" max="2" width="9.42578125" style="38" customWidth="1"/>
    <col min="3" max="3" width="21.42578125" style="38" customWidth="1"/>
    <col min="4" max="4" width="14.5703125" style="38" customWidth="1"/>
    <col min="5" max="5" width="4.5703125" style="38" bestFit="1" customWidth="1"/>
    <col min="6" max="13" width="4.42578125" style="38" bestFit="1" customWidth="1"/>
    <col min="14" max="16384" width="11.42578125" style="38"/>
  </cols>
  <sheetData>
    <row r="2" spans="2:13">
      <c r="B2" s="38" t="s">
        <v>123</v>
      </c>
    </row>
    <row r="4" spans="2:13" ht="22.5">
      <c r="B4" s="80"/>
      <c r="C4" s="81" t="s">
        <v>55</v>
      </c>
      <c r="D4" s="81" t="s">
        <v>58</v>
      </c>
      <c r="E4" s="81">
        <v>2010</v>
      </c>
      <c r="F4" s="81">
        <v>2011</v>
      </c>
      <c r="G4" s="81">
        <v>2012</v>
      </c>
      <c r="H4" s="81">
        <v>2013</v>
      </c>
      <c r="I4" s="81">
        <v>2014</v>
      </c>
      <c r="J4" s="81">
        <v>2015</v>
      </c>
      <c r="K4" s="81">
        <v>2016</v>
      </c>
      <c r="L4" s="81">
        <v>2017</v>
      </c>
      <c r="M4" s="81">
        <v>2018</v>
      </c>
    </row>
    <row r="5" spans="2:13">
      <c r="B5" s="82" t="s">
        <v>57</v>
      </c>
      <c r="C5" s="83">
        <v>1949</v>
      </c>
      <c r="D5" s="84" t="s">
        <v>37</v>
      </c>
      <c r="E5" s="84">
        <v>1</v>
      </c>
      <c r="F5" s="84"/>
      <c r="G5" s="84"/>
      <c r="H5" s="84"/>
      <c r="I5" s="84"/>
      <c r="J5" s="84"/>
      <c r="K5" s="84"/>
      <c r="L5" s="84"/>
      <c r="M5" s="84"/>
    </row>
    <row r="6" spans="2:13">
      <c r="B6" s="82"/>
      <c r="C6" s="83">
        <v>1950</v>
      </c>
      <c r="D6" s="84" t="s">
        <v>37</v>
      </c>
      <c r="E6" s="84">
        <v>11</v>
      </c>
      <c r="F6" s="84">
        <v>1</v>
      </c>
      <c r="G6" s="84"/>
      <c r="H6" s="84"/>
      <c r="I6" s="84"/>
      <c r="J6" s="84"/>
      <c r="K6" s="84"/>
      <c r="L6" s="84"/>
      <c r="M6" s="84"/>
    </row>
    <row r="7" spans="2:13">
      <c r="B7" s="82"/>
      <c r="C7" s="83" t="s">
        <v>131</v>
      </c>
      <c r="D7" s="84" t="s">
        <v>37</v>
      </c>
      <c r="E7" s="84"/>
      <c r="F7" s="84">
        <v>6</v>
      </c>
      <c r="G7" s="84"/>
      <c r="H7" s="84"/>
      <c r="I7" s="84"/>
      <c r="J7" s="84"/>
      <c r="K7" s="84"/>
      <c r="L7" s="84"/>
      <c r="M7" s="84"/>
    </row>
    <row r="8" spans="2:13">
      <c r="B8" s="82"/>
      <c r="C8" s="83" t="s">
        <v>132</v>
      </c>
      <c r="D8" s="84" t="s">
        <v>39</v>
      </c>
      <c r="E8" s="84"/>
      <c r="F8" s="84">
        <v>1</v>
      </c>
      <c r="G8" s="84">
        <v>5</v>
      </c>
      <c r="H8" s="84"/>
      <c r="I8" s="84"/>
      <c r="J8" s="84"/>
      <c r="K8" s="84"/>
      <c r="L8" s="84"/>
      <c r="M8" s="84"/>
    </row>
    <row r="9" spans="2:13">
      <c r="B9" s="82"/>
      <c r="C9" s="83">
        <v>1952</v>
      </c>
      <c r="D9" s="84" t="s">
        <v>41</v>
      </c>
      <c r="E9" s="84"/>
      <c r="F9" s="84"/>
      <c r="G9" s="84">
        <v>2</v>
      </c>
      <c r="H9" s="84">
        <v>10</v>
      </c>
      <c r="I9" s="84"/>
      <c r="J9" s="84"/>
      <c r="K9" s="84"/>
      <c r="L9" s="84"/>
      <c r="M9" s="84"/>
    </row>
    <row r="10" spans="2:13">
      <c r="B10" s="82"/>
      <c r="C10" s="83">
        <v>1953</v>
      </c>
      <c r="D10" s="84" t="s">
        <v>43</v>
      </c>
      <c r="E10" s="84"/>
      <c r="F10" s="84"/>
      <c r="G10" s="84"/>
      <c r="H10" s="84"/>
      <c r="I10" s="84">
        <v>9</v>
      </c>
      <c r="J10" s="84">
        <v>3</v>
      </c>
      <c r="K10" s="84"/>
      <c r="L10" s="84"/>
      <c r="M10" s="84"/>
    </row>
    <row r="11" spans="2:13">
      <c r="B11" s="82"/>
      <c r="C11" s="83">
        <v>1954</v>
      </c>
      <c r="D11" s="84" t="s">
        <v>45</v>
      </c>
      <c r="E11" s="84"/>
      <c r="F11" s="84"/>
      <c r="G11" s="84"/>
      <c r="H11" s="84"/>
      <c r="I11" s="84"/>
      <c r="J11" s="84">
        <v>4</v>
      </c>
      <c r="K11" s="84">
        <v>8</v>
      </c>
      <c r="L11" s="84"/>
      <c r="M11" s="84"/>
    </row>
    <row r="12" spans="2:13">
      <c r="B12" s="82"/>
      <c r="C12" s="83">
        <v>1955</v>
      </c>
      <c r="D12" s="84" t="s">
        <v>46</v>
      </c>
      <c r="E12" s="84"/>
      <c r="F12" s="84"/>
      <c r="G12" s="84"/>
      <c r="H12" s="84"/>
      <c r="I12" s="84"/>
      <c r="J12" s="84"/>
      <c r="K12" s="84"/>
      <c r="L12" s="84">
        <v>11</v>
      </c>
      <c r="M12" s="84">
        <v>1</v>
      </c>
    </row>
    <row r="13" spans="2:13">
      <c r="B13" s="82"/>
      <c r="C13" s="83">
        <v>1956</v>
      </c>
      <c r="D13" s="84" t="s">
        <v>46</v>
      </c>
      <c r="E13" s="84"/>
      <c r="F13" s="84"/>
      <c r="G13" s="84"/>
      <c r="H13" s="84"/>
      <c r="I13" s="84"/>
      <c r="J13" s="84"/>
      <c r="K13" s="84"/>
      <c r="L13" s="84"/>
      <c r="M13" s="84">
        <v>11</v>
      </c>
    </row>
    <row r="14" spans="2:13">
      <c r="B14" s="82"/>
      <c r="C14" s="82" t="s">
        <v>56</v>
      </c>
      <c r="D14" s="82"/>
      <c r="E14" s="84">
        <f>SUM(E5:E10)</f>
        <v>12</v>
      </c>
      <c r="F14" s="84">
        <f>SUM(F5:F10)</f>
        <v>8</v>
      </c>
      <c r="G14" s="84">
        <f>SUM(G5:G10)</f>
        <v>7</v>
      </c>
      <c r="H14" s="84">
        <f>SUM(H5:H10)</f>
        <v>10</v>
      </c>
      <c r="I14" s="84">
        <f>SUM(I5:I10)</f>
        <v>9</v>
      </c>
      <c r="J14" s="84">
        <f>SUM(J5:J13)</f>
        <v>7</v>
      </c>
      <c r="K14" s="84">
        <f t="shared" ref="K14:M14" si="0">SUM(K5:K13)</f>
        <v>8</v>
      </c>
      <c r="L14" s="84">
        <f t="shared" si="0"/>
        <v>11</v>
      </c>
      <c r="M14" s="84">
        <f t="shared" si="0"/>
        <v>12</v>
      </c>
    </row>
    <row r="15" spans="2:13">
      <c r="B15" s="82" t="s">
        <v>59</v>
      </c>
      <c r="C15" s="82"/>
      <c r="D15" s="82"/>
      <c r="E15" s="80">
        <f>12-E14</f>
        <v>0</v>
      </c>
      <c r="F15" s="80">
        <f t="shared" ref="F15:M15" si="1">12-F14</f>
        <v>4</v>
      </c>
      <c r="G15" s="80">
        <f t="shared" si="1"/>
        <v>5</v>
      </c>
      <c r="H15" s="80">
        <f t="shared" si="1"/>
        <v>2</v>
      </c>
      <c r="I15" s="80">
        <f t="shared" si="1"/>
        <v>3</v>
      </c>
      <c r="J15" s="80">
        <f t="shared" si="1"/>
        <v>5</v>
      </c>
      <c r="K15" s="80">
        <f t="shared" si="1"/>
        <v>4</v>
      </c>
      <c r="L15" s="80">
        <f t="shared" si="1"/>
        <v>1</v>
      </c>
      <c r="M15" s="80">
        <f t="shared" si="1"/>
        <v>0</v>
      </c>
    </row>
    <row r="16" spans="2:13">
      <c r="B16" s="82" t="s">
        <v>60</v>
      </c>
      <c r="C16" s="82"/>
      <c r="D16" s="82"/>
      <c r="E16" s="80">
        <f>E15</f>
        <v>0</v>
      </c>
      <c r="F16" s="80">
        <f>E16+F15</f>
        <v>4</v>
      </c>
      <c r="G16" s="80">
        <f t="shared" ref="G16:M16" si="2">F16+G15</f>
        <v>9</v>
      </c>
      <c r="H16" s="80">
        <f t="shared" si="2"/>
        <v>11</v>
      </c>
      <c r="I16" s="80">
        <f t="shared" si="2"/>
        <v>14</v>
      </c>
      <c r="J16" s="80">
        <f t="shared" si="2"/>
        <v>19</v>
      </c>
      <c r="K16" s="80">
        <f t="shared" si="2"/>
        <v>23</v>
      </c>
      <c r="L16" s="80">
        <f t="shared" si="2"/>
        <v>24</v>
      </c>
      <c r="M16" s="80">
        <f t="shared" si="2"/>
        <v>24</v>
      </c>
    </row>
    <row r="17" spans="2:13" ht="39" customHeight="1">
      <c r="B17" s="82" t="s">
        <v>103</v>
      </c>
      <c r="C17" s="82"/>
      <c r="D17" s="82"/>
      <c r="E17" s="85">
        <f>MIN(E16+1,12)/12</f>
        <v>8.3333333333333329E-2</v>
      </c>
      <c r="F17" s="85">
        <f t="shared" ref="F17:M17" si="3">MIN(F16+1,12)/12</f>
        <v>0.41666666666666669</v>
      </c>
      <c r="G17" s="85">
        <f t="shared" si="3"/>
        <v>0.83333333333333337</v>
      </c>
      <c r="H17" s="85">
        <f t="shared" si="3"/>
        <v>1</v>
      </c>
      <c r="I17" s="85">
        <f t="shared" si="3"/>
        <v>1</v>
      </c>
      <c r="J17" s="85">
        <f t="shared" si="3"/>
        <v>1</v>
      </c>
      <c r="K17" s="85">
        <f t="shared" si="3"/>
        <v>1</v>
      </c>
      <c r="L17" s="85">
        <f t="shared" si="3"/>
        <v>1</v>
      </c>
      <c r="M17" s="85">
        <f t="shared" si="3"/>
        <v>1</v>
      </c>
    </row>
    <row r="18" spans="2:13" ht="39" customHeight="1">
      <c r="B18" s="82" t="s">
        <v>104</v>
      </c>
      <c r="C18" s="82"/>
      <c r="D18" s="82"/>
      <c r="E18" s="85">
        <f>MAX(0,MIN(12,E16+1-12))/12</f>
        <v>0</v>
      </c>
      <c r="F18" s="85">
        <f t="shared" ref="F18:M18" si="4">MAX(0,MIN(12,F16+1-12))/12</f>
        <v>0</v>
      </c>
      <c r="G18" s="85">
        <f t="shared" si="4"/>
        <v>0</v>
      </c>
      <c r="H18" s="85">
        <f t="shared" si="4"/>
        <v>0</v>
      </c>
      <c r="I18" s="85">
        <f t="shared" si="4"/>
        <v>0.25</v>
      </c>
      <c r="J18" s="85">
        <f t="shared" si="4"/>
        <v>0.66666666666666663</v>
      </c>
      <c r="K18" s="85">
        <f t="shared" si="4"/>
        <v>1</v>
      </c>
      <c r="L18" s="85">
        <f t="shared" si="4"/>
        <v>1</v>
      </c>
      <c r="M18" s="85">
        <f t="shared" si="4"/>
        <v>1</v>
      </c>
    </row>
    <row r="19" spans="2:13" ht="43.5" customHeight="1">
      <c r="B19" s="82" t="s">
        <v>105</v>
      </c>
      <c r="C19" s="82"/>
      <c r="D19" s="82"/>
      <c r="E19" s="85">
        <f>MAX(0,MIN(E16+1-24,12))/12</f>
        <v>0</v>
      </c>
      <c r="F19" s="85">
        <f t="shared" ref="F19:M19" si="5">MAX(0,MIN(F16+1-24,12))/12</f>
        <v>0</v>
      </c>
      <c r="G19" s="85">
        <f t="shared" si="5"/>
        <v>0</v>
      </c>
      <c r="H19" s="85">
        <f t="shared" si="5"/>
        <v>0</v>
      </c>
      <c r="I19" s="85">
        <f t="shared" si="5"/>
        <v>0</v>
      </c>
      <c r="J19" s="85">
        <f t="shared" si="5"/>
        <v>0</v>
      </c>
      <c r="K19" s="85">
        <f t="shared" si="5"/>
        <v>0</v>
      </c>
      <c r="L19" s="85">
        <f t="shared" si="5"/>
        <v>8.3333333333333329E-2</v>
      </c>
      <c r="M19" s="85">
        <f t="shared" si="5"/>
        <v>8.3333333333333329E-2</v>
      </c>
    </row>
    <row r="21" spans="2:13">
      <c r="B21" s="38" t="s">
        <v>110</v>
      </c>
    </row>
  </sheetData>
  <mergeCells count="7">
    <mergeCell ref="B19:D19"/>
    <mergeCell ref="C14:D14"/>
    <mergeCell ref="B18:D18"/>
    <mergeCell ref="B5:B14"/>
    <mergeCell ref="B15:D15"/>
    <mergeCell ref="B16:D16"/>
    <mergeCell ref="B17:D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3:L50"/>
  <sheetViews>
    <sheetView showGridLines="0" topLeftCell="A2" workbookViewId="0">
      <selection activeCell="M43" sqref="M43"/>
    </sheetView>
  </sheetViews>
  <sheetFormatPr baseColWidth="10" defaultRowHeight="11.25"/>
  <cols>
    <col min="1" max="16384" width="11.42578125" style="38"/>
  </cols>
  <sheetData>
    <row r="3" spans="2:12">
      <c r="B3" s="45" t="s">
        <v>61</v>
      </c>
    </row>
    <row r="4" spans="2:12">
      <c r="B4" s="38" t="s">
        <v>62</v>
      </c>
    </row>
    <row r="5" spans="2:12">
      <c r="B5" s="57"/>
      <c r="C5" s="57">
        <v>2010</v>
      </c>
      <c r="D5" s="57">
        <v>2011</v>
      </c>
      <c r="E5" s="57">
        <v>2012</v>
      </c>
      <c r="F5" s="57">
        <v>2013</v>
      </c>
      <c r="G5" s="57">
        <v>2014</v>
      </c>
      <c r="H5" s="57">
        <v>2015</v>
      </c>
      <c r="I5" s="57">
        <v>2016</v>
      </c>
      <c r="J5" s="57">
        <v>2017</v>
      </c>
    </row>
    <row r="6" spans="2:12">
      <c r="B6" s="57">
        <v>19</v>
      </c>
      <c r="C6" s="79">
        <v>4.2407627237107066</v>
      </c>
      <c r="D6" s="79">
        <v>4.1357497531504244</v>
      </c>
      <c r="E6" s="79">
        <v>3.9402178437937891</v>
      </c>
      <c r="F6" s="79">
        <v>3.9576335153296811</v>
      </c>
      <c r="G6" s="79">
        <v>4.048894540249286</v>
      </c>
      <c r="H6" s="79">
        <v>4.1359632057404268</v>
      </c>
      <c r="I6" s="79">
        <v>4.1537751366468072</v>
      </c>
      <c r="J6" s="79">
        <v>4.2563263388211539</v>
      </c>
    </row>
    <row r="7" spans="2:12">
      <c r="B7" s="57">
        <v>20</v>
      </c>
      <c r="C7" s="79">
        <v>13.631694985659273</v>
      </c>
      <c r="D7" s="79">
        <v>13.285440492139358</v>
      </c>
      <c r="E7" s="79">
        <v>13.134958721865733</v>
      </c>
      <c r="F7" s="79">
        <v>12.484995277350185</v>
      </c>
      <c r="G7" s="79">
        <v>12.481700784812128</v>
      </c>
      <c r="H7" s="79">
        <v>12.960359089953531</v>
      </c>
      <c r="I7" s="79">
        <v>13.23935548051664</v>
      </c>
      <c r="J7" s="79">
        <v>13.296309936774685</v>
      </c>
    </row>
    <row r="8" spans="2:12">
      <c r="B8" s="57">
        <v>21</v>
      </c>
      <c r="C8" s="79">
        <v>34.3903309540365</v>
      </c>
      <c r="D8" s="79">
        <v>34.386661086257824</v>
      </c>
      <c r="E8" s="79">
        <v>33.739057441963752</v>
      </c>
      <c r="F8" s="79">
        <v>33.269485057816944</v>
      </c>
      <c r="G8" s="79">
        <v>31.478546908938586</v>
      </c>
      <c r="H8" s="79">
        <v>31.938148462466071</v>
      </c>
      <c r="I8" s="79">
        <v>33.164903333781915</v>
      </c>
      <c r="J8" s="79">
        <v>33.879799307833132</v>
      </c>
    </row>
    <row r="9" spans="2:12">
      <c r="B9" s="57">
        <v>22</v>
      </c>
      <c r="C9" s="79">
        <v>75.468903664129499</v>
      </c>
      <c r="D9" s="79">
        <v>74.991538077355457</v>
      </c>
      <c r="E9" s="79">
        <v>74.962384544672261</v>
      </c>
      <c r="F9" s="79">
        <v>73.697685488144046</v>
      </c>
      <c r="G9" s="79">
        <v>72.426685506810102</v>
      </c>
      <c r="H9" s="79">
        <v>69.284313752552393</v>
      </c>
      <c r="I9" s="79">
        <v>70.296984233670969</v>
      </c>
      <c r="J9" s="79">
        <v>72.999379027491713</v>
      </c>
    </row>
    <row r="10" spans="2:12">
      <c r="B10" s="57">
        <v>23</v>
      </c>
      <c r="C10" s="79">
        <v>134.04157110361999</v>
      </c>
      <c r="D10" s="79">
        <v>134.81443262600209</v>
      </c>
      <c r="E10" s="79">
        <v>133.55186055775633</v>
      </c>
      <c r="F10" s="79">
        <v>134.08579755776202</v>
      </c>
      <c r="G10" s="79">
        <v>131.37510565389303</v>
      </c>
      <c r="H10" s="79">
        <v>130.49921753279551</v>
      </c>
      <c r="I10" s="79">
        <v>124.84060982436793</v>
      </c>
      <c r="J10" s="79">
        <v>126.66648560735051</v>
      </c>
    </row>
    <row r="11" spans="2:12">
      <c r="B11" s="57">
        <v>24</v>
      </c>
      <c r="C11" s="79">
        <v>215.27304691025552</v>
      </c>
      <c r="D11" s="79">
        <v>213.08699277504834</v>
      </c>
      <c r="E11" s="79">
        <v>213.66880451036519</v>
      </c>
      <c r="F11" s="79">
        <v>212.50112377518954</v>
      </c>
      <c r="G11" s="79">
        <v>212.71183104706859</v>
      </c>
      <c r="H11" s="79">
        <v>209.93895337738078</v>
      </c>
      <c r="I11" s="79">
        <v>208.54610652586842</v>
      </c>
      <c r="J11" s="79">
        <v>199.51895948612955</v>
      </c>
      <c r="L11" s="38" t="s">
        <v>63</v>
      </c>
    </row>
    <row r="12" spans="2:12">
      <c r="B12" s="57">
        <v>25</v>
      </c>
      <c r="C12" s="79">
        <v>339.0419871186179</v>
      </c>
      <c r="D12" s="79">
        <v>341.74650442372644</v>
      </c>
      <c r="E12" s="79">
        <v>337.29372521677828</v>
      </c>
      <c r="F12" s="79">
        <v>339.78841669598967</v>
      </c>
      <c r="G12" s="79">
        <v>336.83494620810563</v>
      </c>
      <c r="H12" s="79">
        <v>338.80518102658812</v>
      </c>
      <c r="I12" s="79">
        <v>334.40743359423072</v>
      </c>
      <c r="J12" s="79">
        <v>332.20454339677121</v>
      </c>
    </row>
    <row r="13" spans="2:12">
      <c r="B13" s="57">
        <v>26</v>
      </c>
      <c r="C13" s="79">
        <v>487.9528720552405</v>
      </c>
      <c r="D13" s="79">
        <v>493.16963433653831</v>
      </c>
      <c r="E13" s="79">
        <v>496.0979702313827</v>
      </c>
      <c r="F13" s="79">
        <v>492.29788261368128</v>
      </c>
      <c r="G13" s="79">
        <v>494.20636272952737</v>
      </c>
      <c r="H13" s="79">
        <v>490.94350698301963</v>
      </c>
      <c r="I13" s="79">
        <v>493.83388176487671</v>
      </c>
      <c r="J13" s="79">
        <v>487.45943267084141</v>
      </c>
    </row>
    <row r="14" spans="2:12">
      <c r="B14" s="57">
        <v>27</v>
      </c>
      <c r="C14" s="79">
        <v>661.31756854152775</v>
      </c>
      <c r="D14" s="79">
        <v>675.34971453862568</v>
      </c>
      <c r="E14" s="79">
        <v>680.56209778357004</v>
      </c>
      <c r="F14" s="79">
        <v>688.12251012711374</v>
      </c>
      <c r="G14" s="79">
        <v>680.35780890825151</v>
      </c>
      <c r="H14" s="79">
        <v>684.32389143101955</v>
      </c>
      <c r="I14" s="79">
        <v>679.83380064319181</v>
      </c>
      <c r="J14" s="79">
        <v>683.86815064690484</v>
      </c>
    </row>
    <row r="15" spans="2:12">
      <c r="B15" s="57">
        <v>28</v>
      </c>
      <c r="C15" s="79">
        <v>929.7434552688876</v>
      </c>
      <c r="D15" s="79">
        <v>876.10097887366749</v>
      </c>
      <c r="E15" s="79">
        <v>892.97348426527503</v>
      </c>
      <c r="F15" s="79">
        <v>904.48583287265501</v>
      </c>
      <c r="G15" s="79">
        <v>911.16301779190917</v>
      </c>
      <c r="H15" s="79">
        <v>901.47422683032391</v>
      </c>
      <c r="I15" s="79">
        <v>906.70224716476469</v>
      </c>
      <c r="J15" s="79">
        <v>900.79741754685676</v>
      </c>
    </row>
    <row r="16" spans="2:12">
      <c r="B16" s="57">
        <v>29</v>
      </c>
      <c r="C16" s="79">
        <v>1188.7061430726276</v>
      </c>
      <c r="D16" s="79">
        <v>1183.4829727943497</v>
      </c>
      <c r="E16" s="79">
        <v>1115.6277656311577</v>
      </c>
      <c r="F16" s="79">
        <v>1141.4158210348098</v>
      </c>
      <c r="G16" s="79">
        <v>1151.6004998818564</v>
      </c>
      <c r="H16" s="79">
        <v>1159.7105920509805</v>
      </c>
      <c r="I16" s="79">
        <v>1147.4304984678975</v>
      </c>
      <c r="J16" s="79">
        <v>1154.0439956168402</v>
      </c>
    </row>
    <row r="17" spans="2:10">
      <c r="B17" s="57">
        <v>30</v>
      </c>
      <c r="C17" s="79">
        <v>1492.3807806290863</v>
      </c>
      <c r="D17" s="79">
        <v>1477.7683899608185</v>
      </c>
      <c r="E17" s="79">
        <v>1470.0544689539349</v>
      </c>
      <c r="F17" s="79">
        <v>1393.2066184072373</v>
      </c>
      <c r="G17" s="79">
        <v>1419.343699442077</v>
      </c>
      <c r="H17" s="79">
        <v>1432.5486685421558</v>
      </c>
      <c r="I17" s="79">
        <v>1442.4230388553167</v>
      </c>
      <c r="J17" s="79">
        <v>1427.2169511585787</v>
      </c>
    </row>
    <row r="18" spans="2:10">
      <c r="B18" s="57">
        <v>31</v>
      </c>
      <c r="C18" s="79">
        <v>1716.7071038195488</v>
      </c>
      <c r="D18" s="79">
        <v>1822.1240858490844</v>
      </c>
      <c r="E18" s="79">
        <v>1804.5632097946059</v>
      </c>
      <c r="F18" s="79">
        <v>1801.8476104047379</v>
      </c>
      <c r="G18" s="79">
        <v>1702.0148490253196</v>
      </c>
      <c r="H18" s="79">
        <v>1733.1629913176671</v>
      </c>
      <c r="I18" s="79">
        <v>1749.0212915219518</v>
      </c>
      <c r="J18" s="79">
        <v>1760.8274852042532</v>
      </c>
    </row>
    <row r="19" spans="2:10">
      <c r="B19" s="57">
        <v>32</v>
      </c>
      <c r="C19" s="79">
        <v>2046.9619703047606</v>
      </c>
      <c r="D19" s="79">
        <v>2097.7400193422909</v>
      </c>
      <c r="E19" s="79">
        <v>2226.9984688454738</v>
      </c>
      <c r="F19" s="79">
        <v>2214.6048984351596</v>
      </c>
      <c r="G19" s="79">
        <v>2203.3470563943711</v>
      </c>
      <c r="H19" s="79">
        <v>2078.8507263483712</v>
      </c>
      <c r="I19" s="79">
        <v>2116.6098860316224</v>
      </c>
      <c r="J19" s="79">
        <v>2135.6907317075138</v>
      </c>
    </row>
    <row r="20" spans="2:10">
      <c r="B20" s="57">
        <v>33</v>
      </c>
      <c r="C20" s="79">
        <v>2451.6725582199269</v>
      </c>
      <c r="D20" s="79">
        <v>2432.8564120352235</v>
      </c>
      <c r="E20" s="79">
        <v>2489.9807134750877</v>
      </c>
      <c r="F20" s="79">
        <v>2652.2094089796428</v>
      </c>
      <c r="G20" s="79">
        <v>2627.1993960747991</v>
      </c>
      <c r="H20" s="79">
        <v>2610.3429003145889</v>
      </c>
      <c r="I20" s="79">
        <v>2463.5844479301013</v>
      </c>
      <c r="J20" s="79">
        <v>2508.0539452684893</v>
      </c>
    </row>
    <row r="21" spans="2:10">
      <c r="B21" s="57">
        <v>34</v>
      </c>
      <c r="C21" s="79">
        <v>2808.4300523596253</v>
      </c>
      <c r="D21" s="79">
        <v>2886.449121583446</v>
      </c>
      <c r="E21" s="79">
        <v>2866.5298971600687</v>
      </c>
      <c r="F21" s="79">
        <v>2943.3245571219632</v>
      </c>
      <c r="G21" s="79">
        <v>3121.9330008137899</v>
      </c>
      <c r="H21" s="79">
        <v>3085.8715961799276</v>
      </c>
      <c r="I21" s="79">
        <v>3066.1455398644821</v>
      </c>
      <c r="J21" s="79">
        <v>2894.4775389918946</v>
      </c>
    </row>
    <row r="22" spans="2:10">
      <c r="B22" s="57">
        <v>35</v>
      </c>
      <c r="C22" s="79">
        <v>3383.1093152784747</v>
      </c>
      <c r="D22" s="79">
        <v>3290.7420282397879</v>
      </c>
      <c r="E22" s="79">
        <v>3381.0538072263571</v>
      </c>
      <c r="F22" s="79">
        <v>3370.16972360613</v>
      </c>
      <c r="G22" s="79">
        <v>3447.3102450538254</v>
      </c>
      <c r="H22" s="79">
        <v>3651.2495624823841</v>
      </c>
      <c r="I22" s="79">
        <v>3609.1752355333128</v>
      </c>
      <c r="J22" s="79">
        <v>3586.1825969787737</v>
      </c>
    </row>
    <row r="23" spans="2:10">
      <c r="B23" s="57">
        <v>36</v>
      </c>
      <c r="C23" s="79">
        <v>4065.1817084631825</v>
      </c>
      <c r="D23" s="79">
        <v>3843.8874509920615</v>
      </c>
      <c r="E23" s="79">
        <v>3744.0976164659764</v>
      </c>
      <c r="F23" s="79">
        <v>3857.6152287826103</v>
      </c>
      <c r="G23" s="79">
        <v>3830.9321289160212</v>
      </c>
      <c r="H23" s="79">
        <v>3911.8369817899602</v>
      </c>
      <c r="I23" s="79">
        <v>4142.5283881589858</v>
      </c>
      <c r="J23" s="79">
        <v>4094.9006943456079</v>
      </c>
    </row>
    <row r="24" spans="2:10">
      <c r="B24" s="57">
        <v>37</v>
      </c>
      <c r="C24" s="79">
        <v>4956.6556264979117</v>
      </c>
      <c r="D24" s="79">
        <v>4704.8002620540046</v>
      </c>
      <c r="E24" s="79">
        <v>4451.3695665666964</v>
      </c>
      <c r="F24" s="79">
        <v>4351.6297045819047</v>
      </c>
      <c r="G24" s="79">
        <v>4466.0744859578836</v>
      </c>
      <c r="H24" s="79">
        <v>4418.7705920567087</v>
      </c>
      <c r="I24" s="79">
        <v>4511.8506486348451</v>
      </c>
      <c r="J24" s="79">
        <v>4777.2042203294768</v>
      </c>
    </row>
    <row r="25" spans="2:10">
      <c r="B25" s="57">
        <v>38</v>
      </c>
      <c r="C25" s="79">
        <v>5865.0039888002157</v>
      </c>
      <c r="D25" s="79">
        <v>5720.3533899396343</v>
      </c>
      <c r="E25" s="79">
        <v>5420.7263143912123</v>
      </c>
      <c r="F25" s="79">
        <v>5153.1491992828123</v>
      </c>
      <c r="G25" s="79">
        <v>5020.7420511630471</v>
      </c>
      <c r="H25" s="79">
        <v>5140.4810440758938</v>
      </c>
      <c r="I25" s="79">
        <v>5086.2333855340858</v>
      </c>
      <c r="J25" s="79">
        <v>5193.1299948821988</v>
      </c>
    </row>
    <row r="26" spans="2:10">
      <c r="B26" s="57">
        <v>39</v>
      </c>
      <c r="C26" s="79">
        <v>6681.929450414289</v>
      </c>
      <c r="D26" s="79">
        <v>6716.0913588943486</v>
      </c>
      <c r="E26" s="79">
        <v>6554.3431203470636</v>
      </c>
      <c r="F26" s="79">
        <v>6231.5747193775187</v>
      </c>
      <c r="G26" s="79">
        <v>5905.8795965588688</v>
      </c>
      <c r="H26" s="79">
        <v>5745.0783084549503</v>
      </c>
      <c r="I26" s="79">
        <v>5881.7827001539772</v>
      </c>
      <c r="J26" s="79">
        <v>5819.9346404411081</v>
      </c>
    </row>
    <row r="27" spans="2:10">
      <c r="B27" s="57">
        <v>40</v>
      </c>
      <c r="C27" s="79">
        <v>7584.0587293369435</v>
      </c>
      <c r="D27" s="79">
        <v>7720.0995447813966</v>
      </c>
      <c r="E27" s="79">
        <v>7782.1931743307669</v>
      </c>
      <c r="F27" s="79">
        <v>7609.4913597242612</v>
      </c>
      <c r="G27" s="79">
        <v>7213.3641789193707</v>
      </c>
      <c r="H27" s="79">
        <v>6834.2012386218485</v>
      </c>
      <c r="I27" s="79">
        <v>6648.5473382281498</v>
      </c>
      <c r="J27" s="79">
        <v>6806.4788170504416</v>
      </c>
    </row>
    <row r="28" spans="2:10">
      <c r="B28" s="57">
        <v>41</v>
      </c>
      <c r="C28" s="79">
        <v>8555.2736043812583</v>
      </c>
      <c r="D28" s="79">
        <v>8693.0492777112995</v>
      </c>
      <c r="E28" s="79">
        <v>8848.162477833961</v>
      </c>
      <c r="F28" s="79">
        <v>8942.1034696250972</v>
      </c>
      <c r="G28" s="79">
        <v>8720.775976688612</v>
      </c>
      <c r="H28" s="79">
        <v>8249.4127332880616</v>
      </c>
      <c r="I28" s="79">
        <v>7816.5898775598625</v>
      </c>
      <c r="J28" s="79">
        <v>7604.6813156293865</v>
      </c>
    </row>
    <row r="29" spans="2:10">
      <c r="B29" s="57">
        <v>42</v>
      </c>
      <c r="C29" s="79">
        <v>9769.2957298261535</v>
      </c>
      <c r="D29" s="79">
        <v>9817.513009094544</v>
      </c>
      <c r="E29" s="79">
        <v>9968.2932346415037</v>
      </c>
      <c r="F29" s="79">
        <v>10178.869014869011</v>
      </c>
      <c r="G29" s="79">
        <v>10259.851281456868</v>
      </c>
      <c r="H29" s="79">
        <v>10009.820122605037</v>
      </c>
      <c r="I29" s="79">
        <v>9469.5914676739176</v>
      </c>
      <c r="J29" s="79">
        <v>8973.5323579875676</v>
      </c>
    </row>
    <row r="30" spans="2:10">
      <c r="B30" s="57">
        <v>43</v>
      </c>
      <c r="C30" s="79">
        <v>10986.749832333026</v>
      </c>
      <c r="D30" s="79">
        <v>11047.838052686162</v>
      </c>
      <c r="E30" s="79">
        <v>11109.74276201121</v>
      </c>
      <c r="F30" s="79">
        <v>11302.100141166924</v>
      </c>
      <c r="G30" s="79">
        <v>11511.12131797668</v>
      </c>
      <c r="H30" s="79">
        <v>11590.604945639805</v>
      </c>
      <c r="I30" s="79">
        <v>11308.64534540866</v>
      </c>
      <c r="J30" s="79">
        <v>10699.13968807281</v>
      </c>
    </row>
    <row r="31" spans="2:10">
      <c r="B31" s="57">
        <v>44</v>
      </c>
      <c r="C31" s="79">
        <v>12766.134475493456</v>
      </c>
      <c r="D31" s="79">
        <v>12446.696714388961</v>
      </c>
      <c r="E31" s="79">
        <v>12520.360314576998</v>
      </c>
      <c r="F31" s="79">
        <v>12610.919750030684</v>
      </c>
      <c r="G31" s="79">
        <v>12798.721302050582</v>
      </c>
      <c r="H31" s="79">
        <v>13022.288646846857</v>
      </c>
      <c r="I31" s="79">
        <v>13112.431350823723</v>
      </c>
      <c r="J31" s="79">
        <v>12793.971360979549</v>
      </c>
    </row>
    <row r="32" spans="2:10">
      <c r="B32" s="57">
        <v>45</v>
      </c>
      <c r="C32" s="79">
        <v>14562.033266229424</v>
      </c>
      <c r="D32" s="79">
        <v>14496.575446934039</v>
      </c>
      <c r="E32" s="79">
        <v>14117.101524425114</v>
      </c>
      <c r="F32" s="79">
        <v>14241.476155544358</v>
      </c>
      <c r="G32" s="79">
        <v>14312.520090709591</v>
      </c>
      <c r="H32" s="79">
        <v>14519.526943363031</v>
      </c>
      <c r="I32" s="79">
        <v>14773.302956319787</v>
      </c>
      <c r="J32" s="79">
        <v>14875.87016196592</v>
      </c>
    </row>
    <row r="33" spans="2:12">
      <c r="B33" s="57">
        <v>46</v>
      </c>
      <c r="C33" s="79">
        <v>16481.064589942231</v>
      </c>
      <c r="D33" s="79">
        <v>16258.019491977386</v>
      </c>
      <c r="E33" s="79">
        <v>16180.467989110721</v>
      </c>
      <c r="F33" s="79">
        <v>15790.98433990404</v>
      </c>
      <c r="G33" s="79">
        <v>15899.677451310556</v>
      </c>
      <c r="H33" s="79">
        <v>15977.17677986423</v>
      </c>
      <c r="I33" s="79">
        <v>16208.618764581135</v>
      </c>
      <c r="J33" s="79">
        <v>16492.162404395804</v>
      </c>
    </row>
    <row r="34" spans="2:12">
      <c r="B34" s="57">
        <v>47</v>
      </c>
      <c r="C34" s="79">
        <v>18179.501524623469</v>
      </c>
      <c r="D34" s="79">
        <v>18377.639330962807</v>
      </c>
      <c r="E34" s="79">
        <v>18127.283625621316</v>
      </c>
      <c r="F34" s="79">
        <v>18074.449527582598</v>
      </c>
      <c r="G34" s="79">
        <v>17611.206993800661</v>
      </c>
      <c r="H34" s="79">
        <v>17726.290107842571</v>
      </c>
      <c r="I34" s="79">
        <v>17813.181174176054</v>
      </c>
      <c r="J34" s="79">
        <v>18071.68153533146</v>
      </c>
      <c r="L34" s="42" t="s">
        <v>128</v>
      </c>
    </row>
    <row r="35" spans="2:12">
      <c r="B35" s="57">
        <v>48</v>
      </c>
      <c r="C35" s="79">
        <v>19439.567129779516</v>
      </c>
      <c r="D35" s="79">
        <v>20070.981083284714</v>
      </c>
      <c r="E35" s="79">
        <v>20260.651024002636</v>
      </c>
      <c r="F35" s="79">
        <v>20027.974016671211</v>
      </c>
      <c r="G35" s="79">
        <v>19937.900542973031</v>
      </c>
      <c r="H35" s="79">
        <v>19398.755325176644</v>
      </c>
      <c r="I35" s="79">
        <v>19526.259472724822</v>
      </c>
      <c r="J35" s="79">
        <v>19622.615364725822</v>
      </c>
      <c r="L35" s="42" t="s">
        <v>109</v>
      </c>
    </row>
    <row r="36" spans="2:12">
      <c r="B36" s="57">
        <v>49</v>
      </c>
      <c r="C36" s="79">
        <v>21572.12943769206</v>
      </c>
      <c r="D36" s="79">
        <v>21557.423115478152</v>
      </c>
      <c r="E36" s="79">
        <v>22257.848233238841</v>
      </c>
      <c r="F36" s="79">
        <v>22480.244834400801</v>
      </c>
      <c r="G36" s="79">
        <v>22188.334077740987</v>
      </c>
      <c r="H36" s="79">
        <v>22071.118696475351</v>
      </c>
      <c r="I36" s="79">
        <v>21475.634058535965</v>
      </c>
      <c r="J36" s="79">
        <v>21617.765377638993</v>
      </c>
    </row>
    <row r="37" spans="2:12">
      <c r="B37" s="57">
        <v>50</v>
      </c>
      <c r="C37" s="79">
        <v>24007.829672633688</v>
      </c>
      <c r="D37" s="79">
        <v>24045.874705219016</v>
      </c>
      <c r="E37" s="79">
        <v>24007.748089290042</v>
      </c>
      <c r="F37" s="79">
        <v>24854.800751883249</v>
      </c>
      <c r="G37" s="79">
        <v>25069.364945663277</v>
      </c>
      <c r="H37" s="79">
        <v>24716.237882167869</v>
      </c>
      <c r="I37" s="79">
        <v>24586.959267810806</v>
      </c>
      <c r="J37" s="79">
        <v>23925.154836129477</v>
      </c>
    </row>
    <row r="38" spans="2:12">
      <c r="B38" s="57">
        <v>51</v>
      </c>
      <c r="C38" s="79">
        <v>26473.430591707929</v>
      </c>
      <c r="D38" s="79">
        <v>26580.125248170098</v>
      </c>
      <c r="E38" s="79">
        <v>26637.606390862537</v>
      </c>
      <c r="F38" s="79">
        <v>26628.161982640628</v>
      </c>
      <c r="G38" s="79">
        <v>27531.053443420507</v>
      </c>
      <c r="H38" s="79">
        <v>27734.823708141743</v>
      </c>
      <c r="I38" s="79">
        <v>27345.895063405736</v>
      </c>
      <c r="J38" s="79">
        <v>27204.387534798934</v>
      </c>
    </row>
    <row r="39" spans="2:12">
      <c r="B39" s="57">
        <v>52</v>
      </c>
      <c r="C39" s="79">
        <v>29122.716701189067</v>
      </c>
      <c r="D39" s="79">
        <v>29726.942312013642</v>
      </c>
      <c r="E39" s="79">
        <v>29838.882484757043</v>
      </c>
      <c r="F39" s="79">
        <v>29955.067961381792</v>
      </c>
      <c r="G39" s="79">
        <v>29904.905450719776</v>
      </c>
      <c r="H39" s="79">
        <v>30890.561578386845</v>
      </c>
      <c r="I39" s="79">
        <v>31120.914457075061</v>
      </c>
      <c r="J39" s="79">
        <v>30686.542289283629</v>
      </c>
    </row>
    <row r="40" spans="2:12">
      <c r="B40" s="57">
        <v>53</v>
      </c>
      <c r="C40" s="79">
        <v>32522.728975205628</v>
      </c>
      <c r="D40" s="79">
        <v>32493.56296159597</v>
      </c>
      <c r="E40" s="79">
        <v>33171.720310637116</v>
      </c>
      <c r="F40" s="79">
        <v>33343.25601779898</v>
      </c>
      <c r="G40" s="79">
        <v>33418.547682658318</v>
      </c>
      <c r="H40" s="79">
        <v>33375.008056445884</v>
      </c>
      <c r="I40" s="79">
        <v>34476.412093403815</v>
      </c>
      <c r="J40" s="79">
        <v>34735.406236878807</v>
      </c>
    </row>
    <row r="41" spans="2:12">
      <c r="B41" s="57">
        <v>54</v>
      </c>
      <c r="C41" s="79">
        <v>35998.290257760673</v>
      </c>
      <c r="D41" s="79">
        <v>36207.963991733566</v>
      </c>
      <c r="E41" s="79">
        <v>36191.926623979263</v>
      </c>
      <c r="F41" s="79">
        <v>36967.617615121802</v>
      </c>
      <c r="G41" s="79">
        <v>37120.609012269975</v>
      </c>
      <c r="H41" s="79">
        <v>37156.011288109024</v>
      </c>
      <c r="I41" s="79">
        <v>37110.591422125559</v>
      </c>
      <c r="J41" s="79">
        <v>38336.883800020594</v>
      </c>
    </row>
    <row r="42" spans="2:12">
      <c r="B42" s="57">
        <v>55</v>
      </c>
      <c r="C42" s="79">
        <v>40162.85609009023</v>
      </c>
      <c r="D42" s="79">
        <v>40385.247331963881</v>
      </c>
      <c r="E42" s="79">
        <v>40599.096077636808</v>
      </c>
      <c r="F42" s="79">
        <v>40633.600126536956</v>
      </c>
      <c r="G42" s="79">
        <v>41456.972679336555</v>
      </c>
      <c r="H42" s="79">
        <v>41599.845840599701</v>
      </c>
      <c r="I42" s="79">
        <v>41642.466337646882</v>
      </c>
      <c r="J42" s="79">
        <v>41595.134050563218</v>
      </c>
    </row>
    <row r="43" spans="2:12">
      <c r="B43" s="57">
        <v>56</v>
      </c>
      <c r="C43" s="79">
        <v>45280.696580913718</v>
      </c>
      <c r="D43" s="79">
        <v>45069.175375263607</v>
      </c>
      <c r="E43" s="79">
        <v>45355.736886653889</v>
      </c>
      <c r="F43" s="79">
        <v>45643.53473545966</v>
      </c>
      <c r="G43" s="79">
        <v>45639.180677605102</v>
      </c>
      <c r="H43" s="79">
        <v>46507.069240517216</v>
      </c>
      <c r="I43" s="79">
        <v>46670.826361725529</v>
      </c>
      <c r="J43" s="79">
        <v>46722.182379495294</v>
      </c>
    </row>
    <row r="44" spans="2:12">
      <c r="B44" s="57">
        <v>57</v>
      </c>
      <c r="C44" s="79">
        <v>50053.1728400047</v>
      </c>
      <c r="D44" s="79">
        <v>50905.493612174265</v>
      </c>
      <c r="E44" s="79">
        <v>50646.624458864593</v>
      </c>
      <c r="F44" s="79">
        <v>51042.117313428855</v>
      </c>
      <c r="G44" s="79">
        <v>51314.818706474776</v>
      </c>
      <c r="H44" s="79">
        <v>51289.499092311889</v>
      </c>
      <c r="I44" s="79">
        <v>52268.260787664192</v>
      </c>
      <c r="J44" s="79">
        <v>52456.318635886855</v>
      </c>
    </row>
    <row r="45" spans="2:12">
      <c r="B45" s="57">
        <v>58</v>
      </c>
      <c r="C45" s="79">
        <v>57318.316736411172</v>
      </c>
      <c r="D45" s="79">
        <v>56000.888575734149</v>
      </c>
      <c r="E45" s="79">
        <v>57000.293327895866</v>
      </c>
      <c r="F45" s="79">
        <v>56735.171562469062</v>
      </c>
      <c r="G45" s="79">
        <v>57121.912569223045</v>
      </c>
      <c r="H45" s="79">
        <v>57393.887018915957</v>
      </c>
      <c r="I45" s="79">
        <v>57371.266877527327</v>
      </c>
      <c r="J45" s="79">
        <v>58470.381946082089</v>
      </c>
    </row>
    <row r="46" spans="2:12">
      <c r="B46" s="57">
        <v>59</v>
      </c>
      <c r="C46" s="79">
        <v>61661.310627828178</v>
      </c>
      <c r="D46" s="79">
        <v>62868.762417659265</v>
      </c>
      <c r="E46" s="79">
        <v>61481.238825941989</v>
      </c>
      <c r="F46" s="79">
        <v>62608.700509043018</v>
      </c>
      <c r="G46" s="79">
        <v>62267.519752773915</v>
      </c>
      <c r="H46" s="79">
        <v>62735.894419848024</v>
      </c>
      <c r="I46" s="79">
        <v>63040.288723234677</v>
      </c>
      <c r="J46" s="79">
        <v>63022.128863415106</v>
      </c>
    </row>
    <row r="47" spans="2:12">
      <c r="B47" s="57">
        <v>60</v>
      </c>
      <c r="C47" s="79">
        <v>5340.1548260087029</v>
      </c>
      <c r="D47" s="79">
        <v>26074.613013914219</v>
      </c>
      <c r="E47" s="79">
        <v>53212.720711486654</v>
      </c>
      <c r="F47" s="79">
        <v>62455.310738946006</v>
      </c>
      <c r="G47" s="79">
        <v>63555.472351704695</v>
      </c>
      <c r="H47" s="79">
        <v>63259.959042767972</v>
      </c>
      <c r="I47" s="79">
        <v>63742.031556803646</v>
      </c>
      <c r="J47" s="79">
        <v>64057.450361989468</v>
      </c>
    </row>
    <row r="48" spans="2:12">
      <c r="B48" s="57">
        <v>61</v>
      </c>
      <c r="C48" s="79">
        <v>0</v>
      </c>
      <c r="D48" s="79">
        <v>0</v>
      </c>
      <c r="E48" s="79">
        <v>0</v>
      </c>
      <c r="F48" s="79">
        <v>0</v>
      </c>
      <c r="G48" s="79">
        <v>15916.352945072087</v>
      </c>
      <c r="H48" s="79">
        <v>43223.906268509127</v>
      </c>
      <c r="I48" s="79">
        <v>64543.015304442692</v>
      </c>
      <c r="J48" s="79">
        <v>65041.640602848049</v>
      </c>
    </row>
    <row r="49" spans="2:10">
      <c r="B49" s="57">
        <v>62</v>
      </c>
      <c r="C49" s="79">
        <v>0</v>
      </c>
      <c r="D49" s="79">
        <v>0</v>
      </c>
      <c r="E49" s="79">
        <v>0</v>
      </c>
      <c r="F49" s="79">
        <v>0</v>
      </c>
      <c r="G49" s="79">
        <v>0</v>
      </c>
      <c r="H49" s="79">
        <v>0</v>
      </c>
      <c r="I49" s="79">
        <v>0</v>
      </c>
      <c r="J49" s="79">
        <v>5507.9649985839151</v>
      </c>
    </row>
    <row r="50" spans="2:10">
      <c r="B50" s="57">
        <v>63</v>
      </c>
      <c r="C50" s="79">
        <v>0</v>
      </c>
      <c r="D50" s="79">
        <v>0</v>
      </c>
      <c r="E50" s="79">
        <v>0</v>
      </c>
      <c r="F50" s="79">
        <v>0</v>
      </c>
      <c r="G50" s="79">
        <v>0</v>
      </c>
      <c r="H50" s="79">
        <v>0</v>
      </c>
      <c r="I50" s="79">
        <v>0</v>
      </c>
      <c r="J50" s="79">
        <v>0</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B3:H50"/>
  <sheetViews>
    <sheetView showGridLines="0" workbookViewId="0">
      <selection activeCell="K40" sqref="K40"/>
    </sheetView>
  </sheetViews>
  <sheetFormatPr baseColWidth="10" defaultRowHeight="11.25"/>
  <cols>
    <col min="1" max="16384" width="11.42578125" style="38"/>
  </cols>
  <sheetData>
    <row r="3" spans="2:8">
      <c r="B3" s="45" t="s">
        <v>106</v>
      </c>
    </row>
    <row r="5" spans="2:8">
      <c r="B5" s="57"/>
      <c r="C5" s="57" t="s">
        <v>66</v>
      </c>
      <c r="D5" s="57" t="s">
        <v>65</v>
      </c>
      <c r="E5" s="57" t="s">
        <v>62</v>
      </c>
      <c r="F5" s="57" t="s">
        <v>64</v>
      </c>
    </row>
    <row r="6" spans="2:8">
      <c r="B6" s="57">
        <v>19</v>
      </c>
      <c r="C6" s="79">
        <v>4.2563263388211539</v>
      </c>
      <c r="D6" s="79">
        <v>4.2563263388211539</v>
      </c>
      <c r="E6" s="79">
        <v>4.2563263388211539</v>
      </c>
      <c r="F6" s="79">
        <v>4.2563263388211539</v>
      </c>
    </row>
    <row r="7" spans="2:8">
      <c r="B7" s="57">
        <v>20</v>
      </c>
      <c r="C7" s="79">
        <v>13.296309936774685</v>
      </c>
      <c r="D7" s="79">
        <v>13.296309936774685</v>
      </c>
      <c r="E7" s="79">
        <v>13.296309936774685</v>
      </c>
      <c r="F7" s="79">
        <v>13.296309936774685</v>
      </c>
    </row>
    <row r="8" spans="2:8">
      <c r="B8" s="57">
        <v>21</v>
      </c>
      <c r="C8" s="79">
        <v>33.879799307833132</v>
      </c>
      <c r="D8" s="79">
        <v>33.879799307833132</v>
      </c>
      <c r="E8" s="79">
        <v>33.879799307833132</v>
      </c>
      <c r="F8" s="79">
        <v>33.879799307833132</v>
      </c>
    </row>
    <row r="9" spans="2:8">
      <c r="B9" s="57">
        <v>22</v>
      </c>
      <c r="C9" s="79">
        <v>72.999379027491713</v>
      </c>
      <c r="D9" s="79">
        <v>72.999379027491713</v>
      </c>
      <c r="E9" s="79">
        <v>72.999379027491713</v>
      </c>
      <c r="F9" s="79">
        <v>72.999379027491713</v>
      </c>
    </row>
    <row r="10" spans="2:8">
      <c r="B10" s="57">
        <v>23</v>
      </c>
      <c r="C10" s="79">
        <v>126.66648560735051</v>
      </c>
      <c r="D10" s="79">
        <v>126.66648560735051</v>
      </c>
      <c r="E10" s="79">
        <v>126.66648560735051</v>
      </c>
      <c r="F10" s="79">
        <v>126.66648560735051</v>
      </c>
    </row>
    <row r="11" spans="2:8">
      <c r="B11" s="57">
        <v>24</v>
      </c>
      <c r="C11" s="79">
        <v>199.51895948612955</v>
      </c>
      <c r="D11" s="79">
        <v>199.51895948612955</v>
      </c>
      <c r="E11" s="79">
        <v>199.51895948612955</v>
      </c>
      <c r="F11" s="79">
        <v>199.51895948612955</v>
      </c>
      <c r="H11" s="38" t="s">
        <v>118</v>
      </c>
    </row>
    <row r="12" spans="2:8">
      <c r="B12" s="57">
        <v>25</v>
      </c>
      <c r="C12" s="79">
        <v>332.20454339677121</v>
      </c>
      <c r="D12" s="79">
        <v>332.20454339677121</v>
      </c>
      <c r="E12" s="79">
        <v>332.20454339677121</v>
      </c>
      <c r="F12" s="79">
        <v>332.20454339677121</v>
      </c>
    </row>
    <row r="13" spans="2:8">
      <c r="B13" s="57">
        <v>26</v>
      </c>
      <c r="C13" s="79">
        <v>487.45943267084141</v>
      </c>
      <c r="D13" s="79">
        <v>487.45943267084141</v>
      </c>
      <c r="E13" s="79">
        <v>487.45943267084141</v>
      </c>
      <c r="F13" s="79">
        <v>487.45943267084141</v>
      </c>
    </row>
    <row r="14" spans="2:8">
      <c r="B14" s="57">
        <v>27</v>
      </c>
      <c r="C14" s="79">
        <v>683.86815064690484</v>
      </c>
      <c r="D14" s="79">
        <v>683.86815064690484</v>
      </c>
      <c r="E14" s="79">
        <v>683.86815064690484</v>
      </c>
      <c r="F14" s="79">
        <v>683.86815064690484</v>
      </c>
    </row>
    <row r="15" spans="2:8">
      <c r="B15" s="57">
        <v>28</v>
      </c>
      <c r="C15" s="79">
        <v>900.79741754685676</v>
      </c>
      <c r="D15" s="79">
        <v>900.79741754685676</v>
      </c>
      <c r="E15" s="79">
        <v>900.79741754685676</v>
      </c>
      <c r="F15" s="79">
        <v>900.79741754685676</v>
      </c>
    </row>
    <row r="16" spans="2:8">
      <c r="B16" s="57">
        <v>29</v>
      </c>
      <c r="C16" s="79">
        <v>1154.0439956168402</v>
      </c>
      <c r="D16" s="79">
        <v>1154.0439956168402</v>
      </c>
      <c r="E16" s="79">
        <v>1154.0439956168402</v>
      </c>
      <c r="F16" s="79">
        <v>1154.0439956168402</v>
      </c>
    </row>
    <row r="17" spans="2:6">
      <c r="B17" s="57">
        <v>30</v>
      </c>
      <c r="C17" s="79">
        <v>1427.2169511585787</v>
      </c>
      <c r="D17" s="79">
        <v>1427.2169511585787</v>
      </c>
      <c r="E17" s="79">
        <v>1427.2169511585787</v>
      </c>
      <c r="F17" s="79">
        <v>1427.2169511585787</v>
      </c>
    </row>
    <row r="18" spans="2:6">
      <c r="B18" s="57">
        <v>31</v>
      </c>
      <c r="C18" s="79">
        <v>1760.8274852042532</v>
      </c>
      <c r="D18" s="79">
        <v>1760.8274852042532</v>
      </c>
      <c r="E18" s="79">
        <v>1760.8274852042532</v>
      </c>
      <c r="F18" s="79">
        <v>1760.8274852042532</v>
      </c>
    </row>
    <row r="19" spans="2:6">
      <c r="B19" s="57">
        <v>32</v>
      </c>
      <c r="C19" s="79">
        <v>2135.6907317075138</v>
      </c>
      <c r="D19" s="79">
        <v>2135.6907317075138</v>
      </c>
      <c r="E19" s="79">
        <v>2135.6907317075138</v>
      </c>
      <c r="F19" s="79">
        <v>2135.6907317075138</v>
      </c>
    </row>
    <row r="20" spans="2:6">
      <c r="B20" s="57">
        <v>33</v>
      </c>
      <c r="C20" s="79">
        <v>2508.0539452684893</v>
      </c>
      <c r="D20" s="79">
        <v>2508.0539452684893</v>
      </c>
      <c r="E20" s="79">
        <v>2508.0539452684893</v>
      </c>
      <c r="F20" s="79">
        <v>2508.0539452684893</v>
      </c>
    </row>
    <row r="21" spans="2:6">
      <c r="B21" s="57">
        <v>34</v>
      </c>
      <c r="C21" s="79">
        <v>2894.4775389918946</v>
      </c>
      <c r="D21" s="79">
        <v>2894.4775389918946</v>
      </c>
      <c r="E21" s="79">
        <v>2894.4775389918946</v>
      </c>
      <c r="F21" s="79">
        <v>2894.4775389918946</v>
      </c>
    </row>
    <row r="22" spans="2:6">
      <c r="B22" s="57">
        <v>35</v>
      </c>
      <c r="C22" s="79">
        <v>3586.1825969787737</v>
      </c>
      <c r="D22" s="79">
        <v>3586.1825969787737</v>
      </c>
      <c r="E22" s="79">
        <v>3586.1825969787737</v>
      </c>
      <c r="F22" s="79">
        <v>3586.1825969787737</v>
      </c>
    </row>
    <row r="23" spans="2:6">
      <c r="B23" s="57">
        <v>36</v>
      </c>
      <c r="C23" s="79">
        <v>4094.9006943456079</v>
      </c>
      <c r="D23" s="79">
        <v>4094.9006943456079</v>
      </c>
      <c r="E23" s="79">
        <v>4094.9006943456079</v>
      </c>
      <c r="F23" s="79">
        <v>4094.9006943456079</v>
      </c>
    </row>
    <row r="24" spans="2:6">
      <c r="B24" s="57">
        <v>37</v>
      </c>
      <c r="C24" s="79">
        <v>4777.2042203294768</v>
      </c>
      <c r="D24" s="79">
        <v>4777.2042203294768</v>
      </c>
      <c r="E24" s="79">
        <v>4777.2042203294768</v>
      </c>
      <c r="F24" s="79">
        <v>4777.2042203294768</v>
      </c>
    </row>
    <row r="25" spans="2:6">
      <c r="B25" s="57">
        <v>38</v>
      </c>
      <c r="C25" s="79">
        <v>5193.1299948821988</v>
      </c>
      <c r="D25" s="79">
        <v>5193.1299948821988</v>
      </c>
      <c r="E25" s="79">
        <v>5193.1299948821988</v>
      </c>
      <c r="F25" s="79">
        <v>5193.1299948821988</v>
      </c>
    </row>
    <row r="26" spans="2:6">
      <c r="B26" s="57">
        <v>39</v>
      </c>
      <c r="C26" s="79">
        <v>5819.9346404411081</v>
      </c>
      <c r="D26" s="79">
        <v>5819.9346404411081</v>
      </c>
      <c r="E26" s="79">
        <v>5819.9346404411081</v>
      </c>
      <c r="F26" s="79">
        <v>5819.9346404411081</v>
      </c>
    </row>
    <row r="27" spans="2:6">
      <c r="B27" s="57">
        <v>40</v>
      </c>
      <c r="C27" s="79">
        <v>6806.4788170504416</v>
      </c>
      <c r="D27" s="79">
        <v>6806.4788170504416</v>
      </c>
      <c r="E27" s="79">
        <v>6806.4788170504416</v>
      </c>
      <c r="F27" s="79">
        <v>6806.4788170504416</v>
      </c>
    </row>
    <row r="28" spans="2:6">
      <c r="B28" s="57">
        <v>41</v>
      </c>
      <c r="C28" s="79">
        <v>7604.6813156293865</v>
      </c>
      <c r="D28" s="79">
        <v>7604.6813156293865</v>
      </c>
      <c r="E28" s="79">
        <v>7604.6813156293865</v>
      </c>
      <c r="F28" s="79">
        <v>7604.6813156293865</v>
      </c>
    </row>
    <row r="29" spans="2:6">
      <c r="B29" s="57">
        <v>42</v>
      </c>
      <c r="C29" s="79">
        <v>8973.5323579875676</v>
      </c>
      <c r="D29" s="79">
        <v>8973.5323579875676</v>
      </c>
      <c r="E29" s="79">
        <v>8973.5323579875676</v>
      </c>
      <c r="F29" s="79">
        <v>8973.5323579875676</v>
      </c>
    </row>
    <row r="30" spans="2:6">
      <c r="B30" s="57">
        <v>43</v>
      </c>
      <c r="C30" s="79">
        <v>10699.13968807281</v>
      </c>
      <c r="D30" s="79">
        <v>10699.13968807281</v>
      </c>
      <c r="E30" s="79">
        <v>10699.13968807281</v>
      </c>
      <c r="F30" s="79">
        <v>10699.13968807281</v>
      </c>
    </row>
    <row r="31" spans="2:6">
      <c r="B31" s="57">
        <v>44</v>
      </c>
      <c r="C31" s="79">
        <v>12793.971360979549</v>
      </c>
      <c r="D31" s="79">
        <v>12793.971360979549</v>
      </c>
      <c r="E31" s="79">
        <v>12793.971360979549</v>
      </c>
      <c r="F31" s="79">
        <v>12793.971360979549</v>
      </c>
    </row>
    <row r="32" spans="2:6">
      <c r="B32" s="57">
        <v>45</v>
      </c>
      <c r="C32" s="79">
        <v>14875.87016196592</v>
      </c>
      <c r="D32" s="79">
        <v>14875.87016196592</v>
      </c>
      <c r="E32" s="79">
        <v>14875.87016196592</v>
      </c>
      <c r="F32" s="79">
        <v>14875.87016196592</v>
      </c>
    </row>
    <row r="33" spans="2:8">
      <c r="B33" s="57">
        <v>46</v>
      </c>
      <c r="C33" s="79">
        <v>16492.162404395804</v>
      </c>
      <c r="D33" s="79">
        <v>16492.162404395804</v>
      </c>
      <c r="E33" s="79">
        <v>16492.162404395804</v>
      </c>
      <c r="F33" s="79">
        <v>16492.162404395804</v>
      </c>
    </row>
    <row r="34" spans="2:8">
      <c r="B34" s="57">
        <v>47</v>
      </c>
      <c r="C34" s="79">
        <v>18071.68153533146</v>
      </c>
      <c r="D34" s="79">
        <v>18071.68153533146</v>
      </c>
      <c r="E34" s="79">
        <v>18071.68153533146</v>
      </c>
      <c r="F34" s="79">
        <v>18071.68153533146</v>
      </c>
      <c r="H34" s="42" t="s">
        <v>128</v>
      </c>
    </row>
    <row r="35" spans="2:8">
      <c r="B35" s="57">
        <v>48</v>
      </c>
      <c r="C35" s="79">
        <v>19622.615364725822</v>
      </c>
      <c r="D35" s="79">
        <v>19622.615364725822</v>
      </c>
      <c r="E35" s="79">
        <v>19622.615364725822</v>
      </c>
      <c r="F35" s="79">
        <v>19622.615364725822</v>
      </c>
      <c r="H35" s="42" t="s">
        <v>109</v>
      </c>
    </row>
    <row r="36" spans="2:8">
      <c r="B36" s="57">
        <v>49</v>
      </c>
      <c r="C36" s="79">
        <v>21617.765377638993</v>
      </c>
      <c r="D36" s="79">
        <v>21617.765377638993</v>
      </c>
      <c r="E36" s="79">
        <v>21617.765377638993</v>
      </c>
      <c r="F36" s="79">
        <v>21617.765377638993</v>
      </c>
    </row>
    <row r="37" spans="2:8">
      <c r="B37" s="57">
        <v>50</v>
      </c>
      <c r="C37" s="79">
        <v>23925.154836129477</v>
      </c>
      <c r="D37" s="79">
        <v>23925.154836129477</v>
      </c>
      <c r="E37" s="79">
        <v>23925.154836129477</v>
      </c>
      <c r="F37" s="79">
        <v>23925.154836129477</v>
      </c>
    </row>
    <row r="38" spans="2:8">
      <c r="B38" s="57">
        <v>51</v>
      </c>
      <c r="C38" s="79">
        <v>27204.387534798934</v>
      </c>
      <c r="D38" s="79">
        <v>27204.387534798934</v>
      </c>
      <c r="E38" s="79">
        <v>27204.387534798934</v>
      </c>
      <c r="F38" s="79">
        <v>27204.387534798934</v>
      </c>
    </row>
    <row r="39" spans="2:8">
      <c r="B39" s="57">
        <v>52</v>
      </c>
      <c r="C39" s="79">
        <v>30686.542289283629</v>
      </c>
      <c r="D39" s="79">
        <v>30686.542289283629</v>
      </c>
      <c r="E39" s="79">
        <v>30686.542289283629</v>
      </c>
      <c r="F39" s="79">
        <v>30686.542289283629</v>
      </c>
    </row>
    <row r="40" spans="2:8">
      <c r="B40" s="57">
        <v>53</v>
      </c>
      <c r="C40" s="79">
        <v>34735.406236878807</v>
      </c>
      <c r="D40" s="79">
        <v>34735.406236878807</v>
      </c>
      <c r="E40" s="79">
        <v>34735.406236878807</v>
      </c>
      <c r="F40" s="79">
        <v>34735.406236878807</v>
      </c>
    </row>
    <row r="41" spans="2:8">
      <c r="B41" s="57">
        <v>54</v>
      </c>
      <c r="C41" s="79">
        <v>38336.883800020594</v>
      </c>
      <c r="D41" s="79">
        <v>38336.883800020594</v>
      </c>
      <c r="E41" s="79">
        <v>38336.883800020594</v>
      </c>
      <c r="F41" s="79">
        <v>38336.883800020594</v>
      </c>
    </row>
    <row r="42" spans="2:8">
      <c r="B42" s="57">
        <v>55</v>
      </c>
      <c r="C42" s="79">
        <v>41595.134050563218</v>
      </c>
      <c r="D42" s="79">
        <v>41595.134050563218</v>
      </c>
      <c r="E42" s="79">
        <v>41595.134050563218</v>
      </c>
      <c r="F42" s="79">
        <v>41595.134050563218</v>
      </c>
    </row>
    <row r="43" spans="2:8">
      <c r="B43" s="57">
        <v>56</v>
      </c>
      <c r="C43" s="79">
        <v>46722.182379495294</v>
      </c>
      <c r="D43" s="79">
        <v>46722.182379495294</v>
      </c>
      <c r="E43" s="79">
        <v>46722.182379495294</v>
      </c>
      <c r="F43" s="79">
        <v>46722.182379495294</v>
      </c>
    </row>
    <row r="44" spans="2:8">
      <c r="B44" s="57">
        <v>57</v>
      </c>
      <c r="C44" s="79">
        <v>52456.318635886855</v>
      </c>
      <c r="D44" s="79">
        <v>52456.318635886855</v>
      </c>
      <c r="E44" s="79">
        <v>52456.318635886855</v>
      </c>
      <c r="F44" s="79">
        <v>52456.318635886855</v>
      </c>
    </row>
    <row r="45" spans="2:8">
      <c r="B45" s="57">
        <v>58</v>
      </c>
      <c r="C45" s="79">
        <v>58470.381946082089</v>
      </c>
      <c r="D45" s="79">
        <v>58470.381946082089</v>
      </c>
      <c r="E45" s="79">
        <v>58470.381946082089</v>
      </c>
      <c r="F45" s="79">
        <v>58470.381946082089</v>
      </c>
    </row>
    <row r="46" spans="2:8">
      <c r="B46" s="57">
        <v>59</v>
      </c>
      <c r="C46" s="79">
        <v>63022.128863415106</v>
      </c>
      <c r="D46" s="79">
        <v>63022.128863415106</v>
      </c>
      <c r="E46" s="79">
        <v>63022.128863415106</v>
      </c>
      <c r="F46" s="79">
        <v>63022.128863415106</v>
      </c>
    </row>
    <row r="47" spans="2:8">
      <c r="B47" s="57">
        <v>60</v>
      </c>
      <c r="C47" s="79">
        <v>5225.5890698369285</v>
      </c>
      <c r="D47" s="79">
        <v>62707.068838043146</v>
      </c>
      <c r="E47" s="79">
        <v>64057.450361989468</v>
      </c>
      <c r="F47" s="79">
        <v>69250.127997126576</v>
      </c>
    </row>
    <row r="48" spans="2:8">
      <c r="B48" s="57">
        <v>61</v>
      </c>
      <c r="C48" s="79">
        <v>0</v>
      </c>
      <c r="D48" s="79">
        <v>62036.496046578577</v>
      </c>
      <c r="E48" s="79">
        <v>65041.640602848049</v>
      </c>
      <c r="F48" s="79">
        <v>75693.247263493671</v>
      </c>
    </row>
    <row r="49" spans="2:6">
      <c r="B49" s="57">
        <v>62</v>
      </c>
      <c r="C49" s="79">
        <v>0</v>
      </c>
      <c r="D49" s="79">
        <v>5097.4929615957426</v>
      </c>
      <c r="E49" s="79">
        <v>5507.9649985839151</v>
      </c>
      <c r="F49" s="79">
        <v>6874.9141653139195</v>
      </c>
    </row>
    <row r="50" spans="2:6">
      <c r="B50" s="57">
        <v>63</v>
      </c>
      <c r="C50" s="79">
        <v>0</v>
      </c>
      <c r="D50" s="79">
        <v>0</v>
      </c>
      <c r="E50" s="79">
        <v>0</v>
      </c>
      <c r="F50" s="79">
        <v>0</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B3:K33"/>
  <sheetViews>
    <sheetView showGridLines="0" workbookViewId="0">
      <selection activeCell="E22" sqref="E22"/>
    </sheetView>
  </sheetViews>
  <sheetFormatPr baseColWidth="10" defaultRowHeight="11.25"/>
  <cols>
    <col min="1" max="16384" width="11.42578125" style="38"/>
  </cols>
  <sheetData>
    <row r="3" spans="2:11">
      <c r="B3" s="57"/>
      <c r="C3" s="57" t="s">
        <v>66</v>
      </c>
      <c r="D3" s="57" t="s">
        <v>65</v>
      </c>
      <c r="E3" s="57" t="s">
        <v>62</v>
      </c>
      <c r="F3" s="57" t="s">
        <v>64</v>
      </c>
    </row>
    <row r="4" spans="2:11">
      <c r="B4" s="57">
        <v>2010</v>
      </c>
      <c r="C4" s="79">
        <v>587389.15311057656</v>
      </c>
      <c r="D4" s="79">
        <v>587389.15311057656</v>
      </c>
      <c r="E4" s="79">
        <v>587389.15311057656</v>
      </c>
      <c r="F4" s="79">
        <v>587389.15311057656</v>
      </c>
      <c r="H4" s="39"/>
      <c r="I4" s="39"/>
      <c r="J4" s="39"/>
      <c r="K4" s="39"/>
    </row>
    <row r="5" spans="2:11">
      <c r="B5" s="57">
        <v>2011</v>
      </c>
      <c r="C5" s="79">
        <v>588912.2226630178</v>
      </c>
      <c r="D5" s="79">
        <v>609332.17436511139</v>
      </c>
      <c r="E5" s="79">
        <v>609881.84775140858</v>
      </c>
      <c r="F5" s="79">
        <v>611995.52943990973</v>
      </c>
      <c r="H5" s="39"/>
      <c r="I5" s="39"/>
      <c r="J5" s="39"/>
    </row>
    <row r="6" spans="2:11">
      <c r="B6" s="57">
        <v>2012</v>
      </c>
      <c r="C6" s="79">
        <v>589717.34280959144</v>
      </c>
      <c r="D6" s="79">
        <v>636599.20197932958</v>
      </c>
      <c r="E6" s="79">
        <v>637720.96805777389</v>
      </c>
      <c r="F6" s="79">
        <v>642034.54131399724</v>
      </c>
      <c r="H6" s="39"/>
      <c r="I6" s="39"/>
      <c r="J6" s="39"/>
    </row>
    <row r="7" spans="2:11">
      <c r="B7" s="57">
        <v>2013</v>
      </c>
      <c r="C7" s="79">
        <v>592770.9720033257</v>
      </c>
      <c r="D7" s="79">
        <v>648814.78361884411</v>
      </c>
      <c r="E7" s="79">
        <v>650131.39077722456</v>
      </c>
      <c r="F7" s="79">
        <v>655194.19445481373</v>
      </c>
      <c r="H7" s="39"/>
      <c r="I7" s="39"/>
      <c r="J7" s="39"/>
    </row>
    <row r="8" spans="2:11">
      <c r="B8" s="57">
        <v>2014</v>
      </c>
      <c r="C8" s="79">
        <v>594266.45945311035</v>
      </c>
      <c r="D8" s="79">
        <v>666478.45637953654</v>
      </c>
      <c r="E8" s="79">
        <v>668553.64533991052</v>
      </c>
      <c r="F8" s="79">
        <v>676312.18802829599</v>
      </c>
      <c r="H8" s="39"/>
      <c r="I8" s="39"/>
      <c r="J8" s="39"/>
    </row>
    <row r="9" spans="2:11">
      <c r="B9" s="57">
        <v>2015</v>
      </c>
      <c r="C9" s="79">
        <v>595800.77382915351</v>
      </c>
      <c r="D9" s="79">
        <v>693793.44574556581</v>
      </c>
      <c r="E9" s="79">
        <v>697124.10670174996</v>
      </c>
      <c r="F9" s="79">
        <v>709330.74191081431</v>
      </c>
      <c r="H9" s="39"/>
      <c r="I9" s="39"/>
      <c r="J9" s="39"/>
    </row>
    <row r="10" spans="2:11">
      <c r="B10" s="57">
        <v>2016</v>
      </c>
      <c r="C10" s="79">
        <v>597072.34563185566</v>
      </c>
      <c r="D10" s="79">
        <v>715831.69559519005</v>
      </c>
      <c r="E10" s="79">
        <v>720157.53421728651</v>
      </c>
      <c r="F10" s="79">
        <v>735894.59192464105</v>
      </c>
      <c r="H10" s="39"/>
      <c r="I10" s="39"/>
      <c r="J10" s="39"/>
    </row>
    <row r="11" spans="2:11">
      <c r="B11" s="57">
        <v>2017</v>
      </c>
      <c r="C11" s="79">
        <v>598144.61762505921</v>
      </c>
      <c r="D11" s="79">
        <v>722760.08640143985</v>
      </c>
      <c r="E11" s="79">
        <v>727526.08451864368</v>
      </c>
      <c r="F11" s="79">
        <v>744737.31798115652</v>
      </c>
      <c r="H11" s="39"/>
      <c r="I11" s="39"/>
      <c r="J11" s="39"/>
    </row>
    <row r="12" spans="2:11">
      <c r="I12" s="38" t="s">
        <v>111</v>
      </c>
    </row>
    <row r="13" spans="2:11">
      <c r="C13" s="39"/>
      <c r="D13" s="39"/>
      <c r="E13" s="39"/>
      <c r="F13" s="39"/>
    </row>
    <row r="32" spans="9:9">
      <c r="I32" s="42" t="s">
        <v>128</v>
      </c>
    </row>
    <row r="33" spans="9:9">
      <c r="I33" s="42" t="s">
        <v>109</v>
      </c>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dimension ref="C2:Q18"/>
  <sheetViews>
    <sheetView showGridLines="0" workbookViewId="0">
      <selection activeCell="I28" sqref="I28"/>
    </sheetView>
  </sheetViews>
  <sheetFormatPr baseColWidth="10" defaultRowHeight="11.25"/>
  <cols>
    <col min="1" max="2" width="11.42578125" style="38"/>
    <col min="3" max="3" width="7.85546875" style="38" customWidth="1"/>
    <col min="4" max="4" width="10.7109375" style="38" bestFit="1" customWidth="1"/>
    <col min="5" max="5" width="10.5703125" style="38" bestFit="1" customWidth="1"/>
    <col min="6" max="6" width="10.7109375" style="38" bestFit="1" customWidth="1"/>
    <col min="7" max="7" width="10.5703125" style="38" bestFit="1" customWidth="1"/>
    <col min="8" max="8" width="10.7109375" style="38" bestFit="1" customWidth="1"/>
    <col min="9" max="9" width="10.5703125" style="38" bestFit="1" customWidth="1"/>
    <col min="10" max="10" width="10.7109375" style="38" bestFit="1" customWidth="1"/>
    <col min="11" max="11" width="10.5703125" style="38" bestFit="1" customWidth="1"/>
    <col min="12" max="16384" width="11.42578125" style="38"/>
  </cols>
  <sheetData>
    <row r="2" spans="3:17">
      <c r="C2" s="38" t="s">
        <v>70</v>
      </c>
    </row>
    <row r="4" spans="3:17">
      <c r="C4" s="86" t="s">
        <v>72</v>
      </c>
      <c r="D4" s="87" t="s">
        <v>67</v>
      </c>
      <c r="E4" s="87"/>
      <c r="F4" s="87" t="s">
        <v>65</v>
      </c>
      <c r="G4" s="87"/>
      <c r="H4" s="87" t="s">
        <v>62</v>
      </c>
      <c r="I4" s="87"/>
      <c r="J4" s="87" t="s">
        <v>64</v>
      </c>
      <c r="K4" s="87"/>
    </row>
    <row r="5" spans="3:17">
      <c r="C5" s="86"/>
      <c r="D5" s="57" t="s">
        <v>69</v>
      </c>
      <c r="E5" s="57" t="s">
        <v>68</v>
      </c>
      <c r="F5" s="57" t="s">
        <v>69</v>
      </c>
      <c r="G5" s="57" t="s">
        <v>68</v>
      </c>
      <c r="H5" s="57" t="s">
        <v>69</v>
      </c>
      <c r="I5" s="57" t="s">
        <v>68</v>
      </c>
      <c r="J5" s="57" t="s">
        <v>69</v>
      </c>
      <c r="K5" s="57" t="s">
        <v>68</v>
      </c>
    </row>
    <row r="6" spans="3:17">
      <c r="C6" s="57">
        <v>2011</v>
      </c>
      <c r="D6" s="79">
        <v>23700</v>
      </c>
      <c r="E6" s="79">
        <f>D6</f>
        <v>23700</v>
      </c>
      <c r="F6" s="79">
        <v>20400</v>
      </c>
      <c r="G6" s="79">
        <f>F6</f>
        <v>20400</v>
      </c>
      <c r="H6" s="79">
        <v>21000</v>
      </c>
      <c r="I6" s="79">
        <f>H6</f>
        <v>21000</v>
      </c>
      <c r="J6" s="79">
        <v>23100</v>
      </c>
      <c r="K6" s="79">
        <f>J6</f>
        <v>23100</v>
      </c>
      <c r="L6" s="43"/>
      <c r="M6" s="39"/>
      <c r="O6" s="39"/>
      <c r="Q6" s="39"/>
    </row>
    <row r="7" spans="3:17">
      <c r="C7" s="57">
        <v>2012</v>
      </c>
      <c r="D7" s="79">
        <v>50800</v>
      </c>
      <c r="E7" s="79">
        <f>D7-D6</f>
        <v>27100</v>
      </c>
      <c r="F7" s="79">
        <v>46900</v>
      </c>
      <c r="G7" s="79">
        <f>F7-F6</f>
        <v>26500</v>
      </c>
      <c r="H7" s="79">
        <v>48000</v>
      </c>
      <c r="I7" s="79">
        <f>H7-H6</f>
        <v>27000</v>
      </c>
      <c r="J7" s="79">
        <v>52300</v>
      </c>
      <c r="K7" s="79">
        <f>J7-J6</f>
        <v>29200</v>
      </c>
      <c r="L7" s="43"/>
      <c r="M7" s="39"/>
      <c r="O7" s="39"/>
      <c r="Q7" s="39"/>
    </row>
    <row r="8" spans="3:17">
      <c r="C8" s="57">
        <v>2013</v>
      </c>
      <c r="D8" s="79">
        <v>59300</v>
      </c>
      <c r="E8" s="79">
        <f t="shared" ref="E8:K11" si="0">D8-D7</f>
        <v>8500</v>
      </c>
      <c r="F8" s="79">
        <v>56000</v>
      </c>
      <c r="G8" s="79">
        <f t="shared" si="0"/>
        <v>9100</v>
      </c>
      <c r="H8" s="79">
        <v>57400</v>
      </c>
      <c r="I8" s="79">
        <f t="shared" si="0"/>
        <v>9400</v>
      </c>
      <c r="J8" s="79">
        <v>62400</v>
      </c>
      <c r="K8" s="79">
        <f t="shared" si="0"/>
        <v>10100</v>
      </c>
      <c r="L8" s="43"/>
      <c r="M8" s="39"/>
      <c r="O8" s="39"/>
      <c r="Q8" s="39"/>
    </row>
    <row r="9" spans="3:17">
      <c r="C9" s="57">
        <v>2014</v>
      </c>
      <c r="D9" s="79">
        <v>78500</v>
      </c>
      <c r="E9" s="79">
        <f t="shared" si="0"/>
        <v>19200</v>
      </c>
      <c r="F9" s="79">
        <v>72200</v>
      </c>
      <c r="G9" s="79">
        <f t="shared" si="0"/>
        <v>16200</v>
      </c>
      <c r="H9" s="79">
        <v>74300</v>
      </c>
      <c r="I9" s="79">
        <f t="shared" si="0"/>
        <v>16900</v>
      </c>
      <c r="J9" s="79">
        <v>82000</v>
      </c>
      <c r="K9" s="79">
        <f t="shared" si="0"/>
        <v>19600</v>
      </c>
      <c r="L9" s="43"/>
      <c r="M9" s="39"/>
      <c r="O9" s="39"/>
      <c r="Q9" s="39"/>
    </row>
    <row r="10" spans="3:17">
      <c r="C10" s="57">
        <v>2015</v>
      </c>
      <c r="D10" s="88" t="s">
        <v>71</v>
      </c>
      <c r="E10" s="88" t="s">
        <v>71</v>
      </c>
      <c r="F10" s="79">
        <v>98000</v>
      </c>
      <c r="G10" s="79">
        <f t="shared" si="0"/>
        <v>25800</v>
      </c>
      <c r="H10" s="79">
        <v>101300</v>
      </c>
      <c r="I10" s="79">
        <f t="shared" si="0"/>
        <v>27000</v>
      </c>
      <c r="J10" s="79">
        <v>113500</v>
      </c>
      <c r="K10" s="79">
        <f t="shared" si="0"/>
        <v>31500</v>
      </c>
      <c r="L10" s="43"/>
      <c r="M10" s="39"/>
      <c r="O10" s="39"/>
      <c r="Q10" s="39"/>
    </row>
    <row r="11" spans="3:17">
      <c r="C11" s="57">
        <v>2016</v>
      </c>
      <c r="D11" s="88" t="s">
        <v>71</v>
      </c>
      <c r="E11" s="88" t="s">
        <v>71</v>
      </c>
      <c r="F11" s="79">
        <v>118800</v>
      </c>
      <c r="G11" s="79">
        <f t="shared" si="0"/>
        <v>20800</v>
      </c>
      <c r="H11" s="79">
        <v>123100</v>
      </c>
      <c r="I11" s="79">
        <f t="shared" si="0"/>
        <v>21800</v>
      </c>
      <c r="J11" s="79">
        <v>138800</v>
      </c>
      <c r="K11" s="79">
        <f t="shared" si="0"/>
        <v>25300</v>
      </c>
      <c r="L11" s="43"/>
      <c r="M11" s="39"/>
      <c r="O11" s="39"/>
      <c r="Q11" s="39"/>
    </row>
    <row r="12" spans="3:17">
      <c r="C12" s="57">
        <v>2017</v>
      </c>
      <c r="D12" s="88" t="s">
        <v>71</v>
      </c>
      <c r="E12" s="88" t="s">
        <v>71</v>
      </c>
      <c r="F12" s="79">
        <v>124600</v>
      </c>
      <c r="G12" s="79">
        <f>F12-F11</f>
        <v>5800</v>
      </c>
      <c r="H12" s="79">
        <v>129400</v>
      </c>
      <c r="I12" s="79">
        <f>H12-H11</f>
        <v>6300</v>
      </c>
      <c r="J12" s="79">
        <v>146600</v>
      </c>
      <c r="K12" s="79">
        <f>J12-J11</f>
        <v>7800</v>
      </c>
      <c r="L12" s="43"/>
      <c r="M12" s="39"/>
      <c r="O12" s="39"/>
      <c r="Q12" s="39"/>
    </row>
    <row r="13" spans="3:17">
      <c r="C13" s="38" t="s">
        <v>107</v>
      </c>
    </row>
    <row r="14" spans="3:17">
      <c r="C14" s="42" t="s">
        <v>128</v>
      </c>
    </row>
    <row r="15" spans="3:17">
      <c r="C15" s="42" t="s">
        <v>109</v>
      </c>
    </row>
    <row r="18" spans="10:10">
      <c r="J18" s="39"/>
    </row>
  </sheetData>
  <mergeCells count="5">
    <mergeCell ref="D4:E4"/>
    <mergeCell ref="F4:G4"/>
    <mergeCell ref="H4:I4"/>
    <mergeCell ref="J4:K4"/>
    <mergeCell ref="C4:C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I25"/>
  <sheetViews>
    <sheetView showGridLines="0" zoomScale="115" zoomScaleNormal="115" workbookViewId="0">
      <selection activeCell="C32" sqref="C32"/>
    </sheetView>
  </sheetViews>
  <sheetFormatPr baseColWidth="10" defaultRowHeight="11.25"/>
  <cols>
    <col min="1" max="2" width="11.42578125" style="38"/>
    <col min="3" max="3" width="28.140625" style="38" customWidth="1"/>
    <col min="4" max="6" width="10.5703125" style="38" customWidth="1"/>
    <col min="7" max="16384" width="11.42578125" style="38"/>
  </cols>
  <sheetData>
    <row r="2" spans="3:9">
      <c r="C2" s="45" t="s">
        <v>115</v>
      </c>
    </row>
    <row r="3" spans="3:9">
      <c r="C3" s="45"/>
    </row>
    <row r="4" spans="3:9" ht="42.75" customHeight="1">
      <c r="C4" s="57"/>
      <c r="D4" s="58" t="s">
        <v>143</v>
      </c>
      <c r="E4" s="58" t="s">
        <v>144</v>
      </c>
      <c r="F4" s="58" t="s">
        <v>145</v>
      </c>
    </row>
    <row r="5" spans="3:9">
      <c r="C5" s="59" t="s">
        <v>117</v>
      </c>
      <c r="D5" s="60">
        <v>605.40099999999995</v>
      </c>
      <c r="E5" s="60">
        <v>52.603665999891</v>
      </c>
      <c r="F5" s="60">
        <v>53.917816455539395</v>
      </c>
      <c r="H5" s="41"/>
      <c r="I5" s="41"/>
    </row>
    <row r="6" spans="3:9">
      <c r="C6" s="59" t="s">
        <v>1</v>
      </c>
      <c r="D6" s="60">
        <v>25.032</v>
      </c>
      <c r="E6" s="60">
        <v>52.819151486097802</v>
      </c>
      <c r="F6" s="60">
        <v>41.319111537232345</v>
      </c>
      <c r="H6" s="41"/>
      <c r="I6" s="41"/>
    </row>
    <row r="7" spans="3:9">
      <c r="C7" s="59" t="s">
        <v>2</v>
      </c>
      <c r="D7" s="60">
        <v>11.75</v>
      </c>
      <c r="E7" s="60">
        <v>54.764510638297899</v>
      </c>
      <c r="F7" s="60">
        <v>35.021276595744681</v>
      </c>
      <c r="H7" s="41"/>
      <c r="I7" s="41"/>
    </row>
    <row r="8" spans="3:9">
      <c r="C8" s="59" t="s">
        <v>3</v>
      </c>
      <c r="D8" s="60">
        <v>12.086</v>
      </c>
      <c r="E8" s="60">
        <v>53.3130067847096</v>
      </c>
      <c r="F8" s="60">
        <v>37.539301671355283</v>
      </c>
      <c r="H8" s="41"/>
      <c r="I8" s="41"/>
    </row>
    <row r="9" spans="3:9">
      <c r="C9" s="59" t="s">
        <v>4</v>
      </c>
      <c r="D9" s="60">
        <v>16.140999999999998</v>
      </c>
      <c r="E9" s="60">
        <v>53.374326249922603</v>
      </c>
      <c r="F9" s="60">
        <v>17.855151477603616</v>
      </c>
      <c r="H9" s="41"/>
      <c r="I9" s="41"/>
    </row>
    <row r="10" spans="3:9">
      <c r="C10" s="59" t="s">
        <v>5</v>
      </c>
      <c r="D10" s="60">
        <v>1.8260000000000001</v>
      </c>
      <c r="E10" s="60">
        <v>51.826396495071201</v>
      </c>
      <c r="F10" s="60">
        <v>51.75246440306681</v>
      </c>
      <c r="H10" s="41"/>
      <c r="I10" s="41"/>
    </row>
    <row r="11" spans="3:9">
      <c r="C11" s="59" t="s">
        <v>6</v>
      </c>
      <c r="D11" s="60">
        <v>0.83399999999999996</v>
      </c>
      <c r="E11" s="60">
        <v>51.89448441247</v>
      </c>
      <c r="F11" s="60">
        <v>87.529976019184659</v>
      </c>
      <c r="H11" s="41"/>
      <c r="I11" s="41"/>
    </row>
    <row r="12" spans="3:9">
      <c r="C12" s="59" t="s">
        <v>7</v>
      </c>
      <c r="D12" s="60" t="s">
        <v>8</v>
      </c>
      <c r="E12" s="60">
        <v>51.822222222222202</v>
      </c>
      <c r="F12" s="60">
        <v>51.111111111111107</v>
      </c>
      <c r="H12" s="41"/>
      <c r="I12" s="41"/>
    </row>
    <row r="13" spans="3:9">
      <c r="C13" s="59" t="s">
        <v>10</v>
      </c>
      <c r="D13" s="60">
        <v>104.307</v>
      </c>
      <c r="E13" s="60">
        <v>68.963569079735805</v>
      </c>
      <c r="F13" s="60">
        <v>63.393636093454894</v>
      </c>
      <c r="I13" s="41"/>
    </row>
    <row r="14" spans="3:9">
      <c r="C14" s="61" t="s">
        <v>15</v>
      </c>
      <c r="D14" s="62">
        <v>22.6481666666667</v>
      </c>
      <c r="E14" s="62">
        <v>55.561458249011999</v>
      </c>
      <c r="F14" s="62">
        <v>56.613853954330281</v>
      </c>
      <c r="H14" s="41"/>
      <c r="I14" s="41"/>
    </row>
    <row r="15" spans="3:9">
      <c r="C15" s="59" t="s">
        <v>11</v>
      </c>
      <c r="D15" s="60">
        <v>23.568999999999999</v>
      </c>
      <c r="E15" s="60">
        <v>56.198311341168498</v>
      </c>
      <c r="F15" s="60">
        <v>11.010225295939581</v>
      </c>
      <c r="I15" s="41"/>
    </row>
    <row r="16" spans="3:9">
      <c r="C16" s="61" t="s">
        <v>15</v>
      </c>
      <c r="D16" s="62">
        <v>12.432166666666701</v>
      </c>
      <c r="E16" s="62">
        <v>32.406432238950003</v>
      </c>
      <c r="F16" s="62">
        <v>15.03760406472453</v>
      </c>
      <c r="H16" s="41"/>
      <c r="I16" s="41"/>
    </row>
    <row r="17" spans="2:9">
      <c r="C17" s="59" t="s">
        <v>12</v>
      </c>
      <c r="D17" s="60">
        <v>113.744</v>
      </c>
      <c r="E17" s="60">
        <v>66.307884371922896</v>
      </c>
      <c r="F17" s="60">
        <v>70.109192572795052</v>
      </c>
      <c r="I17" s="41"/>
    </row>
    <row r="18" spans="2:9">
      <c r="C18" s="61" t="s">
        <v>15</v>
      </c>
      <c r="D18" s="62">
        <v>34.8333333333333</v>
      </c>
      <c r="E18" s="62">
        <v>55.024086124401897</v>
      </c>
      <c r="F18" s="62">
        <v>67.044976076555088</v>
      </c>
      <c r="H18" s="41"/>
      <c r="I18" s="41"/>
    </row>
    <row r="19" spans="2:9">
      <c r="C19" s="59" t="s">
        <v>14</v>
      </c>
      <c r="D19" s="60">
        <v>11.919</v>
      </c>
      <c r="E19" s="60">
        <v>67.418239785216898</v>
      </c>
      <c r="F19" s="60">
        <v>27.712056380568839</v>
      </c>
      <c r="H19" s="41"/>
      <c r="I19" s="41"/>
    </row>
    <row r="20" spans="2:9">
      <c r="C20" s="59" t="s">
        <v>13</v>
      </c>
      <c r="D20" s="60">
        <v>2.74</v>
      </c>
      <c r="E20" s="60">
        <v>62.747080291970804</v>
      </c>
      <c r="F20" s="60">
        <v>30.875912408759127</v>
      </c>
      <c r="H20" s="41"/>
      <c r="I20" s="41"/>
    </row>
    <row r="21" spans="2:9">
      <c r="C21" s="63" t="s">
        <v>9</v>
      </c>
      <c r="D21" s="64">
        <f>SUM(D5:D13)+D15+D17+D19+D20</f>
        <v>929.34899999999993</v>
      </c>
      <c r="E21" s="64">
        <f>(SUMPRODUCT(E5:E13,D5:D13)+D15*E15+D17*E17+D19*E19+D20*E20)/D21</f>
        <v>56.481757660469867</v>
      </c>
      <c r="F21" s="64">
        <f>(SUMPRODUCT(F5:F13,D5:D13)+D15*F15+D17*F17+D19*F19+D20*F20)/D21</f>
        <v>54.07914572458786</v>
      </c>
      <c r="H21" s="41"/>
      <c r="I21" s="41"/>
    </row>
    <row r="22" spans="2:9">
      <c r="C22" s="65" t="s">
        <v>134</v>
      </c>
      <c r="D22" s="62">
        <f>SUM(D5:D12)+D14+D16+D18</f>
        <v>742.98366666666664</v>
      </c>
      <c r="E22" s="62">
        <f>(SUMPRODUCT(E5:E12,D5:D12)+D14*E14+D16*E16+D18*E18)/D22</f>
        <v>52.536356339820856</v>
      </c>
      <c r="F22" s="62">
        <f>(SUMPRODUCT(F5:F12,D5:D12)+D14*F14+D16*F16+D18*F18)/D22</f>
        <v>52.224095549879735</v>
      </c>
    </row>
    <row r="23" spans="2:9">
      <c r="B23" s="38" t="s">
        <v>94</v>
      </c>
      <c r="C23" s="52"/>
      <c r="D23" s="51"/>
      <c r="E23" s="51"/>
      <c r="F23" s="51"/>
    </row>
    <row r="24" spans="2:9">
      <c r="B24" s="45" t="s">
        <v>136</v>
      </c>
      <c r="D24" s="41"/>
    </row>
    <row r="25" spans="2:9">
      <c r="B25" s="45" t="s">
        <v>146</v>
      </c>
      <c r="D25" s="41"/>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B3:P37"/>
  <sheetViews>
    <sheetView showGridLines="0" workbookViewId="0">
      <selection activeCell="B3" sqref="B3:F11"/>
    </sheetView>
  </sheetViews>
  <sheetFormatPr baseColWidth="10" defaultRowHeight="11.25"/>
  <cols>
    <col min="1" max="2" width="11.42578125" style="38"/>
    <col min="3" max="3" width="20.7109375" style="38" bestFit="1" customWidth="1"/>
    <col min="4" max="4" width="13.5703125" style="38" bestFit="1" customWidth="1"/>
    <col min="5" max="5" width="16" style="38" bestFit="1" customWidth="1"/>
    <col min="6" max="7" width="13.5703125" style="38" bestFit="1" customWidth="1"/>
    <col min="8" max="16384" width="11.42578125" style="38"/>
  </cols>
  <sheetData>
    <row r="3" spans="2:16">
      <c r="B3" s="57"/>
      <c r="C3" s="57" t="s">
        <v>66</v>
      </c>
      <c r="D3" s="57" t="s">
        <v>65</v>
      </c>
      <c r="E3" s="57" t="s">
        <v>62</v>
      </c>
      <c r="F3" s="57" t="s">
        <v>64</v>
      </c>
    </row>
    <row r="4" spans="2:16">
      <c r="B4" s="57">
        <v>2010</v>
      </c>
      <c r="C4" s="79">
        <v>4689.7377024531606</v>
      </c>
      <c r="D4" s="79">
        <v>4689.7377024531606</v>
      </c>
      <c r="E4" s="79">
        <v>4689.7377024531606</v>
      </c>
      <c r="F4" s="79">
        <v>4689.7377024531606</v>
      </c>
      <c r="H4" s="39"/>
      <c r="I4" s="39"/>
      <c r="J4" s="39"/>
      <c r="K4" s="39"/>
    </row>
    <row r="5" spans="2:16">
      <c r="B5" s="57">
        <v>2011</v>
      </c>
      <c r="C5" s="79">
        <v>4816.9523297221967</v>
      </c>
      <c r="D5" s="79">
        <v>5007.0029451704995</v>
      </c>
      <c r="E5" s="79">
        <v>5014.8994106515211</v>
      </c>
      <c r="F5" s="79">
        <v>5032.5415857264252</v>
      </c>
      <c r="G5" s="40"/>
      <c r="H5" s="40"/>
      <c r="I5" s="40"/>
      <c r="J5" s="40"/>
    </row>
    <row r="6" spans="2:16">
      <c r="B6" s="57">
        <v>2012</v>
      </c>
      <c r="C6" s="79">
        <v>4943.3674626522252</v>
      </c>
      <c r="D6" s="79">
        <v>5388.864825782457</v>
      </c>
      <c r="E6" s="79">
        <v>5405.3182417038261</v>
      </c>
      <c r="F6" s="79">
        <v>5442.0782383077121</v>
      </c>
      <c r="G6" s="40"/>
      <c r="H6" s="40"/>
      <c r="I6" s="40"/>
      <c r="J6" s="40"/>
    </row>
    <row r="7" spans="2:16">
      <c r="B7" s="57">
        <v>2013</v>
      </c>
      <c r="C7" s="79">
        <v>5056.7848946161612</v>
      </c>
      <c r="D7" s="79">
        <v>5596.2674696722897</v>
      </c>
      <c r="E7" s="79">
        <v>5615.8297478610584</v>
      </c>
      <c r="F7" s="79">
        <v>5659.5355219823741</v>
      </c>
      <c r="G7" s="40"/>
      <c r="H7" s="40"/>
      <c r="I7" s="40"/>
      <c r="J7" s="40"/>
      <c r="L7" s="40"/>
    </row>
    <row r="8" spans="2:16">
      <c r="B8" s="57">
        <v>2014</v>
      </c>
      <c r="C8" s="79">
        <v>5126.6837952048254</v>
      </c>
      <c r="D8" s="79">
        <v>5825.9734331935579</v>
      </c>
      <c r="E8" s="79">
        <v>5856.4740982636513</v>
      </c>
      <c r="F8" s="79">
        <v>5924.1110920327146</v>
      </c>
      <c r="G8" s="40"/>
      <c r="H8" s="40"/>
      <c r="I8" s="40"/>
      <c r="J8" s="40"/>
      <c r="L8" s="40"/>
    </row>
    <row r="9" spans="2:16">
      <c r="B9" s="57">
        <v>2015</v>
      </c>
      <c r="C9" s="79">
        <v>5171.3629934816645</v>
      </c>
      <c r="D9" s="79">
        <v>6121.6093566868967</v>
      </c>
      <c r="E9" s="79">
        <v>6170.1559883260288</v>
      </c>
      <c r="F9" s="79">
        <v>6276.9593790196332</v>
      </c>
      <c r="G9" s="40"/>
      <c r="H9" s="40"/>
      <c r="I9" s="40"/>
      <c r="J9" s="40"/>
      <c r="L9" s="40"/>
    </row>
    <row r="10" spans="2:16">
      <c r="B10" s="57">
        <v>2016</v>
      </c>
      <c r="C10" s="79">
        <v>5222.6715244353227</v>
      </c>
      <c r="D10" s="79">
        <v>6381.6702799544182</v>
      </c>
      <c r="E10" s="79">
        <v>6445.044603862385</v>
      </c>
      <c r="F10" s="79">
        <v>6583.6371056587868</v>
      </c>
      <c r="G10" s="40"/>
      <c r="H10" s="40"/>
      <c r="I10" s="40"/>
      <c r="J10" s="40"/>
      <c r="L10" s="40"/>
    </row>
    <row r="11" spans="2:16">
      <c r="B11" s="57">
        <v>2017</v>
      </c>
      <c r="C11" s="79">
        <v>5320.7067026335662</v>
      </c>
      <c r="D11" s="79">
        <v>6545.2615850128313</v>
      </c>
      <c r="E11" s="79">
        <v>6614.8444387484205</v>
      </c>
      <c r="F11" s="79">
        <v>6767.9325191415128</v>
      </c>
      <c r="G11" s="40"/>
      <c r="H11" s="40"/>
      <c r="I11" s="40"/>
      <c r="J11" s="40"/>
    </row>
    <row r="12" spans="2:16">
      <c r="G12" s="39"/>
      <c r="H12" s="39"/>
      <c r="I12" s="38" t="s">
        <v>108</v>
      </c>
      <c r="J12" s="39"/>
    </row>
    <row r="13" spans="2:16">
      <c r="C13" s="39"/>
      <c r="D13" s="39"/>
      <c r="E13" s="39"/>
      <c r="F13" s="39"/>
      <c r="P13" s="38" t="s">
        <v>74</v>
      </c>
    </row>
    <row r="14" spans="2:16">
      <c r="C14" s="39"/>
      <c r="D14" s="39"/>
      <c r="E14" s="39"/>
      <c r="F14" s="39"/>
    </row>
    <row r="18" spans="4:7">
      <c r="D18" s="41"/>
      <c r="E18" s="41"/>
      <c r="F18" s="41"/>
      <c r="G18" s="41"/>
    </row>
    <row r="19" spans="4:7">
      <c r="D19" s="41"/>
      <c r="E19" s="41"/>
      <c r="F19" s="41"/>
      <c r="G19" s="41"/>
    </row>
    <row r="20" spans="4:7">
      <c r="D20" s="41"/>
      <c r="E20" s="41"/>
      <c r="F20" s="41"/>
      <c r="G20" s="41"/>
    </row>
    <row r="21" spans="4:7">
      <c r="D21" s="41"/>
      <c r="E21" s="41"/>
      <c r="F21" s="41"/>
      <c r="G21" s="41"/>
    </row>
    <row r="24" spans="4:7">
      <c r="D24" s="41"/>
      <c r="E24" s="41"/>
      <c r="G24" s="41"/>
    </row>
    <row r="25" spans="4:7">
      <c r="D25" s="41"/>
      <c r="E25" s="41"/>
      <c r="G25" s="41"/>
    </row>
    <row r="26" spans="4:7">
      <c r="D26" s="41"/>
      <c r="E26" s="41"/>
      <c r="G26" s="41"/>
    </row>
    <row r="27" spans="4:7">
      <c r="E27" s="41"/>
    </row>
    <row r="28" spans="4:7">
      <c r="E28" s="41"/>
    </row>
    <row r="29" spans="4:7">
      <c r="E29" s="41"/>
    </row>
    <row r="30" spans="4:7">
      <c r="E30" s="41"/>
    </row>
    <row r="31" spans="4:7">
      <c r="E31" s="41"/>
    </row>
    <row r="35" spans="9:9">
      <c r="I35" s="42" t="s">
        <v>112</v>
      </c>
    </row>
    <row r="36" spans="9:9">
      <c r="I36" s="42" t="s">
        <v>129</v>
      </c>
    </row>
    <row r="37" spans="9:9">
      <c r="I37" s="42" t="s">
        <v>109</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C1:L17"/>
  <sheetViews>
    <sheetView workbookViewId="0">
      <selection activeCell="C15" sqref="C15"/>
    </sheetView>
  </sheetViews>
  <sheetFormatPr baseColWidth="10" defaultRowHeight="15"/>
  <cols>
    <col min="3" max="3" width="7.85546875" customWidth="1"/>
    <col min="4" max="4" width="10.7109375" bestFit="1" customWidth="1"/>
    <col min="5" max="5" width="10.5703125" bestFit="1" customWidth="1"/>
    <col min="6" max="6" width="10.7109375" bestFit="1" customWidth="1"/>
    <col min="7" max="7" width="10.5703125" bestFit="1" customWidth="1"/>
    <col min="8" max="8" width="10.7109375" bestFit="1" customWidth="1"/>
    <col min="9" max="9" width="10.5703125" bestFit="1" customWidth="1"/>
    <col min="10" max="10" width="10.7109375" bestFit="1" customWidth="1"/>
    <col min="11" max="11" width="10.5703125" bestFit="1" customWidth="1"/>
  </cols>
  <sheetData>
    <row r="1" spans="3:12">
      <c r="C1" t="s">
        <v>73</v>
      </c>
    </row>
    <row r="2" spans="3:12">
      <c r="K2" s="20" t="s">
        <v>74</v>
      </c>
    </row>
    <row r="3" spans="3:12">
      <c r="C3" s="36" t="s">
        <v>72</v>
      </c>
      <c r="D3" s="34" t="s">
        <v>67</v>
      </c>
      <c r="E3" s="35"/>
      <c r="F3" s="34" t="s">
        <v>65</v>
      </c>
      <c r="G3" s="35"/>
      <c r="H3" s="34" t="s">
        <v>62</v>
      </c>
      <c r="I3" s="35"/>
      <c r="J3" s="34" t="s">
        <v>64</v>
      </c>
      <c r="K3" s="35"/>
    </row>
    <row r="4" spans="3:12">
      <c r="C4" s="37"/>
      <c r="D4" s="10" t="s">
        <v>69</v>
      </c>
      <c r="E4" s="11" t="s">
        <v>68</v>
      </c>
      <c r="F4" s="10" t="s">
        <v>69</v>
      </c>
      <c r="G4" s="11" t="s">
        <v>68</v>
      </c>
      <c r="H4" s="10" t="s">
        <v>69</v>
      </c>
      <c r="I4" s="11" t="s">
        <v>68</v>
      </c>
      <c r="J4" s="10" t="s">
        <v>69</v>
      </c>
      <c r="K4" s="11" t="s">
        <v>68</v>
      </c>
    </row>
    <row r="5" spans="3:12">
      <c r="C5" s="10">
        <v>2011</v>
      </c>
      <c r="D5" s="12">
        <v>200</v>
      </c>
      <c r="E5" s="13">
        <f>D5</f>
        <v>200</v>
      </c>
      <c r="F5" s="12">
        <v>200</v>
      </c>
      <c r="G5" s="13">
        <f>F5</f>
        <v>200</v>
      </c>
      <c r="H5" s="12">
        <v>200</v>
      </c>
      <c r="I5" s="13">
        <f>H5</f>
        <v>200</v>
      </c>
      <c r="J5" s="12">
        <v>200</v>
      </c>
      <c r="K5" s="13">
        <f>J5</f>
        <v>200</v>
      </c>
      <c r="L5" s="4"/>
    </row>
    <row r="6" spans="3:12">
      <c r="C6" s="10">
        <v>2012</v>
      </c>
      <c r="D6" s="12">
        <v>500</v>
      </c>
      <c r="E6" s="13">
        <f>D6-D5</f>
        <v>300</v>
      </c>
      <c r="F6" s="12">
        <v>450</v>
      </c>
      <c r="G6" s="13">
        <f>F6-F5</f>
        <v>250</v>
      </c>
      <c r="H6" s="12">
        <v>450</v>
      </c>
      <c r="I6" s="13">
        <f>H6-H5</f>
        <v>250</v>
      </c>
      <c r="J6" s="12">
        <v>500</v>
      </c>
      <c r="K6" s="13">
        <f>J6-J5</f>
        <v>300</v>
      </c>
      <c r="L6" s="4"/>
    </row>
    <row r="7" spans="3:12">
      <c r="C7" s="10">
        <v>2013</v>
      </c>
      <c r="D7" s="12">
        <v>600</v>
      </c>
      <c r="E7" s="13">
        <f t="shared" ref="E7:K10" si="0">D7-D6</f>
        <v>100</v>
      </c>
      <c r="F7" s="12">
        <v>550</v>
      </c>
      <c r="G7" s="13">
        <f t="shared" si="0"/>
        <v>100</v>
      </c>
      <c r="H7" s="12">
        <v>550</v>
      </c>
      <c r="I7" s="13">
        <f t="shared" si="0"/>
        <v>100</v>
      </c>
      <c r="J7" s="12">
        <v>600</v>
      </c>
      <c r="K7" s="13">
        <f t="shared" si="0"/>
        <v>100</v>
      </c>
      <c r="L7" s="4"/>
    </row>
    <row r="8" spans="3:12">
      <c r="C8" s="10">
        <v>2014</v>
      </c>
      <c r="D8" s="12">
        <v>800</v>
      </c>
      <c r="E8" s="13">
        <f t="shared" si="0"/>
        <v>200</v>
      </c>
      <c r="F8" s="12">
        <v>700</v>
      </c>
      <c r="G8" s="13">
        <f t="shared" si="0"/>
        <v>150</v>
      </c>
      <c r="H8" s="12">
        <v>750</v>
      </c>
      <c r="I8" s="13">
        <f t="shared" si="0"/>
        <v>200</v>
      </c>
      <c r="J8" s="12">
        <v>800</v>
      </c>
      <c r="K8" s="13">
        <f t="shared" si="0"/>
        <v>200</v>
      </c>
      <c r="L8" s="4"/>
    </row>
    <row r="9" spans="3:12">
      <c r="C9" s="14">
        <v>2015</v>
      </c>
      <c r="D9" s="15" t="s">
        <v>71</v>
      </c>
      <c r="E9" s="16" t="s">
        <v>71</v>
      </c>
      <c r="F9" s="15">
        <v>950</v>
      </c>
      <c r="G9" s="16">
        <f t="shared" si="0"/>
        <v>250</v>
      </c>
      <c r="H9" s="15">
        <v>1000</v>
      </c>
      <c r="I9" s="16">
        <f t="shared" si="0"/>
        <v>250</v>
      </c>
      <c r="J9" s="15">
        <v>1100</v>
      </c>
      <c r="K9" s="16">
        <f t="shared" si="0"/>
        <v>300</v>
      </c>
      <c r="L9" s="4"/>
    </row>
    <row r="10" spans="3:12">
      <c r="C10" s="14">
        <v>2016</v>
      </c>
      <c r="D10" s="15" t="s">
        <v>71</v>
      </c>
      <c r="E10" s="16" t="s">
        <v>71</v>
      </c>
      <c r="F10" s="15">
        <v>1150</v>
      </c>
      <c r="G10" s="16">
        <f t="shared" si="0"/>
        <v>200</v>
      </c>
      <c r="H10" s="15">
        <v>1200</v>
      </c>
      <c r="I10" s="16">
        <f t="shared" si="0"/>
        <v>200</v>
      </c>
      <c r="J10" s="15">
        <v>1350</v>
      </c>
      <c r="K10" s="16">
        <f t="shared" si="0"/>
        <v>250</v>
      </c>
      <c r="L10" s="4"/>
    </row>
    <row r="11" spans="3:12">
      <c r="C11" s="17">
        <v>2017</v>
      </c>
      <c r="D11" s="18" t="s">
        <v>71</v>
      </c>
      <c r="E11" s="19" t="s">
        <v>71</v>
      </c>
      <c r="F11" s="18">
        <v>1200</v>
      </c>
      <c r="G11" s="19">
        <f>F11-F10</f>
        <v>50</v>
      </c>
      <c r="H11" s="18">
        <v>1300</v>
      </c>
      <c r="I11" s="19">
        <f>H11-H10</f>
        <v>100</v>
      </c>
      <c r="J11" s="18">
        <v>1450</v>
      </c>
      <c r="K11" s="19">
        <f>J11-J10</f>
        <v>100</v>
      </c>
      <c r="L11" s="4"/>
    </row>
    <row r="12" spans="3:12">
      <c r="C12" t="s">
        <v>107</v>
      </c>
    </row>
    <row r="13" spans="3:12">
      <c r="C13" s="3" t="s">
        <v>112</v>
      </c>
    </row>
    <row r="14" spans="3:12">
      <c r="C14" s="33" t="s">
        <v>129</v>
      </c>
    </row>
    <row r="15" spans="3:12">
      <c r="C15" s="3" t="s">
        <v>109</v>
      </c>
    </row>
    <row r="17" spans="10:10">
      <c r="J17" s="9"/>
    </row>
  </sheetData>
  <mergeCells count="5">
    <mergeCell ref="C3:C4"/>
    <mergeCell ref="D3:E3"/>
    <mergeCell ref="F3:G3"/>
    <mergeCell ref="H3:I3"/>
    <mergeCell ref="J3:K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42"/>
  <sheetViews>
    <sheetView workbookViewId="0">
      <selection activeCell="A27" sqref="A27:F42"/>
    </sheetView>
  </sheetViews>
  <sheetFormatPr baseColWidth="10" defaultRowHeight="15"/>
  <sheetData>
    <row r="1" spans="1:6">
      <c r="A1" s="21" t="s">
        <v>16</v>
      </c>
      <c r="B1" s="22">
        <v>2010</v>
      </c>
      <c r="C1" s="23">
        <v>2011</v>
      </c>
      <c r="D1" s="23">
        <v>2012</v>
      </c>
      <c r="E1" s="23">
        <v>2013</v>
      </c>
      <c r="F1" s="24">
        <v>2014</v>
      </c>
    </row>
    <row r="2" spans="1:6">
      <c r="A2" s="25">
        <v>40</v>
      </c>
      <c r="B2" s="26">
        <v>8100</v>
      </c>
      <c r="C2" s="27">
        <v>8100</v>
      </c>
      <c r="D2" s="27">
        <v>8100</v>
      </c>
      <c r="E2" s="27">
        <v>8000</v>
      </c>
      <c r="F2" s="28">
        <v>7700</v>
      </c>
    </row>
    <row r="3" spans="1:6">
      <c r="A3" s="25">
        <v>41</v>
      </c>
      <c r="B3" s="26">
        <v>9600</v>
      </c>
      <c r="C3" s="27">
        <v>9000</v>
      </c>
      <c r="D3" s="27">
        <v>9400</v>
      </c>
      <c r="E3" s="27">
        <v>9200</v>
      </c>
      <c r="F3" s="28">
        <v>9400</v>
      </c>
    </row>
    <row r="4" spans="1:6">
      <c r="A4" s="25">
        <v>42</v>
      </c>
      <c r="B4" s="26">
        <v>8800</v>
      </c>
      <c r="C4" s="27">
        <v>10500</v>
      </c>
      <c r="D4" s="27">
        <v>10400</v>
      </c>
      <c r="E4" s="27">
        <v>10800</v>
      </c>
      <c r="F4" s="28">
        <v>10700</v>
      </c>
    </row>
    <row r="5" spans="1:6">
      <c r="A5" s="25">
        <v>43</v>
      </c>
      <c r="B5" s="26">
        <v>11600</v>
      </c>
      <c r="C5" s="27">
        <v>11400</v>
      </c>
      <c r="D5" s="27">
        <v>12000</v>
      </c>
      <c r="E5" s="27">
        <v>11800</v>
      </c>
      <c r="F5" s="28">
        <v>12300</v>
      </c>
    </row>
    <row r="6" spans="1:6">
      <c r="A6" s="25">
        <v>44</v>
      </c>
      <c r="B6" s="26">
        <v>12600</v>
      </c>
      <c r="C6" s="27">
        <v>13300</v>
      </c>
      <c r="D6" s="27">
        <v>13000</v>
      </c>
      <c r="E6" s="27">
        <v>13500</v>
      </c>
      <c r="F6" s="28">
        <v>13500</v>
      </c>
    </row>
    <row r="7" spans="1:6">
      <c r="A7" s="25">
        <v>45</v>
      </c>
      <c r="B7" s="26">
        <v>16500</v>
      </c>
      <c r="C7" s="27">
        <v>15400</v>
      </c>
      <c r="D7" s="27">
        <v>15100</v>
      </c>
      <c r="E7" s="27">
        <v>14700</v>
      </c>
      <c r="F7" s="28">
        <v>15300</v>
      </c>
    </row>
    <row r="8" spans="1:6">
      <c r="A8" s="25">
        <v>46</v>
      </c>
      <c r="B8" s="26">
        <v>18600</v>
      </c>
      <c r="C8" s="27">
        <v>17000</v>
      </c>
      <c r="D8" s="27">
        <v>17400</v>
      </c>
      <c r="E8" s="27">
        <v>17100</v>
      </c>
      <c r="F8" s="28">
        <v>16700</v>
      </c>
    </row>
    <row r="9" spans="1:6">
      <c r="A9" s="25">
        <v>47</v>
      </c>
      <c r="B9" s="26">
        <v>21100</v>
      </c>
      <c r="C9" s="27">
        <v>19400</v>
      </c>
      <c r="D9" s="27">
        <v>19100</v>
      </c>
      <c r="E9" s="27">
        <v>19400</v>
      </c>
      <c r="F9" s="28">
        <v>19200</v>
      </c>
    </row>
    <row r="10" spans="1:6">
      <c r="A10" s="25">
        <v>48</v>
      </c>
      <c r="B10" s="26">
        <v>18700</v>
      </c>
      <c r="C10" s="27">
        <v>21300</v>
      </c>
      <c r="D10" s="27">
        <v>21800</v>
      </c>
      <c r="E10" s="27">
        <v>21400</v>
      </c>
      <c r="F10" s="28">
        <v>21700</v>
      </c>
    </row>
    <row r="11" spans="1:6">
      <c r="A11" s="25">
        <v>49</v>
      </c>
      <c r="B11" s="26">
        <v>23300</v>
      </c>
      <c r="C11" s="27">
        <v>23300</v>
      </c>
      <c r="D11" s="27">
        <v>23800</v>
      </c>
      <c r="E11" s="27">
        <v>24400</v>
      </c>
      <c r="F11" s="28">
        <v>24000</v>
      </c>
    </row>
    <row r="12" spans="1:6">
      <c r="A12" s="25">
        <v>50</v>
      </c>
      <c r="B12" s="26">
        <v>23900</v>
      </c>
      <c r="C12" s="27">
        <v>26400</v>
      </c>
      <c r="D12" s="27">
        <v>25900</v>
      </c>
      <c r="E12" s="27">
        <v>26600</v>
      </c>
      <c r="F12" s="28">
        <v>27500</v>
      </c>
    </row>
    <row r="13" spans="1:6">
      <c r="A13" s="25">
        <v>51</v>
      </c>
      <c r="B13" s="26">
        <v>28000</v>
      </c>
      <c r="C13" s="27">
        <v>29300</v>
      </c>
      <c r="D13" s="27">
        <v>29500</v>
      </c>
      <c r="E13" s="27">
        <v>28900</v>
      </c>
      <c r="F13" s="28">
        <v>29700</v>
      </c>
    </row>
    <row r="14" spans="1:6">
      <c r="A14" s="25">
        <v>52</v>
      </c>
      <c r="B14" s="26">
        <v>30600</v>
      </c>
      <c r="C14" s="27">
        <v>33800</v>
      </c>
      <c r="D14" s="27">
        <v>32400</v>
      </c>
      <c r="E14" s="27">
        <v>32900</v>
      </c>
      <c r="F14" s="28">
        <v>32300</v>
      </c>
    </row>
    <row r="15" spans="1:6">
      <c r="A15" s="25">
        <v>53</v>
      </c>
      <c r="B15" s="26">
        <v>33200</v>
      </c>
      <c r="C15" s="27">
        <v>36900</v>
      </c>
      <c r="D15" s="27">
        <v>37300</v>
      </c>
      <c r="E15" s="27">
        <v>35900</v>
      </c>
      <c r="F15" s="28">
        <v>36600</v>
      </c>
    </row>
    <row r="16" spans="1:6">
      <c r="A16" s="25">
        <v>54</v>
      </c>
      <c r="B16" s="26">
        <v>38000</v>
      </c>
      <c r="C16" s="27">
        <v>41700</v>
      </c>
      <c r="D16" s="27">
        <v>40800</v>
      </c>
      <c r="E16" s="27">
        <v>41300</v>
      </c>
      <c r="F16" s="28">
        <v>39800</v>
      </c>
    </row>
    <row r="17" spans="1:6">
      <c r="A17" s="25">
        <v>55</v>
      </c>
      <c r="B17" s="26">
        <v>40800</v>
      </c>
      <c r="C17" s="27">
        <v>46800</v>
      </c>
      <c r="D17" s="27">
        <v>46000</v>
      </c>
      <c r="E17" s="27">
        <v>45100</v>
      </c>
      <c r="F17" s="28">
        <v>45900</v>
      </c>
    </row>
    <row r="18" spans="1:6">
      <c r="A18" s="25">
        <v>56</v>
      </c>
      <c r="B18" s="26">
        <v>50000</v>
      </c>
      <c r="C18" s="27">
        <v>53600</v>
      </c>
      <c r="D18" s="27">
        <v>51500</v>
      </c>
      <c r="E18" s="27">
        <v>50800</v>
      </c>
      <c r="F18" s="28">
        <v>50100</v>
      </c>
    </row>
    <row r="19" spans="1:6">
      <c r="A19" s="25">
        <v>57</v>
      </c>
      <c r="B19" s="26">
        <v>49900</v>
      </c>
      <c r="C19" s="27">
        <v>60000</v>
      </c>
      <c r="D19" s="27">
        <v>58300</v>
      </c>
      <c r="E19" s="27">
        <v>56700</v>
      </c>
      <c r="F19" s="28">
        <v>56400</v>
      </c>
    </row>
    <row r="20" spans="1:6">
      <c r="A20" s="25">
        <v>58</v>
      </c>
      <c r="B20" s="26">
        <v>59400</v>
      </c>
      <c r="C20" s="27">
        <v>65700</v>
      </c>
      <c r="D20" s="27">
        <v>65100</v>
      </c>
      <c r="E20" s="27">
        <v>64200</v>
      </c>
      <c r="F20" s="28">
        <v>62400</v>
      </c>
    </row>
    <row r="21" spans="1:6">
      <c r="A21" s="25">
        <v>59</v>
      </c>
      <c r="B21" s="26">
        <v>62400</v>
      </c>
      <c r="C21" s="27">
        <v>70700</v>
      </c>
      <c r="D21" s="27">
        <v>70900</v>
      </c>
      <c r="E21" s="27">
        <v>71100</v>
      </c>
      <c r="F21" s="28">
        <v>70300</v>
      </c>
    </row>
    <row r="22" spans="1:6">
      <c r="A22" s="25">
        <v>60</v>
      </c>
      <c r="B22" s="26">
        <v>17700</v>
      </c>
      <c r="C22" s="27">
        <v>39800</v>
      </c>
      <c r="D22" s="27">
        <v>64100</v>
      </c>
      <c r="E22" s="27">
        <v>71900</v>
      </c>
      <c r="F22" s="28">
        <v>72500</v>
      </c>
    </row>
    <row r="23" spans="1:6">
      <c r="A23" s="25">
        <v>61</v>
      </c>
      <c r="B23" s="26">
        <v>14300</v>
      </c>
      <c r="C23" s="27">
        <v>14500</v>
      </c>
      <c r="D23" s="27">
        <v>10300</v>
      </c>
      <c r="E23" s="27">
        <v>11200</v>
      </c>
      <c r="F23" s="28">
        <v>30000</v>
      </c>
    </row>
    <row r="24" spans="1:6">
      <c r="A24" s="25">
        <v>62</v>
      </c>
      <c r="B24" s="26">
        <v>14600</v>
      </c>
      <c r="C24" s="27">
        <v>14900</v>
      </c>
      <c r="D24" s="27">
        <v>10400</v>
      </c>
      <c r="E24" s="27">
        <v>10300</v>
      </c>
      <c r="F24" s="28">
        <v>11300</v>
      </c>
    </row>
    <row r="25" spans="1:6">
      <c r="A25" s="25">
        <v>63</v>
      </c>
      <c r="B25" s="26">
        <v>15100</v>
      </c>
      <c r="C25" s="27">
        <v>15000</v>
      </c>
      <c r="D25" s="27">
        <v>10300</v>
      </c>
      <c r="E25" s="27">
        <v>10400</v>
      </c>
      <c r="F25" s="28">
        <v>10200</v>
      </c>
    </row>
    <row r="26" spans="1:6" ht="15.75" thickBot="1">
      <c r="A26" s="25">
        <v>64</v>
      </c>
      <c r="B26" s="26">
        <v>14000</v>
      </c>
      <c r="C26" s="27">
        <v>15300</v>
      </c>
      <c r="D26" s="27">
        <v>10000</v>
      </c>
      <c r="E26" s="27">
        <v>10200</v>
      </c>
      <c r="F26" s="28">
        <v>10300</v>
      </c>
    </row>
    <row r="27" spans="1:6">
      <c r="A27" s="21" t="s">
        <v>16</v>
      </c>
      <c r="B27" s="22">
        <v>2010</v>
      </c>
      <c r="C27" s="23">
        <v>2011</v>
      </c>
      <c r="D27" s="23">
        <v>2012</v>
      </c>
      <c r="E27" s="23">
        <v>2013</v>
      </c>
      <c r="F27" s="24">
        <v>2014</v>
      </c>
    </row>
    <row r="28" spans="1:6">
      <c r="A28" s="25">
        <v>65</v>
      </c>
      <c r="B28" s="26">
        <v>10800</v>
      </c>
      <c r="C28" s="27">
        <v>14500</v>
      </c>
      <c r="D28" s="27">
        <v>10100</v>
      </c>
      <c r="E28" s="27">
        <v>9900</v>
      </c>
      <c r="F28" s="28">
        <v>10200</v>
      </c>
    </row>
    <row r="29" spans="1:6">
      <c r="A29" s="25">
        <v>66</v>
      </c>
      <c r="B29" s="26">
        <v>11100</v>
      </c>
      <c r="C29" s="27">
        <v>10800</v>
      </c>
      <c r="D29" s="27">
        <v>9200</v>
      </c>
      <c r="E29" s="27">
        <v>9900</v>
      </c>
      <c r="F29" s="28">
        <v>9700</v>
      </c>
    </row>
    <row r="30" spans="1:6">
      <c r="A30" s="25">
        <v>67</v>
      </c>
      <c r="B30" s="26">
        <v>10900</v>
      </c>
      <c r="C30" s="27">
        <v>11000</v>
      </c>
      <c r="D30" s="27">
        <v>6900</v>
      </c>
      <c r="E30" s="27">
        <v>9000</v>
      </c>
      <c r="F30" s="28">
        <v>9700</v>
      </c>
    </row>
    <row r="31" spans="1:6">
      <c r="A31" s="25">
        <v>68</v>
      </c>
      <c r="B31" s="26">
        <v>9800</v>
      </c>
      <c r="C31" s="27">
        <v>10800</v>
      </c>
      <c r="D31" s="27">
        <v>6700</v>
      </c>
      <c r="E31" s="27">
        <v>6800</v>
      </c>
      <c r="F31" s="28">
        <v>8800</v>
      </c>
    </row>
    <row r="32" spans="1:6">
      <c r="A32" s="25">
        <v>69</v>
      </c>
      <c r="B32" s="26">
        <v>8500</v>
      </c>
      <c r="C32" s="27">
        <v>9700</v>
      </c>
      <c r="D32" s="27">
        <v>6500</v>
      </c>
      <c r="E32" s="27">
        <v>6500</v>
      </c>
      <c r="F32" s="28">
        <v>6600</v>
      </c>
    </row>
    <row r="33" spans="1:6">
      <c r="A33" s="25">
        <v>70</v>
      </c>
      <c r="B33" s="26">
        <v>8700</v>
      </c>
      <c r="C33" s="27">
        <v>8300</v>
      </c>
      <c r="D33" s="27">
        <v>6000</v>
      </c>
      <c r="E33" s="27">
        <v>6300</v>
      </c>
      <c r="F33" s="28">
        <v>6400</v>
      </c>
    </row>
    <row r="34" spans="1:6">
      <c r="A34" s="25">
        <v>71</v>
      </c>
      <c r="B34" s="26">
        <v>8700</v>
      </c>
      <c r="C34" s="27">
        <v>8600</v>
      </c>
      <c r="D34" s="27">
        <v>5200</v>
      </c>
      <c r="E34" s="27">
        <v>5800</v>
      </c>
      <c r="F34" s="28">
        <v>6200</v>
      </c>
    </row>
    <row r="35" spans="1:6">
      <c r="A35" s="25">
        <v>72</v>
      </c>
      <c r="B35" s="26">
        <v>8300</v>
      </c>
      <c r="C35" s="27">
        <v>8600</v>
      </c>
      <c r="D35" s="27">
        <v>5500</v>
      </c>
      <c r="E35" s="27">
        <v>5100</v>
      </c>
      <c r="F35" s="28">
        <v>5700</v>
      </c>
    </row>
    <row r="36" spans="1:6">
      <c r="A36" s="25">
        <v>73</v>
      </c>
      <c r="B36" s="26">
        <v>8000</v>
      </c>
      <c r="C36" s="27">
        <v>8100</v>
      </c>
      <c r="D36" s="27">
        <v>5700</v>
      </c>
      <c r="E36" s="27">
        <v>5400</v>
      </c>
      <c r="F36" s="28">
        <v>4900</v>
      </c>
    </row>
    <row r="37" spans="1:6">
      <c r="A37" s="25">
        <v>74</v>
      </c>
      <c r="B37" s="26">
        <v>7900</v>
      </c>
      <c r="C37" s="27">
        <v>7800</v>
      </c>
      <c r="D37" s="27">
        <v>5400</v>
      </c>
      <c r="E37" s="27">
        <v>5500</v>
      </c>
      <c r="F37" s="28">
        <v>5200</v>
      </c>
    </row>
    <row r="38" spans="1:6">
      <c r="A38" s="25">
        <v>75</v>
      </c>
      <c r="B38" s="26">
        <v>7700</v>
      </c>
      <c r="C38" s="27">
        <v>7800</v>
      </c>
      <c r="D38" s="27">
        <v>5200</v>
      </c>
      <c r="E38" s="27">
        <v>5200</v>
      </c>
      <c r="F38" s="28">
        <v>5400</v>
      </c>
    </row>
    <row r="39" spans="1:6">
      <c r="A39" s="25">
        <v>76</v>
      </c>
      <c r="B39" s="26">
        <v>7800</v>
      </c>
      <c r="C39" s="27">
        <v>7500</v>
      </c>
      <c r="D39" s="27">
        <v>5200</v>
      </c>
      <c r="E39" s="27">
        <v>5000</v>
      </c>
      <c r="F39" s="28">
        <v>5000</v>
      </c>
    </row>
    <row r="40" spans="1:6">
      <c r="A40" s="25">
        <v>77</v>
      </c>
      <c r="B40" s="26">
        <v>7900</v>
      </c>
      <c r="C40" s="27">
        <v>7600</v>
      </c>
      <c r="D40" s="27">
        <v>5100</v>
      </c>
      <c r="E40" s="27">
        <v>5000</v>
      </c>
      <c r="F40" s="28">
        <v>4800</v>
      </c>
    </row>
    <row r="41" spans="1:6">
      <c r="A41" s="25">
        <v>78</v>
      </c>
      <c r="B41" s="26">
        <v>8000</v>
      </c>
      <c r="C41" s="27">
        <v>7600</v>
      </c>
      <c r="D41" s="27">
        <v>5200</v>
      </c>
      <c r="E41" s="27">
        <v>4900</v>
      </c>
      <c r="F41" s="28">
        <v>4900</v>
      </c>
    </row>
    <row r="42" spans="1:6" ht="15.75" thickBot="1">
      <c r="A42" s="29">
        <v>79</v>
      </c>
      <c r="B42" s="30">
        <v>7400</v>
      </c>
      <c r="C42" s="31">
        <v>7700</v>
      </c>
      <c r="D42" s="31">
        <v>5300</v>
      </c>
      <c r="E42" s="31">
        <v>5000</v>
      </c>
      <c r="F42" s="32">
        <v>4700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3:G83"/>
  <sheetViews>
    <sheetView topLeftCell="A10" workbookViewId="0">
      <selection activeCell="G35" sqref="G35"/>
    </sheetView>
  </sheetViews>
  <sheetFormatPr baseColWidth="10" defaultRowHeight="15"/>
  <sheetData>
    <row r="3" spans="1:7">
      <c r="A3" s="5" t="s">
        <v>75</v>
      </c>
    </row>
    <row r="4" spans="1:7">
      <c r="A4" s="6"/>
    </row>
    <row r="5" spans="1:7">
      <c r="A5" s="6"/>
      <c r="B5" s="7" t="s">
        <v>67</v>
      </c>
      <c r="C5" s="7" t="s">
        <v>65</v>
      </c>
      <c r="D5" s="7" t="s">
        <v>62</v>
      </c>
      <c r="E5" s="7" t="s">
        <v>64</v>
      </c>
    </row>
    <row r="6" spans="1:7">
      <c r="A6" s="1">
        <v>19</v>
      </c>
      <c r="B6" s="2">
        <v>7.6901189661404061E-4</v>
      </c>
      <c r="C6" s="2">
        <v>5.1894134493122288E-4</v>
      </c>
      <c r="D6" s="2">
        <v>5.1894134493122288E-4</v>
      </c>
      <c r="E6" s="2">
        <v>5.1894134493122288E-4</v>
      </c>
    </row>
    <row r="7" spans="1:7">
      <c r="A7" s="1">
        <v>20</v>
      </c>
      <c r="B7" s="2">
        <v>2.5328132623434656E-3</v>
      </c>
      <c r="C7" s="2">
        <v>1.6638851202302632E-3</v>
      </c>
      <c r="D7" s="2">
        <v>1.6638851202302632E-3</v>
      </c>
      <c r="E7" s="2">
        <v>1.6638851202302632E-3</v>
      </c>
    </row>
    <row r="8" spans="1:7">
      <c r="A8" s="1">
        <v>21</v>
      </c>
      <c r="B8" s="2">
        <v>4.0668536515601128E-3</v>
      </c>
      <c r="C8" s="2">
        <v>4.26728811474744E-3</v>
      </c>
      <c r="D8" s="2">
        <v>4.26728811474744E-3</v>
      </c>
      <c r="E8" s="2">
        <v>4.26728811474744E-3</v>
      </c>
    </row>
    <row r="9" spans="1:7">
      <c r="A9" s="1">
        <v>22</v>
      </c>
      <c r="B9" s="2">
        <v>9.4788083709564114E-3</v>
      </c>
      <c r="C9" s="2">
        <v>9.4043653816791653E-3</v>
      </c>
      <c r="D9" s="2">
        <v>9.4043653816791653E-3</v>
      </c>
      <c r="E9" s="2">
        <v>9.4043653816791653E-3</v>
      </c>
    </row>
    <row r="10" spans="1:7">
      <c r="A10" s="1">
        <v>23</v>
      </c>
      <c r="B10" s="2">
        <v>1.6122728791195185E-2</v>
      </c>
      <c r="C10" s="2">
        <v>1.6945001586978644E-2</v>
      </c>
      <c r="D10" s="2">
        <v>1.6945001586978644E-2</v>
      </c>
      <c r="E10" s="2">
        <v>1.6945001586978644E-2</v>
      </c>
    </row>
    <row r="11" spans="1:7">
      <c r="A11" s="1">
        <v>24</v>
      </c>
      <c r="B11" s="2">
        <v>2.6322114009086853E-2</v>
      </c>
      <c r="C11" s="2">
        <v>2.7048430279722511E-2</v>
      </c>
      <c r="D11" s="2">
        <v>2.7048430279722511E-2</v>
      </c>
      <c r="E11" s="2">
        <v>2.7048430279722511E-2</v>
      </c>
      <c r="G11" t="s">
        <v>76</v>
      </c>
    </row>
    <row r="12" spans="1:7">
      <c r="A12" s="1">
        <v>25</v>
      </c>
      <c r="B12" s="2">
        <v>4.1231059880774586E-2</v>
      </c>
      <c r="C12" s="2">
        <v>4.2997095470724112E-2</v>
      </c>
      <c r="D12" s="2">
        <v>4.2997095470724112E-2</v>
      </c>
      <c r="E12" s="2">
        <v>4.2997095470724112E-2</v>
      </c>
    </row>
    <row r="13" spans="1:7">
      <c r="A13" s="1">
        <v>26</v>
      </c>
      <c r="B13" s="2">
        <v>6.2085726352419317E-2</v>
      </c>
      <c r="C13" s="2">
        <v>6.2491162928818574E-2</v>
      </c>
      <c r="D13" s="2">
        <v>6.2491162928818574E-2</v>
      </c>
      <c r="E13" s="2">
        <v>6.2491162928818574E-2</v>
      </c>
    </row>
    <row r="14" spans="1:7">
      <c r="A14" s="1">
        <v>27</v>
      </c>
      <c r="B14" s="2">
        <v>8.0197846694151004E-2</v>
      </c>
      <c r="C14" s="2">
        <v>8.6197837687191844E-2</v>
      </c>
      <c r="D14" s="2">
        <v>8.6197837687191844E-2</v>
      </c>
      <c r="E14" s="2">
        <v>8.6197837687191844E-2</v>
      </c>
    </row>
    <row r="15" spans="1:7">
      <c r="A15" s="1">
        <v>28</v>
      </c>
      <c r="B15" s="2">
        <v>0.11486167959951811</v>
      </c>
      <c r="C15" s="2">
        <v>0.11363486928615014</v>
      </c>
      <c r="D15" s="2">
        <v>0.11363486928615014</v>
      </c>
      <c r="E15" s="2">
        <v>0.11363486928615014</v>
      </c>
    </row>
    <row r="16" spans="1:7">
      <c r="A16" s="1">
        <v>29</v>
      </c>
      <c r="B16" s="2">
        <v>0.15592989272173194</v>
      </c>
      <c r="C16" s="2">
        <v>0.14377017005994455</v>
      </c>
      <c r="D16" s="2">
        <v>0.14377017005994455</v>
      </c>
      <c r="E16" s="2">
        <v>0.14377017005994455</v>
      </c>
    </row>
    <row r="17" spans="1:5">
      <c r="A17" s="1">
        <v>30</v>
      </c>
      <c r="B17" s="2">
        <v>0.17636353167659261</v>
      </c>
      <c r="C17" s="2">
        <v>0.17765824520690193</v>
      </c>
      <c r="D17" s="2">
        <v>0.17765824520690193</v>
      </c>
      <c r="E17" s="2">
        <v>0.17765824520690193</v>
      </c>
    </row>
    <row r="18" spans="1:5">
      <c r="A18" s="1">
        <v>31</v>
      </c>
      <c r="B18" s="2">
        <v>0.22641194057066444</v>
      </c>
      <c r="C18" s="2">
        <v>0.2155237611006203</v>
      </c>
      <c r="D18" s="2">
        <v>0.2155237611006203</v>
      </c>
      <c r="E18" s="2">
        <v>0.2155237611006203</v>
      </c>
    </row>
    <row r="19" spans="1:5">
      <c r="A19" s="1">
        <v>32</v>
      </c>
      <c r="B19" s="2">
        <v>0.26271626287303751</v>
      </c>
      <c r="C19" s="2">
        <v>0.26168856440697874</v>
      </c>
      <c r="D19" s="2">
        <v>0.26168856440697874</v>
      </c>
      <c r="E19" s="2">
        <v>0.26168856440697874</v>
      </c>
    </row>
    <row r="20" spans="1:5">
      <c r="A20" s="1">
        <v>33</v>
      </c>
      <c r="B20" s="2">
        <v>0.3273847281543818</v>
      </c>
      <c r="C20" s="2">
        <v>0.30861318984259212</v>
      </c>
      <c r="D20" s="2">
        <v>0.30861318984259212</v>
      </c>
      <c r="E20" s="2">
        <v>0.30861318984259212</v>
      </c>
    </row>
    <row r="21" spans="1:5">
      <c r="A21" s="1">
        <v>34</v>
      </c>
      <c r="B21" s="2">
        <v>0.36720640841127117</v>
      </c>
      <c r="C21" s="2">
        <v>0.36118267313467362</v>
      </c>
      <c r="D21" s="2">
        <v>0.36118267313467362</v>
      </c>
      <c r="E21" s="2">
        <v>0.36118267313467362</v>
      </c>
    </row>
    <row r="22" spans="1:5">
      <c r="A22" s="1">
        <v>35</v>
      </c>
      <c r="B22" s="2">
        <v>0.45110815965709916</v>
      </c>
      <c r="C22" s="2">
        <v>0.42121066641746874</v>
      </c>
      <c r="D22" s="2">
        <v>0.42121066641746874</v>
      </c>
      <c r="E22" s="2">
        <v>0.42121066641746874</v>
      </c>
    </row>
    <row r="23" spans="1:5">
      <c r="A23" s="1">
        <v>36</v>
      </c>
      <c r="B23" s="2">
        <v>0.49749447988987167</v>
      </c>
      <c r="C23" s="2">
        <v>0.47682451512846502</v>
      </c>
      <c r="D23" s="2">
        <v>0.47682451512846502</v>
      </c>
      <c r="E23" s="2">
        <v>0.47682451512846502</v>
      </c>
    </row>
    <row r="24" spans="1:5">
      <c r="A24" s="1">
        <v>37</v>
      </c>
      <c r="B24" s="2">
        <v>0.58108737572927815</v>
      </c>
      <c r="C24" s="2">
        <v>0.54889583393755326</v>
      </c>
      <c r="D24" s="2">
        <v>0.54889583393755326</v>
      </c>
      <c r="E24" s="2">
        <v>0.54889583393755326</v>
      </c>
    </row>
    <row r="25" spans="1:5">
      <c r="A25" s="1">
        <v>38</v>
      </c>
      <c r="B25" s="2">
        <v>0.6561912264104719</v>
      </c>
      <c r="C25" s="2">
        <v>0.63078056366902324</v>
      </c>
      <c r="D25" s="2">
        <v>0.63078056366902324</v>
      </c>
      <c r="E25" s="2">
        <v>0.63078056366902324</v>
      </c>
    </row>
    <row r="26" spans="1:5">
      <c r="A26" s="1">
        <v>39</v>
      </c>
      <c r="B26" s="2">
        <v>0.73369837197323484</v>
      </c>
      <c r="C26" s="2">
        <v>0.72086745051824774</v>
      </c>
      <c r="D26" s="2">
        <v>0.72086745051824774</v>
      </c>
      <c r="E26" s="2">
        <v>0.72086745051824774</v>
      </c>
    </row>
    <row r="27" spans="1:5">
      <c r="A27" s="1">
        <v>40</v>
      </c>
      <c r="B27" s="2">
        <v>0.84717753864359135</v>
      </c>
      <c r="C27" s="2">
        <v>0.83358342796845775</v>
      </c>
      <c r="D27" s="2">
        <v>0.83358342796845775</v>
      </c>
      <c r="E27" s="2">
        <v>0.83358342796845775</v>
      </c>
    </row>
    <row r="28" spans="1:5">
      <c r="A28" s="1">
        <v>41</v>
      </c>
      <c r="B28" s="2">
        <v>0.98037394107045461</v>
      </c>
      <c r="C28" s="2">
        <v>0.9531350628159152</v>
      </c>
      <c r="D28" s="2">
        <v>0.9531350628159152</v>
      </c>
      <c r="E28" s="2">
        <v>0.9531350628159152</v>
      </c>
    </row>
    <row r="29" spans="1:5">
      <c r="A29" s="1">
        <v>42</v>
      </c>
      <c r="B29" s="2">
        <v>1.083597770726114</v>
      </c>
      <c r="C29" s="2">
        <v>1.0943549538899622</v>
      </c>
      <c r="D29" s="2">
        <v>1.0943549538899622</v>
      </c>
      <c r="E29" s="2">
        <v>1.0943549538899622</v>
      </c>
    </row>
    <row r="30" spans="1:5">
      <c r="A30" s="1">
        <v>43</v>
      </c>
      <c r="B30" s="2">
        <v>1.2491281465981865</v>
      </c>
      <c r="C30" s="2">
        <v>1.2371045028986565</v>
      </c>
      <c r="D30" s="2">
        <v>1.2371045028986565</v>
      </c>
      <c r="E30" s="2">
        <v>1.2371045028986565</v>
      </c>
    </row>
    <row r="31" spans="1:5">
      <c r="A31" s="1">
        <v>44</v>
      </c>
      <c r="B31" s="2">
        <v>1.4046241382556477</v>
      </c>
      <c r="C31" s="2">
        <v>1.4009813653107077</v>
      </c>
      <c r="D31" s="2">
        <v>1.4009813653107077</v>
      </c>
      <c r="E31" s="2">
        <v>1.4009813653107077</v>
      </c>
    </row>
    <row r="32" spans="1:5">
      <c r="A32" s="1">
        <v>45</v>
      </c>
      <c r="B32" s="2">
        <v>1.6174478882886809</v>
      </c>
      <c r="C32" s="2">
        <v>1.5914860028054139</v>
      </c>
      <c r="D32" s="2">
        <v>1.5914860028054139</v>
      </c>
      <c r="E32" s="2">
        <v>1.5914860028054139</v>
      </c>
    </row>
    <row r="33" spans="1:7">
      <c r="A33" s="1">
        <v>46</v>
      </c>
      <c r="B33" s="2">
        <v>1.7656782852685171</v>
      </c>
      <c r="C33" s="2">
        <v>1.7795204879914128</v>
      </c>
      <c r="D33" s="2">
        <v>1.7795204879914128</v>
      </c>
      <c r="E33" s="2">
        <v>1.7795204879914128</v>
      </c>
    </row>
    <row r="34" spans="1:7">
      <c r="A34" s="1">
        <v>47</v>
      </c>
      <c r="B34" s="2">
        <v>2.0422306296219377</v>
      </c>
      <c r="C34" s="2">
        <v>1.9877388276418591</v>
      </c>
      <c r="D34" s="2">
        <v>1.9877388276418591</v>
      </c>
      <c r="E34" s="2">
        <v>1.9877388276418591</v>
      </c>
      <c r="G34" s="33" t="s">
        <v>129</v>
      </c>
    </row>
    <row r="35" spans="1:7">
      <c r="A35" s="1">
        <v>48</v>
      </c>
      <c r="B35" s="2">
        <v>2.2425625764872645</v>
      </c>
      <c r="C35" s="2">
        <v>2.1942380925257119</v>
      </c>
      <c r="D35" s="2">
        <v>2.1942380925257119</v>
      </c>
      <c r="E35" s="2">
        <v>2.1942380925257119</v>
      </c>
      <c r="G35" s="3" t="s">
        <v>109</v>
      </c>
    </row>
    <row r="36" spans="1:7">
      <c r="A36" s="1">
        <v>49</v>
      </c>
      <c r="B36" s="2">
        <v>2.4644131628501071</v>
      </c>
      <c r="C36" s="2">
        <v>2.4348215585938413</v>
      </c>
      <c r="D36" s="2">
        <v>2.4348215585938413</v>
      </c>
      <c r="E36" s="2">
        <v>2.4348215585938413</v>
      </c>
    </row>
    <row r="37" spans="1:7">
      <c r="A37" s="1">
        <v>50</v>
      </c>
      <c r="B37" s="2">
        <v>2.7760300958067203</v>
      </c>
      <c r="C37" s="2">
        <v>2.7194447880865642</v>
      </c>
      <c r="D37" s="2">
        <v>2.7194447880865642</v>
      </c>
      <c r="E37" s="2">
        <v>2.7194447880865642</v>
      </c>
    </row>
    <row r="38" spans="1:7">
      <c r="A38" s="1">
        <v>51</v>
      </c>
      <c r="B38" s="2">
        <v>3.0122257963755525</v>
      </c>
      <c r="C38" s="2">
        <v>3.0173828185004088</v>
      </c>
      <c r="D38" s="2">
        <v>3.0173828185004088</v>
      </c>
      <c r="E38" s="2">
        <v>3.0173828185004088</v>
      </c>
    </row>
    <row r="39" spans="1:7">
      <c r="A39" s="1">
        <v>52</v>
      </c>
      <c r="B39" s="2">
        <v>3.3758115859897853</v>
      </c>
      <c r="C39" s="2">
        <v>3.3962431050788533</v>
      </c>
      <c r="D39" s="2">
        <v>3.3962431050788533</v>
      </c>
      <c r="E39" s="2">
        <v>3.3962431050788533</v>
      </c>
    </row>
    <row r="40" spans="1:7">
      <c r="A40" s="1">
        <v>53</v>
      </c>
      <c r="B40" s="2">
        <v>3.8003850565295751</v>
      </c>
      <c r="C40" s="2">
        <v>3.8026093363303017</v>
      </c>
      <c r="D40" s="2">
        <v>3.8026093363303017</v>
      </c>
      <c r="E40" s="2">
        <v>3.8026093363303017</v>
      </c>
    </row>
    <row r="41" spans="1:7">
      <c r="A41" s="1">
        <v>54</v>
      </c>
      <c r="B41" s="2">
        <v>4.136097589409907</v>
      </c>
      <c r="C41" s="2">
        <v>4.2426898820901275</v>
      </c>
      <c r="D41" s="2">
        <v>4.2426898820901275</v>
      </c>
      <c r="E41" s="2">
        <v>4.2426898820901275</v>
      </c>
    </row>
    <row r="42" spans="1:7">
      <c r="A42" s="1">
        <v>55</v>
      </c>
      <c r="B42" s="2">
        <v>4.7543893577930953</v>
      </c>
      <c r="C42" s="2">
        <v>4.7723442462157539</v>
      </c>
      <c r="D42" s="2">
        <v>4.7723442462157539</v>
      </c>
      <c r="E42" s="2">
        <v>4.7723442462157539</v>
      </c>
    </row>
    <row r="43" spans="1:7">
      <c r="A43" s="1">
        <v>56</v>
      </c>
      <c r="B43" s="2">
        <v>5.2546343462800973</v>
      </c>
      <c r="C43" s="2">
        <v>5.3753800673471721</v>
      </c>
      <c r="D43" s="2">
        <v>5.3753800673471721</v>
      </c>
      <c r="E43" s="2">
        <v>5.3753800673471721</v>
      </c>
    </row>
    <row r="44" spans="1:7">
      <c r="A44" s="1">
        <v>57</v>
      </c>
      <c r="B44" s="2">
        <v>5.9177096215096583</v>
      </c>
      <c r="C44" s="2">
        <v>6.0667718141473124</v>
      </c>
      <c r="D44" s="2">
        <v>6.0667718141473124</v>
      </c>
      <c r="E44" s="2">
        <v>6.0667718141473124</v>
      </c>
    </row>
    <row r="45" spans="1:7">
      <c r="A45" s="1">
        <v>58</v>
      </c>
      <c r="B45" s="2">
        <v>6.5987115499829336</v>
      </c>
      <c r="C45" s="2">
        <v>6.8172220474877907</v>
      </c>
      <c r="D45" s="2">
        <v>6.8172220474877907</v>
      </c>
      <c r="E45" s="2">
        <v>6.8172220474877907</v>
      </c>
    </row>
    <row r="46" spans="1:7">
      <c r="A46" s="1">
        <v>59</v>
      </c>
      <c r="B46" s="2">
        <v>7.5286229791101196</v>
      </c>
      <c r="C46" s="2">
        <v>7.5249394854237206</v>
      </c>
      <c r="D46" s="2">
        <v>7.5249394854237206</v>
      </c>
      <c r="E46" s="2">
        <v>7.5249394854237206</v>
      </c>
    </row>
    <row r="47" spans="1:7">
      <c r="A47" s="1">
        <v>60</v>
      </c>
      <c r="B47" s="2">
        <v>7.6733837853005529</v>
      </c>
      <c r="C47" s="2">
        <v>7.5249394854237206</v>
      </c>
      <c r="D47" s="2">
        <v>7.6869872328024904</v>
      </c>
      <c r="E47" s="2">
        <v>8.3101161032116604</v>
      </c>
    </row>
    <row r="48" spans="1:7">
      <c r="A48" s="1">
        <v>61</v>
      </c>
      <c r="B48" s="2">
        <v>2.510384550564583</v>
      </c>
      <c r="C48" s="2">
        <v>1.8812348713559301</v>
      </c>
      <c r="D48" s="2">
        <v>1.9723648205470461</v>
      </c>
      <c r="E48" s="2">
        <v>2.2953710372574236</v>
      </c>
    </row>
    <row r="49" spans="1:5">
      <c r="A49" s="1">
        <v>62</v>
      </c>
      <c r="B49" s="2">
        <v>0.14976496916747289</v>
      </c>
      <c r="C49" s="2">
        <v>0</v>
      </c>
      <c r="D49" s="2">
        <v>0</v>
      </c>
      <c r="E49" s="2">
        <v>0</v>
      </c>
    </row>
    <row r="50" spans="1:5">
      <c r="B50" s="2"/>
      <c r="C50" s="2"/>
      <c r="D50" s="2"/>
      <c r="E50" s="2"/>
    </row>
    <row r="51" spans="1:5">
      <c r="B51" s="2"/>
      <c r="C51" s="2"/>
      <c r="D51" s="2"/>
      <c r="E51" s="2"/>
    </row>
    <row r="52" spans="1:5">
      <c r="B52" s="2"/>
      <c r="C52" s="2"/>
      <c r="D52" s="2"/>
      <c r="E52" s="2"/>
    </row>
    <row r="53" spans="1:5">
      <c r="B53" s="2"/>
      <c r="C53" s="2"/>
      <c r="D53" s="2"/>
      <c r="E53" s="2"/>
    </row>
    <row r="54" spans="1:5">
      <c r="B54" s="2"/>
      <c r="C54" s="2"/>
      <c r="D54" s="2"/>
      <c r="E54" s="2"/>
    </row>
    <row r="55" spans="1:5">
      <c r="B55" s="2"/>
      <c r="C55" s="2"/>
      <c r="D55" s="2"/>
      <c r="E55" s="2"/>
    </row>
    <row r="56" spans="1:5">
      <c r="B56" s="2"/>
      <c r="C56" s="2"/>
      <c r="D56" s="2"/>
      <c r="E56" s="2"/>
    </row>
    <row r="57" spans="1:5">
      <c r="B57" s="2"/>
      <c r="C57" s="2"/>
      <c r="D57" s="2"/>
      <c r="E57" s="2"/>
    </row>
    <row r="58" spans="1:5">
      <c r="B58" s="2"/>
      <c r="C58" s="2"/>
      <c r="D58" s="2"/>
      <c r="E58" s="2"/>
    </row>
    <row r="59" spans="1:5">
      <c r="B59" s="2"/>
      <c r="C59" s="2"/>
      <c r="D59" s="2"/>
      <c r="E59" s="2"/>
    </row>
    <row r="60" spans="1:5">
      <c r="B60" s="2"/>
      <c r="C60" s="2"/>
      <c r="D60" s="2"/>
      <c r="E60" s="2"/>
    </row>
    <row r="61" spans="1:5">
      <c r="B61" s="2"/>
      <c r="C61" s="2"/>
      <c r="D61" s="2"/>
      <c r="E61" s="2"/>
    </row>
    <row r="62" spans="1:5">
      <c r="B62" s="2"/>
      <c r="C62" s="2"/>
      <c r="D62" s="2"/>
      <c r="E62" s="2"/>
    </row>
    <row r="63" spans="1:5">
      <c r="B63" s="2"/>
      <c r="C63" s="2"/>
      <c r="D63" s="2"/>
      <c r="E63" s="2"/>
    </row>
    <row r="64" spans="1:5">
      <c r="B64" s="2"/>
      <c r="C64" s="2"/>
      <c r="D64" s="2"/>
      <c r="E64" s="2"/>
    </row>
    <row r="65" spans="2:5">
      <c r="B65" s="2"/>
      <c r="C65" s="2"/>
      <c r="D65" s="2"/>
      <c r="E65" s="2"/>
    </row>
    <row r="66" spans="2:5">
      <c r="B66" s="2"/>
      <c r="C66" s="2"/>
      <c r="D66" s="2"/>
      <c r="E66" s="2"/>
    </row>
    <row r="67" spans="2:5">
      <c r="B67" s="2"/>
      <c r="C67" s="2"/>
      <c r="D67" s="2"/>
      <c r="E67" s="2"/>
    </row>
    <row r="68" spans="2:5">
      <c r="B68" s="2"/>
      <c r="C68" s="2"/>
      <c r="D68" s="2"/>
      <c r="E68" s="2"/>
    </row>
    <row r="69" spans="2:5">
      <c r="B69" s="2"/>
      <c r="C69" s="2"/>
      <c r="D69" s="2"/>
      <c r="E69" s="2"/>
    </row>
    <row r="70" spans="2:5">
      <c r="B70" s="2"/>
      <c r="C70" s="2"/>
      <c r="D70" s="2"/>
      <c r="E70" s="2"/>
    </row>
    <row r="71" spans="2:5">
      <c r="B71" s="2"/>
      <c r="C71" s="2"/>
      <c r="D71" s="2"/>
      <c r="E71" s="2"/>
    </row>
    <row r="72" spans="2:5">
      <c r="B72" s="2"/>
      <c r="C72" s="2"/>
      <c r="D72" s="2"/>
      <c r="E72" s="2"/>
    </row>
    <row r="73" spans="2:5">
      <c r="B73" s="2"/>
      <c r="C73" s="2"/>
      <c r="D73" s="2"/>
      <c r="E73" s="2"/>
    </row>
    <row r="74" spans="2:5">
      <c r="B74" s="2"/>
      <c r="C74" s="2"/>
      <c r="D74" s="2"/>
      <c r="E74" s="2"/>
    </row>
    <row r="75" spans="2:5">
      <c r="B75" s="2"/>
      <c r="C75" s="2"/>
      <c r="D75" s="2"/>
      <c r="E75" s="2"/>
    </row>
    <row r="76" spans="2:5">
      <c r="B76" s="2"/>
      <c r="C76" s="2"/>
      <c r="D76" s="2"/>
      <c r="E76" s="2"/>
    </row>
    <row r="77" spans="2:5">
      <c r="B77" s="2"/>
      <c r="C77" s="2"/>
      <c r="D77" s="2"/>
      <c r="E77" s="2"/>
    </row>
    <row r="78" spans="2:5">
      <c r="B78" s="2"/>
      <c r="C78" s="2"/>
      <c r="D78" s="2"/>
      <c r="E78" s="2"/>
    </row>
    <row r="79" spans="2:5">
      <c r="B79" s="2"/>
      <c r="C79" s="2"/>
      <c r="D79" s="2"/>
      <c r="E79" s="2"/>
    </row>
    <row r="80" spans="2:5">
      <c r="B80" s="2"/>
      <c r="C80" s="2"/>
      <c r="D80" s="2"/>
      <c r="E80" s="2"/>
    </row>
    <row r="81" spans="2:5">
      <c r="B81" s="2"/>
      <c r="C81" s="2"/>
      <c r="D81" s="2"/>
      <c r="E81" s="2"/>
    </row>
    <row r="82" spans="2:5">
      <c r="B82" s="2"/>
      <c r="C82" s="2"/>
      <c r="D82" s="2"/>
      <c r="E82" s="2"/>
    </row>
    <row r="83" spans="2:5">
      <c r="B83" s="2"/>
      <c r="C83" s="2"/>
      <c r="D83" s="2"/>
      <c r="E83" s="2"/>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A3:G82"/>
  <sheetViews>
    <sheetView workbookViewId="0">
      <selection activeCell="G34" sqref="G34"/>
    </sheetView>
  </sheetViews>
  <sheetFormatPr baseColWidth="10" defaultRowHeight="15"/>
  <sheetData>
    <row r="3" spans="1:7">
      <c r="A3" s="5"/>
    </row>
    <row r="4" spans="1:7">
      <c r="A4" s="6"/>
    </row>
    <row r="5" spans="1:7">
      <c r="B5" s="7" t="s">
        <v>67</v>
      </c>
      <c r="C5" s="8" t="s">
        <v>65</v>
      </c>
      <c r="D5" s="8" t="s">
        <v>62</v>
      </c>
      <c r="E5" s="8" t="s">
        <v>64</v>
      </c>
    </row>
    <row r="6" spans="1:7">
      <c r="A6">
        <v>2010</v>
      </c>
      <c r="B6" s="9">
        <v>604978.78561147104</v>
      </c>
      <c r="C6" s="9">
        <v>587389.15311057656</v>
      </c>
      <c r="D6" s="9">
        <v>587389.15311057656</v>
      </c>
      <c r="E6" s="9">
        <v>587389.15311057656</v>
      </c>
    </row>
    <row r="7" spans="1:7">
      <c r="A7">
        <v>2011</v>
      </c>
      <c r="B7" s="9">
        <v>611110</v>
      </c>
      <c r="C7" s="9">
        <v>609332.17436511139</v>
      </c>
      <c r="D7" s="9">
        <v>609881.84775140858</v>
      </c>
      <c r="E7" s="9">
        <v>611995.52943990973</v>
      </c>
    </row>
    <row r="8" spans="1:7">
      <c r="A8">
        <v>2012</v>
      </c>
      <c r="B8" s="9">
        <v>644994</v>
      </c>
      <c r="C8" s="9">
        <v>636599.20197932958</v>
      </c>
      <c r="D8" s="9">
        <v>637720.96805777389</v>
      </c>
      <c r="E8" s="9">
        <v>642034.54131399724</v>
      </c>
    </row>
    <row r="9" spans="1:7">
      <c r="A9">
        <v>2013</v>
      </c>
      <c r="B9" s="9">
        <v>652482</v>
      </c>
      <c r="C9" s="9">
        <v>648814.78361884411</v>
      </c>
      <c r="D9" s="9">
        <v>650131.39077722456</v>
      </c>
      <c r="E9" s="9">
        <v>655194.19445481373</v>
      </c>
    </row>
    <row r="10" spans="1:7">
      <c r="A10">
        <v>2014</v>
      </c>
      <c r="B10" s="9">
        <v>673108</v>
      </c>
      <c r="C10" s="9">
        <v>666478.45637953654</v>
      </c>
      <c r="D10" s="9">
        <v>668553.64533991052</v>
      </c>
      <c r="E10" s="9">
        <v>676312.18802829599</v>
      </c>
    </row>
    <row r="11" spans="1:7">
      <c r="A11">
        <v>2015</v>
      </c>
      <c r="B11" s="9"/>
      <c r="C11" s="9">
        <v>693793.44574556581</v>
      </c>
      <c r="D11" s="9">
        <v>697124.10670174996</v>
      </c>
      <c r="E11" s="9">
        <v>709330.74191081431</v>
      </c>
      <c r="G11" t="s">
        <v>124</v>
      </c>
    </row>
    <row r="12" spans="1:7">
      <c r="A12">
        <v>2016</v>
      </c>
      <c r="B12" s="9"/>
      <c r="C12" s="9">
        <v>715831.69559519005</v>
      </c>
      <c r="D12" s="9">
        <v>720157.53421728651</v>
      </c>
      <c r="E12" s="9">
        <v>735894.59192464105</v>
      </c>
    </row>
    <row r="13" spans="1:7">
      <c r="A13">
        <v>2017</v>
      </c>
      <c r="B13" s="9"/>
      <c r="C13" s="9">
        <v>722760.08640143985</v>
      </c>
      <c r="D13" s="9">
        <v>727526.08451864368</v>
      </c>
      <c r="E13" s="9">
        <v>744737.31798115652</v>
      </c>
    </row>
    <row r="14" spans="1:7">
      <c r="A14" s="1"/>
      <c r="B14" s="2"/>
      <c r="C14" s="2"/>
      <c r="D14" s="2"/>
      <c r="E14" s="2"/>
    </row>
    <row r="15" spans="1:7">
      <c r="A15" s="1"/>
      <c r="B15" s="2"/>
      <c r="C15" s="2"/>
      <c r="D15" s="2"/>
      <c r="E15" s="2"/>
    </row>
    <row r="16" spans="1:7">
      <c r="A16" s="1"/>
      <c r="B16" s="9"/>
      <c r="D16" s="2"/>
      <c r="E16" s="2"/>
    </row>
    <row r="17" spans="1:5">
      <c r="A17" s="1"/>
      <c r="B17" s="9"/>
      <c r="D17" s="2"/>
      <c r="E17" s="2"/>
    </row>
    <row r="18" spans="1:5">
      <c r="A18" s="1"/>
      <c r="B18" s="9"/>
      <c r="D18" s="2"/>
      <c r="E18" s="2"/>
    </row>
    <row r="19" spans="1:5">
      <c r="A19" s="1"/>
      <c r="B19" s="9"/>
      <c r="D19" s="2"/>
      <c r="E19" s="2"/>
    </row>
    <row r="20" spans="1:5">
      <c r="A20" s="1"/>
      <c r="B20" s="9"/>
      <c r="D20" s="2"/>
      <c r="E20" s="2"/>
    </row>
    <row r="21" spans="1:5">
      <c r="A21" s="1"/>
      <c r="B21" s="2"/>
      <c r="C21" s="2"/>
      <c r="D21" s="2"/>
      <c r="E21" s="2"/>
    </row>
    <row r="22" spans="1:5">
      <c r="A22" s="1"/>
      <c r="B22" s="2"/>
      <c r="C22" s="2"/>
      <c r="D22" s="2"/>
      <c r="E22" s="2"/>
    </row>
    <row r="23" spans="1:5">
      <c r="A23" s="1"/>
      <c r="B23" s="2"/>
      <c r="C23" s="2"/>
      <c r="D23" s="2"/>
      <c r="E23" s="2"/>
    </row>
    <row r="24" spans="1:5">
      <c r="A24" s="1"/>
      <c r="B24" s="2"/>
      <c r="C24" s="2"/>
      <c r="D24" s="2"/>
      <c r="E24" s="2"/>
    </row>
    <row r="25" spans="1:5">
      <c r="A25" s="1"/>
      <c r="B25" s="2"/>
      <c r="C25" s="2"/>
      <c r="D25" s="2"/>
      <c r="E25" s="2"/>
    </row>
    <row r="26" spans="1:5">
      <c r="A26" s="1"/>
      <c r="B26" s="2"/>
      <c r="C26" s="2"/>
      <c r="D26" s="2"/>
      <c r="E26" s="2"/>
    </row>
    <row r="27" spans="1:5">
      <c r="A27" s="1"/>
      <c r="B27" s="2"/>
      <c r="C27" s="2"/>
      <c r="D27" s="2"/>
      <c r="E27" s="2"/>
    </row>
    <row r="28" spans="1:5">
      <c r="A28" s="1"/>
      <c r="B28" s="2"/>
      <c r="C28" s="2"/>
      <c r="D28" s="2"/>
      <c r="E28" s="2"/>
    </row>
    <row r="29" spans="1:5">
      <c r="A29" s="1"/>
      <c r="B29" s="2"/>
      <c r="C29" s="2"/>
      <c r="D29" s="2"/>
      <c r="E29" s="2"/>
    </row>
    <row r="30" spans="1:5">
      <c r="A30" s="1"/>
      <c r="B30" s="2"/>
      <c r="C30" s="2"/>
      <c r="D30" s="2"/>
      <c r="E30" s="2"/>
    </row>
    <row r="31" spans="1:5">
      <c r="A31" s="1"/>
      <c r="B31" s="2"/>
      <c r="C31" s="2"/>
      <c r="D31" s="2"/>
      <c r="E31" s="2"/>
    </row>
    <row r="32" spans="1:5">
      <c r="A32" s="1"/>
      <c r="B32" s="2"/>
      <c r="C32" s="2"/>
      <c r="D32" s="2"/>
      <c r="E32" s="2"/>
    </row>
    <row r="33" spans="1:7">
      <c r="A33" s="1"/>
      <c r="B33" s="2"/>
      <c r="C33" s="2"/>
      <c r="D33" s="2"/>
      <c r="E33" s="2"/>
      <c r="G33" s="33" t="s">
        <v>128</v>
      </c>
    </row>
    <row r="34" spans="1:7">
      <c r="A34" s="1"/>
      <c r="B34" s="2"/>
      <c r="C34" s="2"/>
      <c r="D34" s="2"/>
      <c r="E34" s="2"/>
      <c r="G34" s="3" t="s">
        <v>109</v>
      </c>
    </row>
    <row r="35" spans="1:7">
      <c r="A35" s="1"/>
      <c r="B35" s="2"/>
      <c r="C35" s="2"/>
      <c r="D35" s="2"/>
      <c r="E35" s="2"/>
    </row>
    <row r="36" spans="1:7">
      <c r="A36" s="1"/>
      <c r="B36" s="2"/>
      <c r="C36" s="2"/>
      <c r="D36" s="2"/>
      <c r="E36" s="2"/>
    </row>
    <row r="37" spans="1:7">
      <c r="A37" s="1"/>
      <c r="B37" s="2"/>
      <c r="C37" s="2"/>
      <c r="D37" s="2"/>
      <c r="E37" s="2"/>
    </row>
    <row r="38" spans="1:7">
      <c r="A38" s="1"/>
      <c r="B38" s="2"/>
      <c r="C38" s="2"/>
      <c r="D38" s="2"/>
      <c r="E38" s="2"/>
    </row>
    <row r="39" spans="1:7">
      <c r="A39" s="1"/>
      <c r="B39" s="2"/>
      <c r="C39" s="2"/>
      <c r="D39" s="2"/>
      <c r="E39" s="2"/>
    </row>
    <row r="40" spans="1:7">
      <c r="A40" s="1"/>
      <c r="B40" s="2"/>
      <c r="C40" s="2"/>
      <c r="D40" s="2"/>
      <c r="E40" s="2"/>
    </row>
    <row r="41" spans="1:7">
      <c r="A41" s="1"/>
      <c r="B41" s="2"/>
      <c r="C41" s="2"/>
      <c r="D41" s="2"/>
      <c r="E41" s="2"/>
    </row>
    <row r="42" spans="1:7">
      <c r="A42" s="1"/>
      <c r="B42" s="2"/>
      <c r="C42" s="2"/>
      <c r="D42" s="2"/>
      <c r="E42" s="2"/>
    </row>
    <row r="43" spans="1:7">
      <c r="A43" s="1"/>
      <c r="B43" s="2"/>
      <c r="C43" s="2"/>
      <c r="D43" s="2"/>
      <c r="E43" s="2"/>
    </row>
    <row r="44" spans="1:7">
      <c r="A44" s="1"/>
      <c r="B44" s="2"/>
      <c r="C44" s="2"/>
      <c r="D44" s="2"/>
      <c r="E44" s="2"/>
    </row>
    <row r="45" spans="1:7">
      <c r="A45" s="1"/>
      <c r="B45" s="2"/>
      <c r="C45" s="2"/>
      <c r="D45" s="2"/>
      <c r="E45" s="2"/>
    </row>
    <row r="46" spans="1:7">
      <c r="A46" s="1"/>
      <c r="B46" s="2"/>
      <c r="C46" s="2"/>
      <c r="D46" s="2"/>
      <c r="E46" s="2"/>
    </row>
    <row r="47" spans="1:7">
      <c r="A47" s="1"/>
      <c r="B47" s="2"/>
      <c r="C47" s="2"/>
      <c r="D47" s="2"/>
      <c r="E47" s="2"/>
    </row>
    <row r="48" spans="1:7">
      <c r="A48" s="1"/>
      <c r="B48" s="2"/>
      <c r="C48" s="2"/>
      <c r="D48" s="2"/>
      <c r="E48" s="2"/>
    </row>
    <row r="49" spans="2:5">
      <c r="B49" s="2"/>
      <c r="C49" s="2"/>
      <c r="D49" s="2"/>
      <c r="E49" s="2"/>
    </row>
    <row r="50" spans="2:5">
      <c r="B50" s="2"/>
      <c r="C50" s="2"/>
      <c r="D50" s="2"/>
      <c r="E50" s="2"/>
    </row>
    <row r="51" spans="2:5">
      <c r="B51" s="2"/>
      <c r="C51" s="2"/>
      <c r="D51" s="2"/>
      <c r="E51" s="2"/>
    </row>
    <row r="52" spans="2:5">
      <c r="B52" s="2"/>
      <c r="C52" s="2"/>
      <c r="D52" s="2"/>
      <c r="E52" s="2"/>
    </row>
    <row r="53" spans="2:5">
      <c r="B53" s="2"/>
      <c r="C53" s="2"/>
      <c r="D53" s="2"/>
      <c r="E53" s="2"/>
    </row>
    <row r="54" spans="2:5">
      <c r="B54" s="2"/>
      <c r="C54" s="2"/>
      <c r="D54" s="2"/>
      <c r="E54" s="2"/>
    </row>
    <row r="55" spans="2:5">
      <c r="B55" s="2"/>
      <c r="C55" s="2"/>
      <c r="D55" s="2"/>
      <c r="E55" s="2"/>
    </row>
    <row r="56" spans="2:5">
      <c r="B56" s="2"/>
      <c r="C56" s="2"/>
      <c r="D56" s="2"/>
      <c r="E56" s="2"/>
    </row>
    <row r="57" spans="2:5">
      <c r="B57" s="2"/>
      <c r="C57" s="2"/>
      <c r="D57" s="2"/>
      <c r="E57" s="2"/>
    </row>
    <row r="58" spans="2:5">
      <c r="B58" s="2"/>
      <c r="C58" s="2"/>
      <c r="D58" s="2"/>
      <c r="E58" s="2"/>
    </row>
    <row r="59" spans="2:5">
      <c r="B59" s="2"/>
      <c r="C59" s="2"/>
      <c r="D59" s="2"/>
      <c r="E59" s="2"/>
    </row>
    <row r="60" spans="2:5">
      <c r="B60" s="2"/>
      <c r="C60" s="2"/>
      <c r="D60" s="2"/>
      <c r="E60" s="2"/>
    </row>
    <row r="61" spans="2:5">
      <c r="B61" s="2"/>
      <c r="C61" s="2"/>
      <c r="D61" s="2"/>
      <c r="E61" s="2"/>
    </row>
    <row r="62" spans="2:5">
      <c r="B62" s="2"/>
      <c r="C62" s="2"/>
      <c r="D62" s="2"/>
      <c r="E62" s="2"/>
    </row>
    <row r="63" spans="2:5">
      <c r="B63" s="2"/>
      <c r="C63" s="2"/>
      <c r="D63" s="2"/>
      <c r="E63" s="2"/>
    </row>
    <row r="64" spans="2:5">
      <c r="B64" s="2"/>
      <c r="C64" s="2"/>
      <c r="D64" s="2"/>
      <c r="E64" s="2"/>
    </row>
    <row r="65" spans="2:5">
      <c r="B65" s="2"/>
      <c r="C65" s="2"/>
      <c r="D65" s="2"/>
      <c r="E65" s="2"/>
    </row>
    <row r="66" spans="2:5">
      <c r="B66" s="2"/>
      <c r="C66" s="2"/>
      <c r="D66" s="2"/>
      <c r="E66" s="2"/>
    </row>
    <row r="67" spans="2:5">
      <c r="B67" s="2"/>
      <c r="C67" s="2"/>
      <c r="D67" s="2"/>
      <c r="E67" s="2"/>
    </row>
    <row r="68" spans="2:5">
      <c r="B68" s="2"/>
      <c r="C68" s="2"/>
      <c r="D68" s="2"/>
      <c r="E68" s="2"/>
    </row>
    <row r="69" spans="2:5">
      <c r="B69" s="2"/>
      <c r="C69" s="2"/>
      <c r="D69" s="2"/>
      <c r="E69" s="2"/>
    </row>
    <row r="70" spans="2:5">
      <c r="B70" s="2"/>
      <c r="C70" s="2"/>
      <c r="D70" s="2"/>
      <c r="E70" s="2"/>
    </row>
    <row r="71" spans="2:5">
      <c r="B71" s="2"/>
      <c r="C71" s="2"/>
      <c r="D71" s="2"/>
      <c r="E71" s="2"/>
    </row>
    <row r="72" spans="2:5">
      <c r="B72" s="2"/>
      <c r="C72" s="2"/>
      <c r="D72" s="2"/>
      <c r="E72" s="2"/>
    </row>
    <row r="73" spans="2:5">
      <c r="B73" s="2"/>
      <c r="C73" s="2"/>
      <c r="D73" s="2"/>
      <c r="E73" s="2"/>
    </row>
    <row r="74" spans="2:5">
      <c r="B74" s="2"/>
      <c r="C74" s="2"/>
      <c r="D74" s="2"/>
      <c r="E74" s="2"/>
    </row>
    <row r="75" spans="2:5">
      <c r="B75" s="2"/>
      <c r="C75" s="2"/>
      <c r="D75" s="2"/>
      <c r="E75" s="2"/>
    </row>
    <row r="76" spans="2:5">
      <c r="B76" s="2"/>
      <c r="C76" s="2"/>
      <c r="D76" s="2"/>
      <c r="E76" s="2"/>
    </row>
    <row r="77" spans="2:5">
      <c r="B77" s="2"/>
      <c r="C77" s="2"/>
      <c r="D77" s="2"/>
      <c r="E77" s="2"/>
    </row>
    <row r="78" spans="2:5">
      <c r="B78" s="2"/>
      <c r="C78" s="2"/>
      <c r="D78" s="2"/>
      <c r="E78" s="2"/>
    </row>
    <row r="79" spans="2:5">
      <c r="B79" s="2"/>
      <c r="C79" s="2"/>
      <c r="D79" s="2"/>
      <c r="E79" s="2"/>
    </row>
    <row r="80" spans="2:5">
      <c r="B80" s="2"/>
      <c r="C80" s="2"/>
      <c r="D80" s="2"/>
      <c r="E80" s="2"/>
    </row>
    <row r="81" spans="2:5">
      <c r="B81" s="2"/>
      <c r="C81" s="2"/>
      <c r="D81" s="2"/>
      <c r="E81" s="2"/>
    </row>
    <row r="82" spans="2:5">
      <c r="B82" s="2"/>
      <c r="C82" s="2"/>
      <c r="D82" s="2"/>
      <c r="E82" s="2"/>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3:N82"/>
  <sheetViews>
    <sheetView workbookViewId="0">
      <selection activeCell="G34" sqref="G34"/>
    </sheetView>
  </sheetViews>
  <sheetFormatPr baseColWidth="10" defaultRowHeight="15"/>
  <sheetData>
    <row r="3" spans="1:14">
      <c r="A3" s="5"/>
    </row>
    <row r="4" spans="1:14">
      <c r="A4" s="6"/>
    </row>
    <row r="5" spans="1:14">
      <c r="B5" s="7" t="s">
        <v>67</v>
      </c>
      <c r="C5" s="8" t="s">
        <v>65</v>
      </c>
      <c r="D5" s="8" t="s">
        <v>62</v>
      </c>
      <c r="E5" s="8" t="s">
        <v>64</v>
      </c>
    </row>
    <row r="6" spans="1:14">
      <c r="A6">
        <v>2010</v>
      </c>
      <c r="B6" s="9">
        <v>4756.5909532360347</v>
      </c>
      <c r="C6" s="9">
        <v>4689.7377024531606</v>
      </c>
      <c r="D6" s="9">
        <v>4689.7377024531606</v>
      </c>
      <c r="E6" s="9">
        <v>4689.7377024531606</v>
      </c>
    </row>
    <row r="7" spans="1:14">
      <c r="A7">
        <v>2011</v>
      </c>
      <c r="B7" s="9">
        <v>5046.6198808000981</v>
      </c>
      <c r="C7" s="9">
        <v>5007.0029451704995</v>
      </c>
      <c r="D7" s="9">
        <v>5014.8994106515211</v>
      </c>
      <c r="E7" s="9">
        <v>5032.5415857264252</v>
      </c>
    </row>
    <row r="8" spans="1:14">
      <c r="A8">
        <v>2012</v>
      </c>
      <c r="B8" s="9">
        <v>5469.2392778385602</v>
      </c>
      <c r="C8" s="9">
        <v>5388.864825782457</v>
      </c>
      <c r="D8" s="9">
        <v>5405.3182417038261</v>
      </c>
      <c r="E8" s="9">
        <v>5442.0782383077121</v>
      </c>
    </row>
    <row r="9" spans="1:14">
      <c r="A9">
        <v>2013</v>
      </c>
      <c r="B9" s="9">
        <v>5875.189213330561</v>
      </c>
      <c r="C9" s="9">
        <v>5596.2674696722897</v>
      </c>
      <c r="D9" s="9">
        <v>5615.8297478610584</v>
      </c>
      <c r="E9" s="9">
        <v>5659.5355219823741</v>
      </c>
    </row>
    <row r="10" spans="1:14">
      <c r="A10">
        <v>2014</v>
      </c>
      <c r="B10" s="9">
        <v>5855.4614552862377</v>
      </c>
      <c r="C10" s="9">
        <v>5825.9734331935579</v>
      </c>
      <c r="D10" s="9">
        <v>5856.4740982636513</v>
      </c>
      <c r="E10" s="9">
        <v>5924.1110920327146</v>
      </c>
    </row>
    <row r="11" spans="1:14">
      <c r="A11">
        <v>2015</v>
      </c>
      <c r="B11" s="9"/>
      <c r="C11" s="9">
        <v>6121.6093566868967</v>
      </c>
      <c r="D11" s="9">
        <v>6170.1559883260288</v>
      </c>
      <c r="E11" s="9">
        <v>6276.9593790196332</v>
      </c>
      <c r="G11" t="s">
        <v>113</v>
      </c>
      <c r="H11" s="9"/>
    </row>
    <row r="12" spans="1:14">
      <c r="A12">
        <v>2016</v>
      </c>
      <c r="B12" s="9"/>
      <c r="C12" s="9">
        <v>6381.6702799544182</v>
      </c>
      <c r="D12" s="9">
        <v>6445.044603862385</v>
      </c>
      <c r="E12" s="9">
        <v>6583.6371056587868</v>
      </c>
      <c r="N12" t="s">
        <v>74</v>
      </c>
    </row>
    <row r="13" spans="1:14">
      <c r="A13">
        <v>2017</v>
      </c>
      <c r="B13" s="9"/>
      <c r="C13" s="9">
        <v>6545.2615850128313</v>
      </c>
      <c r="D13" s="9">
        <v>6614.8444387484205</v>
      </c>
      <c r="E13" s="9">
        <v>6767.9325191415128</v>
      </c>
    </row>
    <row r="14" spans="1:14">
      <c r="A14" s="1"/>
      <c r="B14" s="2"/>
      <c r="C14" s="2"/>
      <c r="D14" s="2"/>
      <c r="E14" s="2"/>
    </row>
    <row r="15" spans="1:14">
      <c r="A15" s="1"/>
      <c r="B15" s="2"/>
      <c r="C15" s="2"/>
      <c r="D15" s="2"/>
      <c r="E15" s="2"/>
    </row>
    <row r="16" spans="1:14">
      <c r="A16" s="1"/>
      <c r="B16" s="9"/>
      <c r="D16" s="2"/>
      <c r="E16" s="2"/>
    </row>
    <row r="17" spans="1:7">
      <c r="A17" s="1"/>
      <c r="B17" s="9"/>
      <c r="D17" s="2"/>
      <c r="E17" s="2"/>
    </row>
    <row r="18" spans="1:7">
      <c r="A18" s="1"/>
      <c r="B18" s="9"/>
      <c r="D18" s="2"/>
      <c r="E18" s="2"/>
    </row>
    <row r="19" spans="1:7">
      <c r="A19" s="1"/>
      <c r="B19" s="9"/>
      <c r="D19" s="2"/>
      <c r="E19" s="2"/>
    </row>
    <row r="20" spans="1:7">
      <c r="A20" s="1"/>
      <c r="B20" s="9"/>
      <c r="D20" s="2"/>
      <c r="E20" s="2"/>
    </row>
    <row r="21" spans="1:7">
      <c r="A21" s="1"/>
      <c r="B21" s="2"/>
      <c r="C21" s="2"/>
      <c r="D21" s="2"/>
      <c r="E21" s="2"/>
    </row>
    <row r="22" spans="1:7">
      <c r="A22" s="1"/>
      <c r="B22" s="2"/>
      <c r="C22" s="2"/>
      <c r="D22" s="2"/>
      <c r="E22" s="2"/>
    </row>
    <row r="23" spans="1:7">
      <c r="A23" s="1"/>
      <c r="B23" s="2"/>
      <c r="C23" s="2"/>
      <c r="D23" s="2"/>
      <c r="E23" s="2"/>
    </row>
    <row r="24" spans="1:7">
      <c r="A24" s="1"/>
      <c r="B24" s="2"/>
      <c r="C24" s="2"/>
      <c r="D24" s="2"/>
      <c r="E24" s="2"/>
    </row>
    <row r="25" spans="1:7">
      <c r="A25" s="1"/>
      <c r="B25" s="2"/>
      <c r="C25" s="2"/>
      <c r="D25" s="2"/>
      <c r="E25" s="2"/>
    </row>
    <row r="26" spans="1:7">
      <c r="A26" s="1"/>
      <c r="B26" s="2"/>
      <c r="C26" s="2"/>
      <c r="D26" s="2"/>
      <c r="E26" s="2"/>
    </row>
    <row r="27" spans="1:7">
      <c r="A27" s="1"/>
      <c r="B27" s="2"/>
      <c r="C27" s="2"/>
      <c r="D27" s="2"/>
      <c r="E27" s="2"/>
    </row>
    <row r="28" spans="1:7">
      <c r="A28" s="1"/>
      <c r="B28" s="2"/>
      <c r="C28" s="2"/>
      <c r="D28" s="2"/>
      <c r="E28" s="2"/>
    </row>
    <row r="29" spans="1:7">
      <c r="A29" s="1"/>
      <c r="B29" s="2"/>
      <c r="C29" s="2"/>
      <c r="D29" s="2"/>
      <c r="E29" s="2"/>
    </row>
    <row r="30" spans="1:7">
      <c r="A30" s="1"/>
      <c r="B30" s="2"/>
      <c r="C30" s="2"/>
      <c r="D30" s="2"/>
      <c r="E30" s="2"/>
    </row>
    <row r="31" spans="1:7">
      <c r="A31" s="1"/>
      <c r="B31" s="2"/>
      <c r="C31" s="2"/>
      <c r="D31" s="2"/>
      <c r="E31" s="2"/>
    </row>
    <row r="32" spans="1:7">
      <c r="A32" s="1"/>
      <c r="B32" s="2"/>
      <c r="C32" s="2"/>
      <c r="D32" s="2"/>
      <c r="E32" s="2"/>
      <c r="G32" s="3" t="s">
        <v>112</v>
      </c>
    </row>
    <row r="33" spans="1:7">
      <c r="A33" s="1"/>
      <c r="B33" s="2"/>
      <c r="C33" s="2"/>
      <c r="D33" s="2"/>
      <c r="E33" s="2"/>
      <c r="G33" s="33" t="s">
        <v>129</v>
      </c>
    </row>
    <row r="34" spans="1:7">
      <c r="A34" s="1"/>
      <c r="B34" s="2"/>
      <c r="C34" s="2"/>
      <c r="D34" s="2"/>
      <c r="E34" s="2"/>
      <c r="G34" s="3" t="s">
        <v>109</v>
      </c>
    </row>
    <row r="35" spans="1:7">
      <c r="A35" s="1"/>
      <c r="B35" s="2"/>
      <c r="C35" s="2"/>
      <c r="D35" s="2"/>
      <c r="E35" s="2"/>
    </row>
    <row r="36" spans="1:7">
      <c r="A36" s="1"/>
      <c r="B36" s="2"/>
      <c r="C36" s="2"/>
      <c r="D36" s="2"/>
      <c r="E36" s="2"/>
    </row>
    <row r="37" spans="1:7">
      <c r="A37" s="1"/>
      <c r="B37" s="2"/>
      <c r="C37" s="2"/>
      <c r="D37" s="2"/>
      <c r="E37" s="2"/>
    </row>
    <row r="38" spans="1:7">
      <c r="A38" s="1"/>
      <c r="B38" s="2"/>
      <c r="C38" s="2"/>
      <c r="D38" s="2"/>
      <c r="E38" s="2"/>
    </row>
    <row r="39" spans="1:7">
      <c r="A39" s="1"/>
      <c r="B39" s="2"/>
      <c r="C39" s="2"/>
      <c r="D39" s="2"/>
      <c r="E39" s="2"/>
    </row>
    <row r="40" spans="1:7">
      <c r="A40" s="1"/>
      <c r="B40" s="2"/>
      <c r="C40" s="2"/>
      <c r="D40" s="2"/>
      <c r="E40" s="2"/>
    </row>
    <row r="41" spans="1:7">
      <c r="A41" s="1"/>
      <c r="B41" s="2"/>
      <c r="C41" s="2"/>
      <c r="D41" s="2"/>
      <c r="E41" s="2"/>
    </row>
    <row r="42" spans="1:7">
      <c r="A42" s="1"/>
      <c r="B42" s="2"/>
      <c r="C42" s="2"/>
      <c r="D42" s="2"/>
      <c r="E42" s="2"/>
    </row>
    <row r="43" spans="1:7">
      <c r="A43" s="1"/>
      <c r="B43" s="2"/>
      <c r="C43" s="2"/>
      <c r="D43" s="2"/>
      <c r="E43" s="2"/>
    </row>
    <row r="44" spans="1:7">
      <c r="A44" s="1"/>
      <c r="B44" s="2"/>
      <c r="C44" s="2"/>
      <c r="D44" s="2"/>
      <c r="E44" s="2"/>
    </row>
    <row r="45" spans="1:7">
      <c r="A45" s="1"/>
      <c r="B45" s="2"/>
      <c r="C45" s="2"/>
      <c r="D45" s="2"/>
      <c r="E45" s="2"/>
    </row>
    <row r="46" spans="1:7">
      <c r="A46" s="1"/>
      <c r="B46" s="2"/>
      <c r="C46" s="2"/>
      <c r="D46" s="2"/>
      <c r="E46" s="2"/>
    </row>
    <row r="47" spans="1:7">
      <c r="A47" s="1"/>
      <c r="B47" s="2"/>
      <c r="C47" s="2"/>
      <c r="D47" s="2"/>
      <c r="E47" s="2"/>
    </row>
    <row r="48" spans="1:7">
      <c r="A48" s="1"/>
      <c r="B48" s="2"/>
      <c r="C48" s="2"/>
      <c r="D48" s="2"/>
      <c r="E48" s="2"/>
    </row>
    <row r="49" spans="2:5">
      <c r="B49" s="2"/>
      <c r="C49" s="2"/>
      <c r="D49" s="2"/>
      <c r="E49" s="2"/>
    </row>
    <row r="50" spans="2:5">
      <c r="B50" s="2"/>
      <c r="C50" s="2"/>
      <c r="D50" s="2"/>
      <c r="E50" s="2"/>
    </row>
    <row r="51" spans="2:5">
      <c r="B51" s="2"/>
      <c r="C51" s="2"/>
      <c r="D51" s="2"/>
      <c r="E51" s="2"/>
    </row>
    <row r="52" spans="2:5">
      <c r="B52" s="2"/>
      <c r="C52" s="2"/>
      <c r="D52" s="2"/>
      <c r="E52" s="2"/>
    </row>
    <row r="53" spans="2:5">
      <c r="B53" s="2"/>
      <c r="C53" s="2"/>
      <c r="D53" s="2"/>
      <c r="E53" s="2"/>
    </row>
    <row r="54" spans="2:5">
      <c r="B54" s="2"/>
      <c r="C54" s="2"/>
      <c r="D54" s="2"/>
      <c r="E54" s="2"/>
    </row>
    <row r="55" spans="2:5">
      <c r="B55" s="2"/>
      <c r="C55" s="2"/>
      <c r="D55" s="2"/>
      <c r="E55" s="2"/>
    </row>
    <row r="56" spans="2:5">
      <c r="B56" s="2"/>
      <c r="C56" s="2"/>
      <c r="D56" s="2"/>
      <c r="E56" s="2"/>
    </row>
    <row r="57" spans="2:5">
      <c r="B57" s="2"/>
      <c r="C57" s="2"/>
      <c r="D57" s="2"/>
      <c r="E57" s="2"/>
    </row>
    <row r="58" spans="2:5">
      <c r="B58" s="2"/>
      <c r="C58" s="2"/>
      <c r="D58" s="2"/>
      <c r="E58" s="2"/>
    </row>
    <row r="59" spans="2:5">
      <c r="B59" s="2"/>
      <c r="C59" s="2"/>
      <c r="D59" s="2"/>
      <c r="E59" s="2"/>
    </row>
    <row r="60" spans="2:5">
      <c r="B60" s="2"/>
      <c r="C60" s="2"/>
      <c r="D60" s="2"/>
      <c r="E60" s="2"/>
    </row>
    <row r="61" spans="2:5">
      <c r="B61" s="2"/>
      <c r="C61" s="2"/>
      <c r="D61" s="2"/>
      <c r="E61" s="2"/>
    </row>
    <row r="62" spans="2:5">
      <c r="B62" s="2"/>
      <c r="C62" s="2"/>
      <c r="D62" s="2"/>
      <c r="E62" s="2"/>
    </row>
    <row r="63" spans="2:5">
      <c r="B63" s="2"/>
      <c r="C63" s="2"/>
      <c r="D63" s="2"/>
      <c r="E63" s="2"/>
    </row>
    <row r="64" spans="2:5">
      <c r="B64" s="2"/>
      <c r="C64" s="2"/>
      <c r="D64" s="2"/>
      <c r="E64" s="2"/>
    </row>
    <row r="65" spans="2:5">
      <c r="B65" s="2"/>
      <c r="C65" s="2"/>
      <c r="D65" s="2"/>
      <c r="E65" s="2"/>
    </row>
    <row r="66" spans="2:5">
      <c r="B66" s="2"/>
      <c r="C66" s="2"/>
      <c r="D66" s="2"/>
      <c r="E66" s="2"/>
    </row>
    <row r="67" spans="2:5">
      <c r="B67" s="2"/>
      <c r="C67" s="2"/>
      <c r="D67" s="2"/>
      <c r="E67" s="2"/>
    </row>
    <row r="68" spans="2:5">
      <c r="B68" s="2"/>
      <c r="C68" s="2"/>
      <c r="D68" s="2"/>
      <c r="E68" s="2"/>
    </row>
    <row r="69" spans="2:5">
      <c r="B69" s="2"/>
      <c r="C69" s="2"/>
      <c r="D69" s="2"/>
      <c r="E69" s="2"/>
    </row>
    <row r="70" spans="2:5">
      <c r="B70" s="2"/>
      <c r="C70" s="2"/>
      <c r="D70" s="2"/>
      <c r="E70" s="2"/>
    </row>
    <row r="71" spans="2:5">
      <c r="B71" s="2"/>
      <c r="C71" s="2"/>
      <c r="D71" s="2"/>
      <c r="E71" s="2"/>
    </row>
    <row r="72" spans="2:5">
      <c r="B72" s="2"/>
      <c r="C72" s="2"/>
      <c r="D72" s="2"/>
      <c r="E72" s="2"/>
    </row>
    <row r="73" spans="2:5">
      <c r="B73" s="2"/>
      <c r="C73" s="2"/>
      <c r="D73" s="2"/>
      <c r="E73" s="2"/>
    </row>
    <row r="74" spans="2:5">
      <c r="B74" s="2"/>
      <c r="C74" s="2"/>
      <c r="D74" s="2"/>
      <c r="E74" s="2"/>
    </row>
    <row r="75" spans="2:5">
      <c r="B75" s="2"/>
      <c r="C75" s="2"/>
      <c r="D75" s="2"/>
      <c r="E75" s="2"/>
    </row>
    <row r="76" spans="2:5">
      <c r="B76" s="2"/>
      <c r="C76" s="2"/>
      <c r="D76" s="2"/>
      <c r="E76" s="2"/>
    </row>
    <row r="77" spans="2:5">
      <c r="B77" s="2"/>
      <c r="C77" s="2"/>
      <c r="D77" s="2"/>
      <c r="E77" s="2"/>
    </row>
    <row r="78" spans="2:5">
      <c r="B78" s="2"/>
      <c r="C78" s="2"/>
      <c r="D78" s="2"/>
      <c r="E78" s="2"/>
    </row>
    <row r="79" spans="2:5">
      <c r="B79" s="2"/>
      <c r="C79" s="2"/>
      <c r="D79" s="2"/>
      <c r="E79" s="2"/>
    </row>
    <row r="80" spans="2:5">
      <c r="B80" s="2"/>
      <c r="C80" s="2"/>
      <c r="D80" s="2"/>
      <c r="E80" s="2"/>
    </row>
    <row r="81" spans="2:5">
      <c r="B81" s="2"/>
      <c r="C81" s="2"/>
      <c r="D81" s="2"/>
      <c r="E81" s="2"/>
    </row>
    <row r="82" spans="2:5">
      <c r="B82" s="2"/>
      <c r="C82" s="2"/>
      <c r="D82" s="2"/>
      <c r="E82"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2:H83"/>
  <sheetViews>
    <sheetView showGridLines="0" workbookViewId="0">
      <selection activeCell="F25" sqref="F25"/>
    </sheetView>
  </sheetViews>
  <sheetFormatPr baseColWidth="10" defaultRowHeight="11.25"/>
  <cols>
    <col min="1" max="1" width="11.42578125" style="38"/>
    <col min="2" max="2" width="12.85546875" style="38" bestFit="1" customWidth="1"/>
    <col min="3" max="16384" width="11.42578125" style="38"/>
  </cols>
  <sheetData>
    <row r="2" spans="2:4">
      <c r="B2" s="45" t="s">
        <v>18</v>
      </c>
    </row>
    <row r="5" spans="2:4">
      <c r="B5" s="57" t="s">
        <v>16</v>
      </c>
      <c r="C5" s="57" t="s">
        <v>95</v>
      </c>
      <c r="D5" s="57" t="s">
        <v>96</v>
      </c>
    </row>
    <row r="6" spans="2:4">
      <c r="B6" s="57">
        <v>20</v>
      </c>
      <c r="C6" s="66">
        <v>6.7000000000000004E-2</v>
      </c>
      <c r="D6" s="67">
        <v>8.9314993987901145E-3</v>
      </c>
    </row>
    <row r="7" spans="2:4">
      <c r="B7" s="57">
        <v>21</v>
      </c>
      <c r="C7" s="66">
        <v>0.18</v>
      </c>
      <c r="D7" s="67">
        <v>2.4401121909360675E-2</v>
      </c>
    </row>
    <row r="8" spans="2:4">
      <c r="B8" s="57">
        <v>22</v>
      </c>
      <c r="C8" s="66">
        <v>0.433</v>
      </c>
      <c r="D8" s="67">
        <v>5.6223616775672967E-2</v>
      </c>
    </row>
    <row r="9" spans="2:4">
      <c r="B9" s="57">
        <v>23</v>
      </c>
      <c r="C9" s="66">
        <v>0.65800000000000003</v>
      </c>
      <c r="D9" s="67">
        <v>8.4870044356851443E-2</v>
      </c>
    </row>
    <row r="10" spans="2:4">
      <c r="B10" s="57">
        <v>24</v>
      </c>
      <c r="C10" s="66">
        <v>0.9</v>
      </c>
      <c r="D10" s="67">
        <v>0.11444397395255151</v>
      </c>
    </row>
    <row r="11" spans="2:4">
      <c r="B11" s="57">
        <v>25</v>
      </c>
      <c r="C11" s="66">
        <v>1.103</v>
      </c>
      <c r="D11" s="67">
        <v>0.14079832522753674</v>
      </c>
    </row>
    <row r="12" spans="2:4">
      <c r="B12" s="57">
        <v>26</v>
      </c>
      <c r="C12" s="66">
        <v>1.371</v>
      </c>
      <c r="D12" s="67">
        <v>0.17335953325695905</v>
      </c>
    </row>
    <row r="13" spans="2:4">
      <c r="B13" s="57">
        <v>27</v>
      </c>
      <c r="C13" s="66">
        <v>1.4670000000000001</v>
      </c>
      <c r="D13" s="67">
        <v>0.18586136034805611</v>
      </c>
    </row>
    <row r="14" spans="2:4">
      <c r="B14" s="57">
        <v>28</v>
      </c>
      <c r="C14" s="66">
        <v>1.782</v>
      </c>
      <c r="D14" s="67">
        <v>0.22224051362252037</v>
      </c>
    </row>
    <row r="15" spans="2:4">
      <c r="B15" s="57">
        <v>29</v>
      </c>
      <c r="C15" s="66">
        <v>2.1070000000000002</v>
      </c>
      <c r="D15" s="67">
        <v>0.26304586386284162</v>
      </c>
    </row>
    <row r="16" spans="2:4">
      <c r="B16" s="57">
        <v>30</v>
      </c>
      <c r="C16" s="66">
        <v>2.1960000000000002</v>
      </c>
      <c r="D16" s="67">
        <v>0.27487176406089237</v>
      </c>
    </row>
    <row r="17" spans="2:6">
      <c r="B17" s="57">
        <v>31</v>
      </c>
      <c r="C17" s="66">
        <v>2.544</v>
      </c>
      <c r="D17" s="67">
        <v>0.32214316376497226</v>
      </c>
    </row>
    <row r="18" spans="2:6">
      <c r="B18" s="57">
        <v>32</v>
      </c>
      <c r="C18" s="66">
        <v>2.8639999999999999</v>
      </c>
      <c r="D18" s="67">
        <v>0.34015342534736864</v>
      </c>
    </row>
    <row r="19" spans="2:6">
      <c r="B19" s="57">
        <v>33</v>
      </c>
      <c r="C19" s="66">
        <v>3.3559999999999999</v>
      </c>
      <c r="D19" s="67">
        <v>0.39422430846290113</v>
      </c>
    </row>
    <row r="20" spans="2:6">
      <c r="B20" s="57">
        <v>34</v>
      </c>
      <c r="C20" s="66">
        <v>3.6389999999999998</v>
      </c>
      <c r="D20" s="67">
        <v>0.42100318847152357</v>
      </c>
    </row>
    <row r="21" spans="2:6">
      <c r="B21" s="57">
        <v>35</v>
      </c>
      <c r="C21" s="66">
        <v>4.0590000000000002</v>
      </c>
      <c r="D21" s="67">
        <v>0.49595016794370683</v>
      </c>
    </row>
    <row r="22" spans="2:6">
      <c r="B22" s="57">
        <v>36</v>
      </c>
      <c r="C22" s="66">
        <v>4.4029999999999996</v>
      </c>
      <c r="D22" s="67">
        <v>0.54802806979111951</v>
      </c>
    </row>
    <row r="23" spans="2:6">
      <c r="B23" s="57">
        <v>37</v>
      </c>
      <c r="C23" s="66">
        <v>5.0720000000000001</v>
      </c>
      <c r="D23" s="67">
        <v>0.62336615264359108</v>
      </c>
    </row>
    <row r="24" spans="2:6">
      <c r="B24" s="57">
        <v>38</v>
      </c>
      <c r="C24" s="66">
        <v>5.5220000000000002</v>
      </c>
      <c r="D24" s="67">
        <v>0.69375606973743564</v>
      </c>
    </row>
    <row r="25" spans="2:6">
      <c r="B25" s="57">
        <v>39</v>
      </c>
      <c r="C25" s="66">
        <v>6.3040000000000003</v>
      </c>
      <c r="D25" s="67">
        <v>0.76946174295778946</v>
      </c>
    </row>
    <row r="26" spans="2:6">
      <c r="B26" s="57">
        <v>40</v>
      </c>
      <c r="C26" s="66">
        <v>7.67</v>
      </c>
      <c r="D26" s="67">
        <v>0.88635271059832854</v>
      </c>
      <c r="E26" s="41"/>
      <c r="F26" s="41"/>
    </row>
    <row r="27" spans="2:6">
      <c r="B27" s="57">
        <v>41</v>
      </c>
      <c r="C27" s="66">
        <v>9.3940000000000001</v>
      </c>
      <c r="D27" s="67">
        <v>1.0267149166572855</v>
      </c>
      <c r="E27" s="41"/>
      <c r="F27" s="41"/>
    </row>
    <row r="28" spans="2:6">
      <c r="B28" s="57">
        <v>42</v>
      </c>
      <c r="C28" s="66">
        <v>10.661</v>
      </c>
      <c r="D28" s="67">
        <v>1.1371430095197461</v>
      </c>
      <c r="E28" s="41"/>
      <c r="F28" s="41"/>
    </row>
    <row r="29" spans="2:6">
      <c r="B29" s="57">
        <v>43</v>
      </c>
      <c r="C29" s="66">
        <v>12.271000000000001</v>
      </c>
      <c r="D29" s="67">
        <v>1.3187689483701581</v>
      </c>
      <c r="E29" s="41"/>
      <c r="F29" s="41"/>
    </row>
    <row r="30" spans="2:6">
      <c r="B30" s="57">
        <v>44</v>
      </c>
      <c r="C30" s="66">
        <v>13.53</v>
      </c>
      <c r="D30" s="67">
        <v>1.4810290360504141</v>
      </c>
      <c r="E30" s="41"/>
      <c r="F30" s="41"/>
    </row>
    <row r="31" spans="2:6">
      <c r="B31" s="57">
        <v>45</v>
      </c>
      <c r="C31" s="66">
        <v>15.313000000000001</v>
      </c>
      <c r="D31" s="67">
        <v>1.7027347389911023</v>
      </c>
      <c r="E31" s="41"/>
      <c r="F31" s="41"/>
    </row>
    <row r="32" spans="2:6">
      <c r="B32" s="57">
        <v>46</v>
      </c>
      <c r="C32" s="66">
        <v>16.728999999999999</v>
      </c>
      <c r="D32" s="67">
        <v>1.8723397587637567</v>
      </c>
      <c r="E32" s="41"/>
      <c r="F32" s="41"/>
    </row>
    <row r="33" spans="2:8">
      <c r="B33" s="57">
        <v>47</v>
      </c>
      <c r="C33" s="66">
        <v>19.202999999999999</v>
      </c>
      <c r="D33" s="67">
        <v>2.167401060054718</v>
      </c>
      <c r="E33" s="41"/>
      <c r="F33" s="41"/>
    </row>
    <row r="34" spans="2:8">
      <c r="B34" s="57">
        <v>48</v>
      </c>
      <c r="C34" s="66">
        <v>21.72</v>
      </c>
      <c r="D34" s="67">
        <v>2.3903645856261169</v>
      </c>
      <c r="E34" s="41"/>
      <c r="F34" s="41"/>
      <c r="H34" s="45" t="s">
        <v>136</v>
      </c>
    </row>
    <row r="35" spans="2:8">
      <c r="B35" s="57">
        <v>49</v>
      </c>
      <c r="C35" s="66">
        <v>23.998000000000001</v>
      </c>
      <c r="D35" s="67">
        <v>2.6334040022298013</v>
      </c>
      <c r="E35" s="41"/>
      <c r="F35" s="41"/>
      <c r="H35" s="45" t="s">
        <v>142</v>
      </c>
    </row>
    <row r="36" spans="2:8">
      <c r="B36" s="57">
        <v>50</v>
      </c>
      <c r="C36" s="66">
        <v>27.488</v>
      </c>
      <c r="D36" s="67">
        <v>2.9818106081643987</v>
      </c>
      <c r="E36" s="41"/>
      <c r="F36" s="41"/>
    </row>
    <row r="37" spans="2:8">
      <c r="B37" s="57">
        <v>51</v>
      </c>
      <c r="C37" s="66">
        <v>29.738</v>
      </c>
      <c r="D37" s="67">
        <v>3.2592625066444545</v>
      </c>
      <c r="E37" s="41"/>
      <c r="F37" s="41"/>
    </row>
    <row r="38" spans="2:8">
      <c r="B38" s="57">
        <v>52</v>
      </c>
      <c r="C38" s="66">
        <v>32.314</v>
      </c>
      <c r="D38" s="67">
        <v>3.6698393806450444</v>
      </c>
      <c r="E38" s="41"/>
      <c r="F38" s="41"/>
    </row>
    <row r="39" spans="2:8">
      <c r="B39" s="57">
        <v>53</v>
      </c>
      <c r="C39" s="66">
        <v>36.625999999999998</v>
      </c>
      <c r="D39" s="67">
        <v>4.1675769657909587</v>
      </c>
      <c r="E39" s="41"/>
      <c r="F39" s="41"/>
    </row>
    <row r="40" spans="2:8">
      <c r="B40" s="57">
        <v>54</v>
      </c>
      <c r="C40" s="66">
        <v>39.780999999999999</v>
      </c>
      <c r="D40" s="67">
        <v>4.5467585443880711</v>
      </c>
      <c r="E40" s="41"/>
      <c r="F40" s="41"/>
    </row>
    <row r="41" spans="2:8">
      <c r="B41" s="57">
        <v>55</v>
      </c>
      <c r="C41" s="66">
        <v>45.89</v>
      </c>
      <c r="D41" s="67">
        <v>5.2826548419923283</v>
      </c>
      <c r="E41" s="41"/>
      <c r="F41" s="41"/>
    </row>
    <row r="42" spans="2:8">
      <c r="B42" s="57">
        <v>56</v>
      </c>
      <c r="C42" s="66">
        <v>50.134</v>
      </c>
      <c r="D42" s="67">
        <v>5.9047796278389377</v>
      </c>
      <c r="E42" s="41"/>
      <c r="F42" s="41"/>
    </row>
    <row r="43" spans="2:8">
      <c r="B43" s="57">
        <v>57</v>
      </c>
      <c r="C43" s="66">
        <v>56.421999999999997</v>
      </c>
      <c r="D43" s="67">
        <v>6.6705760231913116</v>
      </c>
      <c r="E43" s="41"/>
      <c r="F43" s="41"/>
    </row>
    <row r="44" spans="2:8">
      <c r="B44" s="57">
        <v>58</v>
      </c>
      <c r="C44" s="66">
        <v>62.439</v>
      </c>
      <c r="D44" s="67">
        <v>7.4517905349764764</v>
      </c>
      <c r="E44" s="41"/>
      <c r="F44" s="41"/>
    </row>
    <row r="45" spans="2:8">
      <c r="B45" s="57">
        <v>59</v>
      </c>
      <c r="C45" s="66">
        <v>70.33</v>
      </c>
      <c r="D45" s="67">
        <v>8.499278534155426</v>
      </c>
      <c r="E45" s="41"/>
      <c r="F45" s="41"/>
    </row>
    <row r="46" spans="2:8">
      <c r="B46" s="57">
        <v>60</v>
      </c>
      <c r="C46" s="66">
        <v>72.478999999999999</v>
      </c>
      <c r="D46" s="67">
        <v>8.7662812820137557</v>
      </c>
      <c r="E46" s="41"/>
      <c r="F46" s="41"/>
    </row>
    <row r="47" spans="2:8">
      <c r="B47" s="57">
        <v>61</v>
      </c>
      <c r="C47" s="66">
        <v>29.962</v>
      </c>
      <c r="D47" s="67">
        <v>3.712910549117189</v>
      </c>
    </row>
    <row r="48" spans="2:8">
      <c r="B48" s="57">
        <v>62</v>
      </c>
      <c r="C48" s="66">
        <v>11.349</v>
      </c>
      <c r="D48" s="67">
        <v>1.386364302676713</v>
      </c>
    </row>
    <row r="49" spans="2:4">
      <c r="B49" s="57">
        <v>63</v>
      </c>
      <c r="C49" s="66">
        <v>10.214</v>
      </c>
      <c r="D49" s="67">
        <v>1.2837173760585578</v>
      </c>
    </row>
    <row r="50" spans="2:4">
      <c r="B50" s="57">
        <v>64</v>
      </c>
      <c r="C50" s="66">
        <v>10.327999999999999</v>
      </c>
      <c r="D50" s="67">
        <v>1.2503238396854335</v>
      </c>
    </row>
    <row r="51" spans="2:4">
      <c r="B51" s="57">
        <v>65</v>
      </c>
      <c r="C51" s="66">
        <v>10.196</v>
      </c>
      <c r="D51" s="67">
        <v>1.2607109737248841</v>
      </c>
    </row>
    <row r="52" spans="2:4">
      <c r="B52" s="57">
        <v>66</v>
      </c>
      <c r="C52" s="66">
        <v>9.73</v>
      </c>
      <c r="D52" s="67">
        <v>1.2101553550929134</v>
      </c>
    </row>
    <row r="53" spans="2:4">
      <c r="B53" s="57">
        <v>67</v>
      </c>
      <c r="C53" s="66">
        <v>9.6880000000000006</v>
      </c>
      <c r="D53" s="67">
        <v>1.2342376085754545</v>
      </c>
    </row>
    <row r="54" spans="2:4">
      <c r="B54" s="57">
        <v>68</v>
      </c>
      <c r="C54" s="66">
        <v>8.7959999999999994</v>
      </c>
      <c r="D54" s="67">
        <v>1.1827636005712119</v>
      </c>
    </row>
    <row r="55" spans="2:4">
      <c r="B55" s="57">
        <v>69</v>
      </c>
      <c r="C55" s="66">
        <v>6.6219999999999999</v>
      </c>
      <c r="D55" s="67">
        <v>1.1821917857130106</v>
      </c>
    </row>
    <row r="56" spans="2:4">
      <c r="B56" s="57">
        <v>70</v>
      </c>
      <c r="C56" s="66">
        <v>6.36</v>
      </c>
      <c r="D56" s="67">
        <v>1.1663711004051123</v>
      </c>
    </row>
    <row r="57" spans="2:4">
      <c r="B57" s="57">
        <v>71</v>
      </c>
      <c r="C57" s="66">
        <v>6.2009999999999996</v>
      </c>
      <c r="D57" s="67">
        <v>1.1754024156310894</v>
      </c>
    </row>
    <row r="58" spans="2:4">
      <c r="B58" s="57">
        <v>72</v>
      </c>
      <c r="C58" s="66">
        <v>5.6719999999999997</v>
      </c>
      <c r="D58" s="67">
        <v>1.1641940542360079</v>
      </c>
    </row>
    <row r="59" spans="2:4">
      <c r="B59" s="57">
        <v>73</v>
      </c>
      <c r="C59" s="66">
        <v>4.9409999999999998</v>
      </c>
      <c r="D59" s="67">
        <v>1.1425149202135654</v>
      </c>
    </row>
    <row r="60" spans="2:4">
      <c r="B60" s="57">
        <v>74</v>
      </c>
      <c r="C60" s="66">
        <v>5.2140000000000004</v>
      </c>
      <c r="D60" s="67">
        <v>1.1609912291053865</v>
      </c>
    </row>
    <row r="61" spans="2:4">
      <c r="B61" s="57">
        <v>75</v>
      </c>
      <c r="C61" s="66">
        <v>5.367</v>
      </c>
      <c r="D61" s="67">
        <v>1.1540570470159444</v>
      </c>
    </row>
    <row r="62" spans="2:4">
      <c r="B62" s="57">
        <v>76</v>
      </c>
      <c r="C62" s="66">
        <v>4.968</v>
      </c>
      <c r="D62" s="67">
        <v>1.0932809872978706</v>
      </c>
    </row>
    <row r="63" spans="2:4">
      <c r="B63" s="57">
        <v>77</v>
      </c>
      <c r="C63" s="66">
        <v>4.835</v>
      </c>
      <c r="D63" s="67">
        <v>1.0981124276347316</v>
      </c>
    </row>
    <row r="64" spans="2:4">
      <c r="B64" s="57">
        <v>78</v>
      </c>
      <c r="C64" s="66">
        <v>4.87</v>
      </c>
      <c r="D64" s="67">
        <v>1.1200603498636148</v>
      </c>
    </row>
    <row r="65" spans="2:4">
      <c r="B65" s="57">
        <v>79</v>
      </c>
      <c r="C65" s="66">
        <v>4.6909999999999998</v>
      </c>
      <c r="D65" s="67">
        <v>1.1178256373107369</v>
      </c>
    </row>
    <row r="66" spans="2:4">
      <c r="B66" s="57">
        <v>80</v>
      </c>
      <c r="C66" s="66">
        <v>4.8150000000000004</v>
      </c>
      <c r="D66" s="67">
        <v>1.158094999867715</v>
      </c>
    </row>
    <row r="67" spans="2:4">
      <c r="B67" s="57">
        <v>81</v>
      </c>
      <c r="C67" s="66">
        <v>4.8310000000000004</v>
      </c>
      <c r="D67" s="67">
        <v>1.2460633323102082</v>
      </c>
    </row>
    <row r="68" spans="2:4">
      <c r="B68" s="57">
        <v>82</v>
      </c>
      <c r="C68" s="66">
        <v>4.8159999999999998</v>
      </c>
      <c r="D68" s="67">
        <v>1.2470061236907859</v>
      </c>
    </row>
    <row r="69" spans="2:4">
      <c r="B69" s="57">
        <v>83</v>
      </c>
      <c r="C69" s="66">
        <v>4.4210000000000003</v>
      </c>
      <c r="D69" s="67">
        <v>1.2280043887060261</v>
      </c>
    </row>
    <row r="70" spans="2:4">
      <c r="B70" s="57">
        <v>84</v>
      </c>
      <c r="C70" s="66">
        <v>4.0819999999999999</v>
      </c>
      <c r="D70" s="67">
        <v>1.1944054307116103</v>
      </c>
    </row>
    <row r="71" spans="2:4">
      <c r="B71" s="57">
        <v>85</v>
      </c>
      <c r="C71" s="66">
        <v>3.4990000000000001</v>
      </c>
      <c r="D71" s="67">
        <v>1.1606577170967303</v>
      </c>
    </row>
    <row r="72" spans="2:4">
      <c r="B72" s="57">
        <v>86</v>
      </c>
      <c r="C72" s="66">
        <v>3.1739999999999999</v>
      </c>
      <c r="D72" s="67">
        <v>1.1526728646135969</v>
      </c>
    </row>
    <row r="73" spans="2:4">
      <c r="B73" s="57">
        <v>87</v>
      </c>
      <c r="C73" s="66">
        <v>2.9420000000000002</v>
      </c>
      <c r="D73" s="67">
        <v>1.1948032960651092</v>
      </c>
    </row>
    <row r="74" spans="2:4">
      <c r="B74" s="57">
        <v>88</v>
      </c>
      <c r="C74" s="66">
        <v>2.617</v>
      </c>
      <c r="D74" s="67">
        <v>1.1862616665684536</v>
      </c>
    </row>
    <row r="75" spans="2:4">
      <c r="B75" s="57">
        <v>89</v>
      </c>
      <c r="C75" s="66">
        <v>2.2389999999999999</v>
      </c>
      <c r="D75" s="67">
        <v>1.1477166129288559</v>
      </c>
    </row>
    <row r="76" spans="2:4">
      <c r="B76" s="57">
        <v>90</v>
      </c>
      <c r="C76" s="66">
        <v>1.837</v>
      </c>
      <c r="D76" s="67">
        <v>1.1115615715556417</v>
      </c>
    </row>
    <row r="77" spans="2:4">
      <c r="B77" s="57">
        <v>91</v>
      </c>
      <c r="C77" s="66">
        <v>1.573</v>
      </c>
      <c r="D77" s="67">
        <v>1.1197323462414579</v>
      </c>
    </row>
    <row r="78" spans="2:4">
      <c r="B78" s="57">
        <v>92</v>
      </c>
      <c r="C78" s="66">
        <v>1.2809999999999999</v>
      </c>
      <c r="D78" s="67">
        <v>1.0840223066573018</v>
      </c>
    </row>
    <row r="79" spans="2:4">
      <c r="B79" s="57">
        <v>93</v>
      </c>
      <c r="C79" s="66">
        <v>1.044</v>
      </c>
      <c r="D79" s="67">
        <v>1.0734335478829504</v>
      </c>
    </row>
    <row r="80" spans="2:4">
      <c r="B80" s="57">
        <v>94</v>
      </c>
      <c r="C80" s="66">
        <v>0.84</v>
      </c>
      <c r="D80" s="67">
        <v>1.0821953104869879</v>
      </c>
    </row>
    <row r="81" spans="2:4">
      <c r="B81" s="57" t="s">
        <v>17</v>
      </c>
      <c r="C81" s="66">
        <v>1.2069999999999999</v>
      </c>
      <c r="D81" s="67">
        <v>1.0075461618084074</v>
      </c>
    </row>
    <row r="82" spans="2:4">
      <c r="B82" s="44"/>
      <c r="C82" s="41"/>
      <c r="D82" s="40"/>
    </row>
    <row r="83" spans="2:4">
      <c r="C83" s="41"/>
    </row>
  </sheetData>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dimension ref="B2:G20"/>
  <sheetViews>
    <sheetView showGridLines="0" workbookViewId="0">
      <selection activeCell="F24" sqref="F24"/>
    </sheetView>
  </sheetViews>
  <sheetFormatPr baseColWidth="10" defaultRowHeight="11.25"/>
  <cols>
    <col min="1" max="2" width="11.42578125" style="38"/>
    <col min="3" max="3" width="28.140625" style="38" customWidth="1"/>
    <col min="4" max="6" width="10.5703125" style="38" customWidth="1"/>
    <col min="7" max="16384" width="11.42578125" style="38"/>
  </cols>
  <sheetData>
    <row r="2" spans="3:7">
      <c r="C2" s="45" t="s">
        <v>26</v>
      </c>
    </row>
    <row r="3" spans="3:7">
      <c r="C3" s="45"/>
    </row>
    <row r="4" spans="3:7" ht="84.75" customHeight="1">
      <c r="C4" s="57"/>
      <c r="D4" s="58" t="s">
        <v>19</v>
      </c>
      <c r="E4" s="58" t="s">
        <v>20</v>
      </c>
      <c r="F4" s="58" t="s">
        <v>21</v>
      </c>
      <c r="G4" s="58" t="s">
        <v>25</v>
      </c>
    </row>
    <row r="5" spans="3:7">
      <c r="C5" s="59" t="s">
        <v>0</v>
      </c>
      <c r="D5" s="60">
        <v>0.23925464279048109</v>
      </c>
      <c r="E5" s="60">
        <v>0.73772920758307303</v>
      </c>
      <c r="F5" s="60">
        <v>2.3016149626445947E-2</v>
      </c>
      <c r="G5" s="60">
        <v>0</v>
      </c>
    </row>
    <row r="6" spans="3:7">
      <c r="C6" s="59" t="s">
        <v>1</v>
      </c>
      <c r="D6" s="60">
        <v>0.25059923298178338</v>
      </c>
      <c r="E6" s="60">
        <v>0.72231543624161065</v>
      </c>
      <c r="F6" s="60">
        <v>2.7085330776605944E-2</v>
      </c>
      <c r="G6" s="60">
        <v>0</v>
      </c>
    </row>
    <row r="7" spans="3:7">
      <c r="C7" s="59" t="s">
        <v>2</v>
      </c>
      <c r="D7" s="60">
        <v>0.41548936170212769</v>
      </c>
      <c r="E7" s="60">
        <v>0.55642553191489363</v>
      </c>
      <c r="F7" s="60">
        <v>2.8085106382978731E-2</v>
      </c>
      <c r="G7" s="60">
        <v>0</v>
      </c>
    </row>
    <row r="8" spans="3:7">
      <c r="C8" s="59" t="s">
        <v>3</v>
      </c>
      <c r="D8" s="60">
        <v>0.60541121959291744</v>
      </c>
      <c r="E8" s="60">
        <v>0.3529703789508522</v>
      </c>
      <c r="F8" s="60">
        <v>4.1618401456230351E-2</v>
      </c>
      <c r="G8" s="60">
        <v>0</v>
      </c>
    </row>
    <row r="9" spans="3:7">
      <c r="C9" s="59" t="s">
        <v>4</v>
      </c>
      <c r="D9" s="60">
        <v>0.77857629638808001</v>
      </c>
      <c r="E9" s="60">
        <v>0.20042128740474566</v>
      </c>
      <c r="F9" s="60">
        <v>2.1002416207174277E-2</v>
      </c>
      <c r="G9" s="60">
        <v>0</v>
      </c>
    </row>
    <row r="10" spans="3:7">
      <c r="C10" s="59" t="s">
        <v>5</v>
      </c>
      <c r="D10" s="60">
        <v>0.27982407916437602</v>
      </c>
      <c r="E10" s="60">
        <v>0.68664101154480484</v>
      </c>
      <c r="F10" s="60">
        <v>3.3534909290819127E-2</v>
      </c>
      <c r="G10" s="60">
        <v>0</v>
      </c>
    </row>
    <row r="11" spans="3:7">
      <c r="C11" s="59" t="s">
        <v>6</v>
      </c>
      <c r="D11" s="60">
        <v>0.30455635491606714</v>
      </c>
      <c r="E11" s="60">
        <v>0.66666666666666663</v>
      </c>
      <c r="F11" s="60">
        <v>2.8776978417266185E-2</v>
      </c>
      <c r="G11" s="60">
        <v>0</v>
      </c>
    </row>
    <row r="12" spans="3:7">
      <c r="C12" s="68" t="s">
        <v>22</v>
      </c>
      <c r="D12" s="69">
        <v>0.26245258111125763</v>
      </c>
      <c r="E12" s="69">
        <v>0.71397002761537542</v>
      </c>
      <c r="F12" s="69">
        <v>2.3577391273366867E-2</v>
      </c>
      <c r="G12" s="69">
        <v>0</v>
      </c>
    </row>
    <row r="13" spans="3:7">
      <c r="C13" s="68" t="s">
        <v>24</v>
      </c>
      <c r="D13" s="69">
        <v>0.19007817167560753</v>
      </c>
      <c r="E13" s="69">
        <v>0.51708433159887268</v>
      </c>
      <c r="F13" s="69">
        <v>1.70756462258689E-2</v>
      </c>
      <c r="G13" s="69">
        <v>0.2757618504996508</v>
      </c>
    </row>
    <row r="14" spans="3:7">
      <c r="C14" s="59" t="s">
        <v>23</v>
      </c>
      <c r="D14" s="60">
        <v>0</v>
      </c>
      <c r="E14" s="60">
        <v>0</v>
      </c>
      <c r="F14" s="60">
        <v>0</v>
      </c>
      <c r="G14" s="60">
        <v>1</v>
      </c>
    </row>
    <row r="15" spans="3:7">
      <c r="D15" s="41"/>
    </row>
    <row r="16" spans="3:7">
      <c r="D16" s="41"/>
    </row>
    <row r="18" spans="2:2">
      <c r="B18" s="45" t="s">
        <v>141</v>
      </c>
    </row>
    <row r="19" spans="2:2">
      <c r="B19" s="45" t="s">
        <v>136</v>
      </c>
    </row>
    <row r="20" spans="2:2">
      <c r="B20" s="45" t="s">
        <v>137</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dimension ref="B2:V81"/>
  <sheetViews>
    <sheetView showGridLines="0" workbookViewId="0">
      <selection activeCell="F32" sqref="F32"/>
    </sheetView>
  </sheetViews>
  <sheetFormatPr baseColWidth="10" defaultRowHeight="11.25"/>
  <cols>
    <col min="1" max="2" width="11.42578125" style="38"/>
    <col min="3" max="3" width="28.140625" style="38" customWidth="1"/>
    <col min="4" max="6" width="10.5703125" style="38" customWidth="1"/>
    <col min="7" max="16384" width="11.42578125" style="38"/>
  </cols>
  <sheetData>
    <row r="2" spans="3:22">
      <c r="C2" s="45" t="s">
        <v>119</v>
      </c>
      <c r="S2" s="47">
        <v>2014</v>
      </c>
      <c r="T2" s="47"/>
      <c r="U2" s="47"/>
      <c r="V2" s="47"/>
    </row>
    <row r="3" spans="3:22">
      <c r="C3" s="45"/>
    </row>
    <row r="4" spans="3:22">
      <c r="C4" s="57"/>
      <c r="D4" s="57" t="s">
        <v>19</v>
      </c>
      <c r="E4" s="57" t="s">
        <v>20</v>
      </c>
      <c r="F4" s="57" t="s">
        <v>21</v>
      </c>
      <c r="G4" s="57" t="s">
        <v>25</v>
      </c>
      <c r="S4" s="40"/>
      <c r="T4" s="40"/>
      <c r="U4" s="40"/>
      <c r="V4" s="40"/>
    </row>
    <row r="5" spans="3:22">
      <c r="C5" s="57">
        <v>40</v>
      </c>
      <c r="D5" s="67">
        <v>35.319426336375486</v>
      </c>
      <c r="E5" s="67">
        <v>57.18383311603651</v>
      </c>
      <c r="F5" s="67">
        <v>3.0769230769230771</v>
      </c>
      <c r="G5" s="67">
        <v>4.4198174706649285</v>
      </c>
      <c r="S5" s="40"/>
      <c r="T5" s="40"/>
      <c r="U5" s="40"/>
      <c r="V5" s="40"/>
    </row>
    <row r="6" spans="3:22">
      <c r="C6" s="57">
        <v>41</v>
      </c>
      <c r="D6" s="67">
        <v>34.043006174153717</v>
      </c>
      <c r="E6" s="67">
        <v>58.590589738130724</v>
      </c>
      <c r="F6" s="67">
        <v>2.8528848200979349</v>
      </c>
      <c r="G6" s="67">
        <v>4.513519267617629</v>
      </c>
      <c r="S6" s="40"/>
      <c r="T6" s="40"/>
      <c r="U6" s="40"/>
      <c r="V6" s="40"/>
    </row>
    <row r="7" spans="3:22">
      <c r="C7" s="57">
        <v>42</v>
      </c>
      <c r="D7" s="67">
        <v>33.842979082637655</v>
      </c>
      <c r="E7" s="67">
        <v>58.653034424538028</v>
      </c>
      <c r="F7" s="67">
        <v>2.7952349685770566</v>
      </c>
      <c r="G7" s="67">
        <v>4.7087515242472566</v>
      </c>
      <c r="S7" s="40"/>
      <c r="T7" s="40"/>
      <c r="U7" s="40"/>
      <c r="V7" s="40"/>
    </row>
    <row r="8" spans="3:22">
      <c r="C8" s="57">
        <v>43</v>
      </c>
      <c r="D8" s="67">
        <v>32.784614130877685</v>
      </c>
      <c r="E8" s="67">
        <v>58.960149947029585</v>
      </c>
      <c r="F8" s="67">
        <v>2.9744927063808979</v>
      </c>
      <c r="G8" s="67">
        <v>5.2807432157118406</v>
      </c>
      <c r="S8" s="40"/>
      <c r="T8" s="40"/>
      <c r="U8" s="40"/>
      <c r="V8" s="40"/>
    </row>
    <row r="9" spans="3:22">
      <c r="C9" s="57">
        <v>44</v>
      </c>
      <c r="D9" s="67">
        <v>32.572062084257212</v>
      </c>
      <c r="E9" s="67">
        <v>59.674796747967484</v>
      </c>
      <c r="F9" s="67">
        <v>2.5942350332594235</v>
      </c>
      <c r="G9" s="67">
        <v>5.1589061345158909</v>
      </c>
      <c r="S9" s="40"/>
      <c r="T9" s="40"/>
      <c r="U9" s="40"/>
      <c r="V9" s="40"/>
    </row>
    <row r="10" spans="3:22">
      <c r="C10" s="57">
        <v>45</v>
      </c>
      <c r="D10" s="67">
        <v>30.934500097955986</v>
      </c>
      <c r="E10" s="67">
        <v>61.55554104355776</v>
      </c>
      <c r="F10" s="67">
        <v>2.5011428198262915</v>
      </c>
      <c r="G10" s="67">
        <v>5.0088160386599618</v>
      </c>
      <c r="S10" s="40"/>
      <c r="T10" s="40"/>
      <c r="U10" s="40"/>
      <c r="V10" s="40"/>
    </row>
    <row r="11" spans="3:22">
      <c r="C11" s="57">
        <v>46</v>
      </c>
      <c r="D11" s="67">
        <v>30.655188904830226</v>
      </c>
      <c r="E11" s="67">
        <v>61.071257771401243</v>
      </c>
      <c r="F11" s="67">
        <v>2.5824964131994261</v>
      </c>
      <c r="G11" s="67">
        <v>5.6910569105691051</v>
      </c>
      <c r="S11" s="40"/>
      <c r="T11" s="40"/>
      <c r="U11" s="40"/>
      <c r="V11" s="40"/>
    </row>
    <row r="12" spans="3:22">
      <c r="C12" s="57">
        <v>47</v>
      </c>
      <c r="D12" s="67">
        <v>30.519243789385968</v>
      </c>
      <c r="E12" s="67">
        <v>61.158273006614237</v>
      </c>
      <c r="F12" s="67">
        <v>2.5571584813290973</v>
      </c>
      <c r="G12" s="67">
        <v>5.7653247226706945</v>
      </c>
      <c r="S12" s="40"/>
      <c r="T12" s="40"/>
      <c r="U12" s="40"/>
      <c r="V12" s="40"/>
    </row>
    <row r="13" spans="3:22">
      <c r="C13" s="57">
        <v>48</v>
      </c>
      <c r="D13" s="67">
        <v>29.599447513812155</v>
      </c>
      <c r="E13" s="67">
        <v>61.652854511970531</v>
      </c>
      <c r="F13" s="67">
        <v>2.5644567219152856</v>
      </c>
      <c r="G13" s="67">
        <v>6.1832412523020253</v>
      </c>
      <c r="S13" s="40"/>
      <c r="T13" s="40"/>
      <c r="U13" s="40"/>
      <c r="V13" s="40"/>
    </row>
    <row r="14" spans="3:22">
      <c r="C14" s="57">
        <v>49</v>
      </c>
      <c r="D14" s="67">
        <v>28.923243603633637</v>
      </c>
      <c r="E14" s="67">
        <v>62.255187932327694</v>
      </c>
      <c r="F14" s="67">
        <v>2.404367030585882</v>
      </c>
      <c r="G14" s="67">
        <v>6.4172014334527878</v>
      </c>
      <c r="S14" s="40"/>
      <c r="T14" s="40"/>
      <c r="U14" s="40"/>
      <c r="V14" s="40"/>
    </row>
    <row r="15" spans="3:22">
      <c r="C15" s="57">
        <v>50</v>
      </c>
      <c r="D15" s="67">
        <v>28.015861466821885</v>
      </c>
      <c r="E15" s="67">
        <v>62.754656577415602</v>
      </c>
      <c r="F15" s="67">
        <v>2.3282887077997674</v>
      </c>
      <c r="G15" s="67">
        <v>6.9011932479627474</v>
      </c>
      <c r="S15" s="40"/>
      <c r="T15" s="40"/>
      <c r="U15" s="40"/>
      <c r="V15" s="40"/>
    </row>
    <row r="16" spans="3:22">
      <c r="C16" s="57">
        <v>51</v>
      </c>
      <c r="D16" s="67">
        <v>27.164811514275144</v>
      </c>
      <c r="E16" s="67">
        <v>62.783737431482663</v>
      </c>
      <c r="F16" s="67">
        <v>2.4750311060295256</v>
      </c>
      <c r="G16" s="67">
        <v>7.5764199482126653</v>
      </c>
      <c r="S16" s="40"/>
      <c r="T16" s="40"/>
      <c r="U16" s="40"/>
      <c r="V16" s="40"/>
    </row>
    <row r="17" spans="2:22">
      <c r="C17" s="57">
        <v>52</v>
      </c>
      <c r="D17" s="67">
        <v>25.954694559633595</v>
      </c>
      <c r="E17" s="67">
        <v>63.842297456210929</v>
      </c>
      <c r="F17" s="67">
        <v>2.1910008046048155</v>
      </c>
      <c r="G17" s="67">
        <v>8.0120071795506593</v>
      </c>
      <c r="S17" s="40"/>
      <c r="T17" s="40"/>
      <c r="U17" s="40"/>
      <c r="V17" s="40"/>
    </row>
    <row r="18" spans="2:22">
      <c r="B18" s="45"/>
      <c r="C18" s="57">
        <v>53</v>
      </c>
      <c r="D18" s="67">
        <v>25.015016654835364</v>
      </c>
      <c r="E18" s="67">
        <v>63.998252607437344</v>
      </c>
      <c r="F18" s="67">
        <v>2.1760498006880358</v>
      </c>
      <c r="G18" s="67">
        <v>8.8106809370392618</v>
      </c>
      <c r="S18" s="40"/>
      <c r="T18" s="40"/>
      <c r="U18" s="40"/>
      <c r="V18" s="40"/>
    </row>
    <row r="19" spans="2:22">
      <c r="C19" s="57">
        <v>54</v>
      </c>
      <c r="D19" s="67">
        <v>24.052287581699346</v>
      </c>
      <c r="E19" s="67">
        <v>64.9270990447461</v>
      </c>
      <c r="F19" s="67">
        <v>1.9909502262443437</v>
      </c>
      <c r="G19" s="67">
        <v>9.029663147310206</v>
      </c>
      <c r="S19" s="40"/>
      <c r="T19" s="40"/>
      <c r="U19" s="40"/>
      <c r="V19" s="40"/>
    </row>
    <row r="20" spans="2:22">
      <c r="C20" s="57">
        <v>55</v>
      </c>
      <c r="D20" s="67">
        <v>22.543528950293098</v>
      </c>
      <c r="E20" s="67">
        <v>65.401294427858531</v>
      </c>
      <c r="F20" s="67">
        <v>2.0571378761794765</v>
      </c>
      <c r="G20" s="67">
        <v>9.9980387456688966</v>
      </c>
      <c r="S20" s="40"/>
      <c r="T20" s="40"/>
      <c r="U20" s="40"/>
      <c r="V20" s="40"/>
    </row>
    <row r="21" spans="2:22">
      <c r="C21" s="57">
        <v>56</v>
      </c>
      <c r="D21" s="67">
        <v>20.772330155184108</v>
      </c>
      <c r="E21" s="67">
        <v>66.230502253959386</v>
      </c>
      <c r="F21" s="67">
        <v>1.986675709099613</v>
      </c>
      <c r="G21" s="67">
        <v>11.010491881756892</v>
      </c>
      <c r="S21" s="40"/>
      <c r="T21" s="40"/>
      <c r="U21" s="40"/>
      <c r="V21" s="40"/>
    </row>
    <row r="22" spans="2:22">
      <c r="C22" s="57">
        <v>57</v>
      </c>
      <c r="D22" s="67">
        <v>19.941156661526737</v>
      </c>
      <c r="E22" s="67">
        <v>66.904166888215372</v>
      </c>
      <c r="F22" s="67">
        <v>1.8698711472678611</v>
      </c>
      <c r="G22" s="67">
        <v>11.284805302990021</v>
      </c>
      <c r="S22" s="40"/>
      <c r="T22" s="40"/>
      <c r="U22" s="40"/>
      <c r="V22" s="40"/>
    </row>
    <row r="23" spans="2:22">
      <c r="C23" s="57">
        <v>58</v>
      </c>
      <c r="D23" s="67">
        <v>18.720671375262256</v>
      </c>
      <c r="E23" s="67">
        <v>68.080846906580831</v>
      </c>
      <c r="F23" s="67">
        <v>1.7505084962923814</v>
      </c>
      <c r="G23" s="67">
        <v>11.44797322186454</v>
      </c>
      <c r="S23" s="40"/>
      <c r="T23" s="40"/>
      <c r="U23" s="40"/>
      <c r="V23" s="40"/>
    </row>
    <row r="24" spans="2:22">
      <c r="C24" s="57">
        <v>59</v>
      </c>
      <c r="D24" s="67">
        <v>17.875728707521684</v>
      </c>
      <c r="E24" s="67">
        <v>69.055879425565195</v>
      </c>
      <c r="F24" s="67">
        <v>1.6479454002559364</v>
      </c>
      <c r="G24" s="67">
        <v>11.420446466657188</v>
      </c>
      <c r="S24" s="40"/>
      <c r="T24" s="40"/>
      <c r="U24" s="40"/>
      <c r="V24" s="40"/>
    </row>
    <row r="25" spans="2:22">
      <c r="C25" s="57">
        <v>60</v>
      </c>
      <c r="D25" s="67">
        <v>15.063673615805959</v>
      </c>
      <c r="E25" s="67">
        <v>70.76118599870307</v>
      </c>
      <c r="F25" s="67">
        <v>1.7080809613819175</v>
      </c>
      <c r="G25" s="67">
        <v>12.467059424109053</v>
      </c>
    </row>
    <row r="27" spans="2:22">
      <c r="B27" s="45" t="s">
        <v>136</v>
      </c>
    </row>
    <row r="28" spans="2:22">
      <c r="B28" s="45" t="s">
        <v>137</v>
      </c>
    </row>
    <row r="46" spans="19:22">
      <c r="S46" s="40"/>
      <c r="T46" s="40"/>
      <c r="U46" s="40"/>
      <c r="V46" s="40"/>
    </row>
    <row r="47" spans="19:22">
      <c r="S47" s="40"/>
      <c r="T47" s="40"/>
      <c r="U47" s="40"/>
      <c r="V47" s="40"/>
    </row>
    <row r="48" spans="19:22">
      <c r="S48" s="40"/>
      <c r="T48" s="40"/>
      <c r="U48" s="40"/>
      <c r="V48" s="40"/>
    </row>
    <row r="49" spans="19:22">
      <c r="S49" s="40"/>
      <c r="T49" s="40"/>
      <c r="U49" s="40"/>
      <c r="V49" s="40"/>
    </row>
    <row r="50" spans="19:22">
      <c r="S50" s="40"/>
      <c r="T50" s="40"/>
      <c r="U50" s="40"/>
      <c r="V50" s="40"/>
    </row>
    <row r="51" spans="19:22">
      <c r="S51" s="40"/>
      <c r="T51" s="40"/>
      <c r="U51" s="40"/>
      <c r="V51" s="40"/>
    </row>
    <row r="52" spans="19:22">
      <c r="S52" s="40"/>
      <c r="T52" s="40"/>
      <c r="U52" s="40"/>
      <c r="V52" s="40"/>
    </row>
    <row r="53" spans="19:22">
      <c r="S53" s="40"/>
      <c r="T53" s="40"/>
      <c r="U53" s="40"/>
      <c r="V53" s="40"/>
    </row>
    <row r="54" spans="19:22">
      <c r="S54" s="40"/>
      <c r="T54" s="40"/>
      <c r="U54" s="40"/>
      <c r="V54" s="40"/>
    </row>
    <row r="55" spans="19:22">
      <c r="S55" s="40"/>
      <c r="T55" s="40"/>
      <c r="U55" s="40"/>
      <c r="V55" s="40"/>
    </row>
    <row r="56" spans="19:22">
      <c r="S56" s="40"/>
      <c r="T56" s="40"/>
      <c r="U56" s="40"/>
      <c r="V56" s="40"/>
    </row>
    <row r="57" spans="19:22">
      <c r="S57" s="40"/>
      <c r="T57" s="40"/>
      <c r="U57" s="40"/>
      <c r="V57" s="40"/>
    </row>
    <row r="58" spans="19:22">
      <c r="S58" s="40"/>
      <c r="T58" s="40"/>
      <c r="U58" s="40"/>
      <c r="V58" s="40"/>
    </row>
    <row r="59" spans="19:22">
      <c r="S59" s="40"/>
      <c r="T59" s="40"/>
      <c r="U59" s="40"/>
      <c r="V59" s="40"/>
    </row>
    <row r="60" spans="19:22">
      <c r="S60" s="40"/>
      <c r="T60" s="40"/>
      <c r="U60" s="40"/>
      <c r="V60" s="40"/>
    </row>
    <row r="61" spans="19:22">
      <c r="S61" s="40"/>
      <c r="T61" s="40"/>
      <c r="U61" s="40"/>
      <c r="V61" s="40"/>
    </row>
    <row r="62" spans="19:22">
      <c r="S62" s="40"/>
      <c r="T62" s="40"/>
      <c r="U62" s="40"/>
      <c r="V62" s="40"/>
    </row>
    <row r="63" spans="19:22">
      <c r="S63" s="40"/>
      <c r="T63" s="40"/>
      <c r="U63" s="40"/>
      <c r="V63" s="40"/>
    </row>
    <row r="64" spans="19:22">
      <c r="S64" s="40"/>
      <c r="T64" s="40"/>
      <c r="U64" s="40"/>
      <c r="V64" s="40"/>
    </row>
    <row r="65" spans="19:22">
      <c r="S65" s="40"/>
      <c r="T65" s="40"/>
      <c r="U65" s="40"/>
      <c r="V65" s="40"/>
    </row>
    <row r="66" spans="19:22">
      <c r="S66" s="40"/>
      <c r="T66" s="40"/>
      <c r="U66" s="40"/>
      <c r="V66" s="40"/>
    </row>
    <row r="67" spans="19:22">
      <c r="S67" s="40"/>
      <c r="T67" s="40"/>
      <c r="U67" s="40"/>
      <c r="V67" s="40"/>
    </row>
    <row r="68" spans="19:22">
      <c r="S68" s="40"/>
      <c r="T68" s="40"/>
      <c r="U68" s="40"/>
      <c r="V68" s="40"/>
    </row>
    <row r="69" spans="19:22">
      <c r="S69" s="40"/>
      <c r="T69" s="40"/>
      <c r="U69" s="40"/>
      <c r="V69" s="40"/>
    </row>
    <row r="70" spans="19:22">
      <c r="S70" s="40"/>
      <c r="T70" s="40"/>
      <c r="U70" s="40"/>
      <c r="V70" s="40"/>
    </row>
    <row r="71" spans="19:22">
      <c r="S71" s="40"/>
      <c r="T71" s="40"/>
      <c r="U71" s="40"/>
      <c r="V71" s="40"/>
    </row>
    <row r="72" spans="19:22">
      <c r="S72" s="40"/>
      <c r="T72" s="40"/>
      <c r="U72" s="40"/>
      <c r="V72" s="40"/>
    </row>
    <row r="73" spans="19:22">
      <c r="S73" s="40"/>
      <c r="T73" s="40"/>
      <c r="U73" s="40"/>
      <c r="V73" s="40"/>
    </row>
    <row r="74" spans="19:22">
      <c r="S74" s="40"/>
      <c r="T74" s="40"/>
      <c r="U74" s="40"/>
      <c r="V74" s="40"/>
    </row>
    <row r="75" spans="19:22">
      <c r="S75" s="40"/>
      <c r="T75" s="40"/>
      <c r="U75" s="40"/>
      <c r="V75" s="40"/>
    </row>
    <row r="76" spans="19:22">
      <c r="S76" s="40"/>
      <c r="T76" s="40"/>
      <c r="U76" s="40"/>
      <c r="V76" s="40"/>
    </row>
    <row r="77" spans="19:22">
      <c r="S77" s="40"/>
      <c r="T77" s="40"/>
      <c r="U77" s="40"/>
      <c r="V77" s="40"/>
    </row>
    <row r="78" spans="19:22">
      <c r="S78" s="40"/>
      <c r="T78" s="40"/>
      <c r="U78" s="40"/>
      <c r="V78" s="40"/>
    </row>
    <row r="79" spans="19:22">
      <c r="S79" s="40"/>
      <c r="T79" s="40"/>
      <c r="U79" s="40"/>
      <c r="V79" s="40"/>
    </row>
    <row r="80" spans="19:22">
      <c r="S80" s="40"/>
      <c r="T80" s="40"/>
      <c r="U80" s="40"/>
      <c r="V80" s="40"/>
    </row>
    <row r="81" spans="19:22">
      <c r="S81" s="40"/>
      <c r="T81" s="40"/>
      <c r="U81" s="40"/>
      <c r="V81" s="40"/>
    </row>
  </sheetData>
  <mergeCells count="1">
    <mergeCell ref="S2:V2"/>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dimension ref="B2:V81"/>
  <sheetViews>
    <sheetView showGridLines="0" workbookViewId="0">
      <selection activeCell="F37" sqref="F37"/>
    </sheetView>
  </sheetViews>
  <sheetFormatPr baseColWidth="10" defaultRowHeight="11.25"/>
  <cols>
    <col min="1" max="2" width="11.42578125" style="38"/>
    <col min="3" max="3" width="28.140625" style="38" customWidth="1"/>
    <col min="4" max="6" width="10.5703125" style="38" customWidth="1"/>
    <col min="7" max="16384" width="11.42578125" style="38"/>
  </cols>
  <sheetData>
    <row r="2" spans="3:22">
      <c r="C2" s="45" t="s">
        <v>120</v>
      </c>
      <c r="S2" s="47">
        <v>2014</v>
      </c>
      <c r="T2" s="47"/>
      <c r="U2" s="47"/>
      <c r="V2" s="47"/>
    </row>
    <row r="3" spans="3:22">
      <c r="C3" s="45"/>
    </row>
    <row r="4" spans="3:22">
      <c r="C4" s="57"/>
      <c r="D4" s="57" t="s">
        <v>19</v>
      </c>
      <c r="E4" s="57" t="s">
        <v>20</v>
      </c>
      <c r="F4" s="57" t="s">
        <v>21</v>
      </c>
      <c r="G4" s="57" t="s">
        <v>25</v>
      </c>
      <c r="S4" s="40"/>
      <c r="T4" s="40"/>
      <c r="U4" s="40"/>
      <c r="V4" s="40"/>
    </row>
    <row r="5" spans="3:22">
      <c r="C5" s="57">
        <v>40</v>
      </c>
      <c r="D5" s="67">
        <v>0.31305469270024405</v>
      </c>
      <c r="E5" s="67">
        <v>0.50685045484801416</v>
      </c>
      <c r="F5" s="67">
        <v>2.7272391095333186E-2</v>
      </c>
      <c r="G5" s="67">
        <v>3.9175171954737076E-2</v>
      </c>
      <c r="S5" s="40"/>
      <c r="T5" s="40"/>
      <c r="U5" s="40"/>
      <c r="V5" s="40"/>
    </row>
    <row r="6" spans="3:22">
      <c r="C6" s="57">
        <v>41</v>
      </c>
      <c r="D6" s="67">
        <v>0.34952462246859689</v>
      </c>
      <c r="E6" s="67">
        <v>0.60155832459886094</v>
      </c>
      <c r="F6" s="67">
        <v>2.9290994002996864E-2</v>
      </c>
      <c r="G6" s="67">
        <v>4.6340975586830854E-2</v>
      </c>
      <c r="S6" s="40"/>
      <c r="T6" s="40"/>
      <c r="U6" s="40"/>
      <c r="V6" s="40"/>
    </row>
    <row r="7" spans="3:22">
      <c r="C7" s="57">
        <v>42</v>
      </c>
      <c r="D7" s="67">
        <v>0.38484307085144398</v>
      </c>
      <c r="E7" s="67">
        <v>0.66696888082984451</v>
      </c>
      <c r="F7" s="67">
        <v>3.1785819044825477E-2</v>
      </c>
      <c r="G7" s="67">
        <v>5.3545238793632169E-2</v>
      </c>
      <c r="S7" s="40"/>
      <c r="T7" s="40"/>
      <c r="U7" s="40"/>
      <c r="V7" s="40"/>
    </row>
    <row r="8" spans="3:22">
      <c r="C8" s="57">
        <v>43</v>
      </c>
      <c r="D8" s="67">
        <v>0.43235331100098978</v>
      </c>
      <c r="E8" s="67">
        <v>0.77754814941391026</v>
      </c>
      <c r="F8" s="67">
        <v>3.9226686183286424E-2</v>
      </c>
      <c r="G8" s="67">
        <v>6.9640801771971517E-2</v>
      </c>
      <c r="S8" s="40"/>
      <c r="T8" s="40"/>
      <c r="U8" s="40"/>
      <c r="V8" s="40"/>
    </row>
    <row r="9" spans="3:22">
      <c r="C9" s="57">
        <v>44</v>
      </c>
      <c r="D9" s="67">
        <v>0.4824016971082169</v>
      </c>
      <c r="E9" s="67">
        <v>0.88380106704146666</v>
      </c>
      <c r="F9" s="67">
        <v>3.8421374105964176E-2</v>
      </c>
      <c r="G9" s="67">
        <v>7.6404897794766377E-2</v>
      </c>
      <c r="S9" s="40"/>
      <c r="T9" s="40"/>
      <c r="U9" s="40"/>
      <c r="V9" s="40"/>
    </row>
    <row r="10" spans="3:22">
      <c r="C10" s="57">
        <v>45</v>
      </c>
      <c r="D10" s="67">
        <v>0.526732479501133</v>
      </c>
      <c r="E10" s="67">
        <v>1.0481275811225841</v>
      </c>
      <c r="F10" s="67">
        <v>4.2587827664963891E-2</v>
      </c>
      <c r="G10" s="67">
        <v>8.5286850702421174E-2</v>
      </c>
      <c r="S10" s="40"/>
      <c r="T10" s="40"/>
      <c r="U10" s="40"/>
      <c r="V10" s="40"/>
    </row>
    <row r="11" spans="3:22">
      <c r="C11" s="57">
        <v>46</v>
      </c>
      <c r="D11" s="67">
        <v>0.57393498015066913</v>
      </c>
      <c r="E11" s="67">
        <v>1.1433930883812862</v>
      </c>
      <c r="F11" s="67">
        <v>4.8350216736561827E-2</v>
      </c>
      <c r="G11" s="67">
        <v>0.10654955169723809</v>
      </c>
      <c r="S11" s="40"/>
      <c r="T11" s="40"/>
      <c r="U11" s="40"/>
      <c r="V11" s="40"/>
    </row>
    <row r="12" spans="3:22">
      <c r="C12" s="57">
        <v>47</v>
      </c>
      <c r="D12" s="67">
        <v>0.66140552059160806</v>
      </c>
      <c r="E12" s="67">
        <v>1.32540700141762</v>
      </c>
      <c r="F12" s="67">
        <v>5.5418107612709815E-2</v>
      </c>
      <c r="G12" s="67">
        <v>0.12494469476022356</v>
      </c>
      <c r="S12" s="40"/>
      <c r="T12" s="40"/>
      <c r="U12" s="40"/>
      <c r="V12" s="40"/>
    </row>
    <row r="13" spans="3:22">
      <c r="C13" s="57">
        <v>48</v>
      </c>
      <c r="D13" s="67">
        <v>0.70753471091115594</v>
      </c>
      <c r="E13" s="67">
        <v>1.4737280002817372</v>
      </c>
      <c r="F13" s="67">
        <v>6.1299865294371418E-2</v>
      </c>
      <c r="G13" s="67">
        <v>0.14780200913885247</v>
      </c>
      <c r="S13" s="40"/>
      <c r="T13" s="40"/>
      <c r="U13" s="40"/>
      <c r="V13" s="40"/>
    </row>
    <row r="14" spans="3:22">
      <c r="C14" s="57">
        <v>49</v>
      </c>
      <c r="D14" s="67">
        <v>0.76166585463276315</v>
      </c>
      <c r="E14" s="67">
        <v>1.6394306106056016</v>
      </c>
      <c r="F14" s="67">
        <v>6.3316697611742453E-2</v>
      </c>
      <c r="G14" s="67">
        <v>0.16899083937969389</v>
      </c>
      <c r="S14" s="40"/>
      <c r="T14" s="40"/>
      <c r="U14" s="40"/>
      <c r="V14" s="40"/>
    </row>
    <row r="15" spans="3:22">
      <c r="C15" s="57">
        <v>50</v>
      </c>
      <c r="D15" s="67">
        <v>0.83537992918633708</v>
      </c>
      <c r="E15" s="67">
        <v>1.871225006942516</v>
      </c>
      <c r="F15" s="67">
        <v>6.9425159677867262E-2</v>
      </c>
      <c r="G15" s="67">
        <v>0.20578051235767841</v>
      </c>
      <c r="S15" s="40"/>
      <c r="T15" s="40"/>
      <c r="U15" s="40"/>
      <c r="V15" s="40"/>
    </row>
    <row r="16" spans="3:22">
      <c r="C16" s="57">
        <v>51</v>
      </c>
      <c r="D16" s="67">
        <v>0.8853427442556292</v>
      </c>
      <c r="E16" s="67">
        <v>2.0462180038688533</v>
      </c>
      <c r="F16" s="67">
        <v>8.066504825106996E-2</v>
      </c>
      <c r="G16" s="67">
        <v>0.24692711101856063</v>
      </c>
      <c r="S16" s="40"/>
      <c r="T16" s="40"/>
      <c r="U16" s="40"/>
      <c r="V16" s="40"/>
    </row>
    <row r="17" spans="2:22">
      <c r="C17" s="57">
        <v>52</v>
      </c>
      <c r="D17" s="67">
        <v>0.9524956020755706</v>
      </c>
      <c r="E17" s="67">
        <v>2.3429097735565776</v>
      </c>
      <c r="F17" s="67">
        <v>8.0406210357637287E-2</v>
      </c>
      <c r="G17" s="67">
        <v>0.29402779465525836</v>
      </c>
      <c r="S17" s="40"/>
      <c r="T17" s="40"/>
      <c r="U17" s="40"/>
      <c r="V17" s="40"/>
    </row>
    <row r="18" spans="2:22">
      <c r="B18" s="45"/>
      <c r="C18" s="57">
        <v>53</v>
      </c>
      <c r="D18" s="67">
        <v>1.0425200720956906</v>
      </c>
      <c r="E18" s="67">
        <v>2.66717643417627</v>
      </c>
      <c r="F18" s="67">
        <v>9.0688550257614658E-2</v>
      </c>
      <c r="G18" s="67">
        <v>0.36719190926138329</v>
      </c>
      <c r="S18" s="40"/>
      <c r="T18" s="40"/>
      <c r="U18" s="40"/>
      <c r="V18" s="40"/>
    </row>
    <row r="19" spans="2:22">
      <c r="C19" s="57">
        <v>54</v>
      </c>
      <c r="D19" s="67">
        <v>1.0935719502452192</v>
      </c>
      <c r="E19" s="67">
        <v>2.9520042151895405</v>
      </c>
      <c r="F19" s="67">
        <v>9.0521423975147758E-2</v>
      </c>
      <c r="G19" s="67">
        <v>0.41054666025092268</v>
      </c>
      <c r="S19" s="40"/>
      <c r="T19" s="40"/>
      <c r="U19" s="40"/>
      <c r="V19" s="40"/>
    </row>
    <row r="20" spans="2:22">
      <c r="C20" s="57">
        <v>55</v>
      </c>
      <c r="D20" s="67">
        <v>1.1908708725301946</v>
      </c>
      <c r="E20" s="67">
        <v>3.4548493597270378</v>
      </c>
      <c r="F20" s="67">
        <v>0.10866912553586311</v>
      </c>
      <c r="G20" s="67">
        <v>0.5281503686001483</v>
      </c>
      <c r="S20" s="40"/>
      <c r="T20" s="40"/>
      <c r="U20" s="40"/>
      <c r="V20" s="40"/>
    </row>
    <row r="21" spans="2:22">
      <c r="C21" s="57">
        <v>56</v>
      </c>
      <c r="D21" s="67">
        <v>1.2265603192307557</v>
      </c>
      <c r="E21" s="67">
        <v>3.9107652045072028</v>
      </c>
      <c r="F21" s="67">
        <v>0.11730882254213872</v>
      </c>
      <c r="G21" s="67">
        <v>0.6501452815588411</v>
      </c>
      <c r="S21" s="40"/>
      <c r="T21" s="40"/>
      <c r="U21" s="40"/>
      <c r="V21" s="40"/>
    </row>
    <row r="22" spans="2:22">
      <c r="C22" s="57">
        <v>57</v>
      </c>
      <c r="D22" s="67">
        <v>1.3301664392776833</v>
      </c>
      <c r="E22" s="67">
        <v>4.4628142165011102</v>
      </c>
      <c r="F22" s="67">
        <v>0.12472896573086445</v>
      </c>
      <c r="G22" s="67">
        <v>0.75274817517385206</v>
      </c>
      <c r="S22" s="40"/>
      <c r="T22" s="40"/>
      <c r="U22" s="40"/>
      <c r="V22" s="40"/>
    </row>
    <row r="23" spans="2:22">
      <c r="C23" s="57">
        <v>58</v>
      </c>
      <c r="D23" s="67">
        <v>1.3950252176258435</v>
      </c>
      <c r="E23" s="67">
        <v>5.0732421059164157</v>
      </c>
      <c r="F23" s="67">
        <v>0.13044422644067472</v>
      </c>
      <c r="G23" s="67">
        <v>0.85307898499354351</v>
      </c>
      <c r="S23" s="40"/>
      <c r="T23" s="40"/>
      <c r="U23" s="40"/>
      <c r="V23" s="40"/>
    </row>
    <row r="24" spans="2:22">
      <c r="C24" s="57">
        <v>59</v>
      </c>
      <c r="D24" s="67">
        <v>1.5193079728622496</v>
      </c>
      <c r="E24" s="67">
        <v>5.8692515365893154</v>
      </c>
      <c r="F24" s="67">
        <v>0.14006346965855451</v>
      </c>
      <c r="G24" s="67">
        <v>0.97065555504530621</v>
      </c>
      <c r="S24" s="40"/>
      <c r="T24" s="40"/>
      <c r="U24" s="40"/>
      <c r="V24" s="40"/>
    </row>
    <row r="25" spans="2:22">
      <c r="C25" s="57">
        <v>60</v>
      </c>
      <c r="D25" s="67">
        <v>1.3205240005660426</v>
      </c>
      <c r="E25" s="67">
        <v>6.2031246031352465</v>
      </c>
      <c r="F25" s="67">
        <v>0.14973518159926366</v>
      </c>
      <c r="G25" s="67">
        <v>1.0928974967132039</v>
      </c>
    </row>
    <row r="27" spans="2:22">
      <c r="B27" s="45" t="s">
        <v>139</v>
      </c>
    </row>
    <row r="28" spans="2:22">
      <c r="B28" s="45" t="s">
        <v>140</v>
      </c>
    </row>
    <row r="30" spans="2:22">
      <c r="B30" s="45"/>
    </row>
    <row r="46" spans="19:22">
      <c r="S46" s="40"/>
      <c r="T46" s="40"/>
      <c r="U46" s="40"/>
      <c r="V46" s="40"/>
    </row>
    <row r="47" spans="19:22">
      <c r="S47" s="40"/>
      <c r="T47" s="40"/>
      <c r="U47" s="40"/>
      <c r="V47" s="40"/>
    </row>
    <row r="48" spans="19:22">
      <c r="S48" s="40"/>
      <c r="T48" s="40"/>
      <c r="U48" s="40"/>
      <c r="V48" s="40"/>
    </row>
    <row r="49" spans="19:22">
      <c r="S49" s="40"/>
      <c r="T49" s="40"/>
      <c r="U49" s="40"/>
      <c r="V49" s="40"/>
    </row>
    <row r="50" spans="19:22">
      <c r="S50" s="40"/>
      <c r="T50" s="40"/>
      <c r="U50" s="40"/>
      <c r="V50" s="40"/>
    </row>
    <row r="51" spans="19:22">
      <c r="S51" s="40"/>
      <c r="T51" s="40"/>
      <c r="U51" s="40"/>
      <c r="V51" s="40"/>
    </row>
    <row r="52" spans="19:22">
      <c r="S52" s="40"/>
      <c r="T52" s="40"/>
      <c r="U52" s="40"/>
      <c r="V52" s="40"/>
    </row>
    <row r="53" spans="19:22">
      <c r="S53" s="40"/>
      <c r="T53" s="40"/>
      <c r="U53" s="40"/>
      <c r="V53" s="40"/>
    </row>
    <row r="54" spans="19:22">
      <c r="S54" s="40"/>
      <c r="T54" s="40"/>
      <c r="U54" s="40"/>
      <c r="V54" s="40"/>
    </row>
    <row r="55" spans="19:22">
      <c r="S55" s="40"/>
      <c r="T55" s="40"/>
      <c r="U55" s="40"/>
      <c r="V55" s="40"/>
    </row>
    <row r="56" spans="19:22">
      <c r="S56" s="40"/>
      <c r="T56" s="40"/>
      <c r="U56" s="40"/>
      <c r="V56" s="40"/>
    </row>
    <row r="57" spans="19:22">
      <c r="S57" s="40"/>
      <c r="T57" s="40"/>
      <c r="U57" s="40"/>
      <c r="V57" s="40"/>
    </row>
    <row r="58" spans="19:22">
      <c r="S58" s="40"/>
      <c r="T58" s="40"/>
      <c r="U58" s="40"/>
      <c r="V58" s="40"/>
    </row>
    <row r="59" spans="19:22">
      <c r="S59" s="40"/>
      <c r="T59" s="40"/>
      <c r="U59" s="40"/>
      <c r="V59" s="40"/>
    </row>
    <row r="60" spans="19:22">
      <c r="S60" s="40"/>
      <c r="T60" s="40"/>
      <c r="U60" s="40"/>
      <c r="V60" s="40"/>
    </row>
    <row r="61" spans="19:22">
      <c r="S61" s="40"/>
      <c r="T61" s="40"/>
      <c r="U61" s="40"/>
      <c r="V61" s="40"/>
    </row>
    <row r="62" spans="19:22">
      <c r="S62" s="40"/>
      <c r="T62" s="40"/>
      <c r="U62" s="40"/>
      <c r="V62" s="40"/>
    </row>
    <row r="63" spans="19:22">
      <c r="S63" s="40"/>
      <c r="T63" s="40"/>
      <c r="U63" s="40"/>
      <c r="V63" s="40"/>
    </row>
    <row r="64" spans="19:22">
      <c r="S64" s="40"/>
      <c r="T64" s="40"/>
      <c r="U64" s="40"/>
      <c r="V64" s="40"/>
    </row>
    <row r="65" spans="19:22">
      <c r="S65" s="40"/>
      <c r="T65" s="40"/>
      <c r="U65" s="40"/>
      <c r="V65" s="40"/>
    </row>
    <row r="66" spans="19:22">
      <c r="S66" s="40"/>
      <c r="T66" s="40"/>
      <c r="U66" s="40"/>
      <c r="V66" s="40"/>
    </row>
    <row r="67" spans="19:22">
      <c r="S67" s="40"/>
      <c r="T67" s="40"/>
      <c r="U67" s="40"/>
      <c r="V67" s="40"/>
    </row>
    <row r="68" spans="19:22">
      <c r="S68" s="40"/>
      <c r="T68" s="40"/>
      <c r="U68" s="40"/>
      <c r="V68" s="40"/>
    </row>
    <row r="69" spans="19:22">
      <c r="S69" s="40"/>
      <c r="T69" s="40"/>
      <c r="U69" s="40"/>
      <c r="V69" s="40"/>
    </row>
    <row r="70" spans="19:22">
      <c r="S70" s="40"/>
      <c r="T70" s="40"/>
      <c r="U70" s="40"/>
      <c r="V70" s="40"/>
    </row>
    <row r="71" spans="19:22">
      <c r="S71" s="40"/>
      <c r="T71" s="40"/>
      <c r="U71" s="40"/>
      <c r="V71" s="40"/>
    </row>
    <row r="72" spans="19:22">
      <c r="S72" s="40"/>
      <c r="T72" s="40"/>
      <c r="U72" s="40"/>
      <c r="V72" s="40"/>
    </row>
    <row r="73" spans="19:22">
      <c r="S73" s="40"/>
      <c r="T73" s="40"/>
      <c r="U73" s="40"/>
      <c r="V73" s="40"/>
    </row>
    <row r="74" spans="19:22">
      <c r="S74" s="40"/>
      <c r="T74" s="40"/>
      <c r="U74" s="40"/>
      <c r="V74" s="40"/>
    </row>
    <row r="75" spans="19:22">
      <c r="S75" s="40"/>
      <c r="T75" s="40"/>
      <c r="U75" s="40"/>
      <c r="V75" s="40"/>
    </row>
    <row r="76" spans="19:22">
      <c r="S76" s="40"/>
      <c r="T76" s="40"/>
      <c r="U76" s="40"/>
      <c r="V76" s="40"/>
    </row>
    <row r="77" spans="19:22">
      <c r="S77" s="40"/>
      <c r="T77" s="40"/>
      <c r="U77" s="40"/>
      <c r="V77" s="40"/>
    </row>
    <row r="78" spans="19:22">
      <c r="S78" s="40"/>
      <c r="T78" s="40"/>
      <c r="U78" s="40"/>
      <c r="V78" s="40"/>
    </row>
    <row r="79" spans="19:22">
      <c r="S79" s="40"/>
      <c r="T79" s="40"/>
      <c r="U79" s="40"/>
      <c r="V79" s="40"/>
    </row>
    <row r="80" spans="19:22">
      <c r="S80" s="40"/>
      <c r="T80" s="40"/>
      <c r="U80" s="40"/>
      <c r="V80" s="40"/>
    </row>
    <row r="81" spans="19:22">
      <c r="S81" s="40"/>
      <c r="T81" s="40"/>
      <c r="U81" s="40"/>
      <c r="V81" s="40"/>
    </row>
  </sheetData>
  <mergeCells count="1">
    <mergeCell ref="S2:V2"/>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dimension ref="B2:V81"/>
  <sheetViews>
    <sheetView showGridLines="0" workbookViewId="0">
      <selection activeCell="G35" sqref="G35"/>
    </sheetView>
  </sheetViews>
  <sheetFormatPr baseColWidth="10" defaultRowHeight="11.25"/>
  <cols>
    <col min="1" max="2" width="11.42578125" style="38"/>
    <col min="3" max="3" width="28.140625" style="38" customWidth="1"/>
    <col min="4" max="6" width="10.5703125" style="38" customWidth="1"/>
    <col min="7" max="16384" width="11.42578125" style="38"/>
  </cols>
  <sheetData>
    <row r="2" spans="3:22">
      <c r="C2" s="45" t="s">
        <v>121</v>
      </c>
      <c r="S2" s="47">
        <v>2014</v>
      </c>
      <c r="T2" s="47"/>
      <c r="U2" s="47"/>
      <c r="V2" s="47"/>
    </row>
    <row r="3" spans="3:22">
      <c r="C3" s="45"/>
    </row>
    <row r="4" spans="3:22">
      <c r="C4" s="57"/>
      <c r="D4" s="57" t="s">
        <v>19</v>
      </c>
      <c r="E4" s="57" t="s">
        <v>20</v>
      </c>
      <c r="F4" s="57" t="s">
        <v>21</v>
      </c>
      <c r="G4" s="57" t="s">
        <v>25</v>
      </c>
      <c r="S4" s="40"/>
      <c r="T4" s="40"/>
      <c r="U4" s="40"/>
      <c r="V4" s="40"/>
    </row>
    <row r="5" spans="3:22">
      <c r="C5" s="57">
        <v>40</v>
      </c>
      <c r="D5" s="67">
        <v>47.35987002437043</v>
      </c>
      <c r="E5" s="67">
        <v>47.441104792851341</v>
      </c>
      <c r="F5" s="67">
        <v>1.0560519902518277</v>
      </c>
      <c r="G5" s="67">
        <v>4.1429731925264015</v>
      </c>
      <c r="S5" s="40"/>
      <c r="T5" s="40"/>
      <c r="U5" s="40"/>
      <c r="V5" s="40"/>
    </row>
    <row r="6" spans="3:22">
      <c r="C6" s="57">
        <v>41</v>
      </c>
      <c r="D6" s="67">
        <v>46.208226221079691</v>
      </c>
      <c r="E6" s="67">
        <v>47.943444730077125</v>
      </c>
      <c r="F6" s="67">
        <v>1.2853470437017995</v>
      </c>
      <c r="G6" s="67">
        <v>4.5629820051413885</v>
      </c>
      <c r="S6" s="40"/>
      <c r="T6" s="40"/>
      <c r="U6" s="40"/>
      <c r="V6" s="40"/>
    </row>
    <row r="7" spans="3:22">
      <c r="C7" s="57">
        <v>42</v>
      </c>
      <c r="D7" s="67">
        <v>44.659587757651472</v>
      </c>
      <c r="E7" s="67">
        <v>49.656464709556523</v>
      </c>
      <c r="F7" s="67">
        <v>1.0618363522798251</v>
      </c>
      <c r="G7" s="67">
        <v>4.6221111805121797</v>
      </c>
      <c r="S7" s="40"/>
      <c r="T7" s="40"/>
      <c r="U7" s="40"/>
      <c r="V7" s="40"/>
    </row>
    <row r="8" spans="3:22">
      <c r="C8" s="57">
        <v>43</v>
      </c>
      <c r="D8" s="67">
        <v>43.493552168815938</v>
      </c>
      <c r="E8" s="67">
        <v>50.64478311840562</v>
      </c>
      <c r="F8" s="67">
        <v>0.93786635404454854</v>
      </c>
      <c r="G8" s="67">
        <v>4.9237983587338805</v>
      </c>
      <c r="S8" s="40"/>
      <c r="T8" s="40"/>
      <c r="U8" s="40"/>
      <c r="V8" s="40"/>
    </row>
    <row r="9" spans="3:22">
      <c r="C9" s="57">
        <v>44</v>
      </c>
      <c r="D9" s="67">
        <v>43.951612903225808</v>
      </c>
      <c r="E9" s="67">
        <v>50.252016129032263</v>
      </c>
      <c r="F9" s="67">
        <v>0.55443548387096775</v>
      </c>
      <c r="G9" s="67">
        <v>5.241935483870968</v>
      </c>
      <c r="S9" s="40"/>
      <c r="T9" s="40"/>
      <c r="U9" s="40"/>
      <c r="V9" s="40"/>
    </row>
    <row r="10" spans="3:22">
      <c r="C10" s="57">
        <v>45</v>
      </c>
      <c r="D10" s="67">
        <v>41.543592186755596</v>
      </c>
      <c r="E10" s="67">
        <v>52.69175797999047</v>
      </c>
      <c r="F10" s="67">
        <v>0.47641734159123394</v>
      </c>
      <c r="G10" s="67">
        <v>5.2882324916626962</v>
      </c>
      <c r="S10" s="40"/>
      <c r="T10" s="40"/>
      <c r="U10" s="40"/>
      <c r="V10" s="40"/>
    </row>
    <row r="11" spans="3:22">
      <c r="C11" s="57">
        <v>46</v>
      </c>
      <c r="D11" s="67">
        <v>40.848214285714285</v>
      </c>
      <c r="E11" s="67">
        <v>52.946428571428569</v>
      </c>
      <c r="F11" s="67">
        <v>0.89285714285714279</v>
      </c>
      <c r="G11" s="67">
        <v>5.3125</v>
      </c>
      <c r="S11" s="40"/>
      <c r="T11" s="40"/>
      <c r="U11" s="40"/>
      <c r="V11" s="40"/>
    </row>
    <row r="12" spans="3:22">
      <c r="C12" s="57">
        <v>47</v>
      </c>
      <c r="D12" s="67">
        <v>41.080861438439662</v>
      </c>
      <c r="E12" s="67">
        <v>52.214546932141403</v>
      </c>
      <c r="F12" s="67">
        <v>0.89394555058919145</v>
      </c>
      <c r="G12" s="67">
        <v>5.8106460788297438</v>
      </c>
      <c r="S12" s="40"/>
      <c r="T12" s="40"/>
      <c r="U12" s="40"/>
      <c r="V12" s="40"/>
    </row>
    <row r="13" spans="3:22">
      <c r="C13" s="57">
        <v>48</v>
      </c>
      <c r="D13" s="67">
        <v>41.240875912408761</v>
      </c>
      <c r="E13" s="67">
        <v>51.277372262773724</v>
      </c>
      <c r="F13" s="67">
        <v>0.65693430656934304</v>
      </c>
      <c r="G13" s="67">
        <v>6.8248175182481745</v>
      </c>
      <c r="S13" s="40"/>
      <c r="T13" s="40"/>
      <c r="U13" s="40"/>
      <c r="V13" s="40"/>
    </row>
    <row r="14" spans="3:22">
      <c r="C14" s="57">
        <v>49</v>
      </c>
      <c r="D14" s="67">
        <v>38.505553685627739</v>
      </c>
      <c r="E14" s="67">
        <v>53.988556041736793</v>
      </c>
      <c r="F14" s="67">
        <v>0.77415011780545273</v>
      </c>
      <c r="G14" s="67">
        <v>6.7317401548300237</v>
      </c>
      <c r="S14" s="40"/>
      <c r="T14" s="40"/>
      <c r="U14" s="40"/>
      <c r="V14" s="40"/>
    </row>
    <row r="15" spans="3:22">
      <c r="C15" s="57">
        <v>50</v>
      </c>
      <c r="D15" s="67">
        <v>37.833286556272803</v>
      </c>
      <c r="E15" s="67">
        <v>54.785293292169527</v>
      </c>
      <c r="F15" s="67">
        <v>0.61745719898961549</v>
      </c>
      <c r="G15" s="67">
        <v>6.7639629525680602</v>
      </c>
      <c r="S15" s="40"/>
      <c r="T15" s="40"/>
      <c r="U15" s="40"/>
      <c r="V15" s="40"/>
    </row>
    <row r="16" spans="3:22">
      <c r="C16" s="57">
        <v>51</v>
      </c>
      <c r="D16" s="67">
        <v>36.979591836734691</v>
      </c>
      <c r="E16" s="67">
        <v>54.639455782312929</v>
      </c>
      <c r="F16" s="67">
        <v>0.54421768707482987</v>
      </c>
      <c r="G16" s="67">
        <v>7.8367346938775508</v>
      </c>
      <c r="S16" s="40"/>
      <c r="T16" s="40"/>
      <c r="U16" s="40"/>
      <c r="V16" s="40"/>
    </row>
    <row r="17" spans="2:22">
      <c r="C17" s="57">
        <v>52</v>
      </c>
      <c r="D17" s="67">
        <v>32.808595702148921</v>
      </c>
      <c r="E17" s="67">
        <v>58.495752123938026</v>
      </c>
      <c r="F17" s="67">
        <v>0.82458770614692656</v>
      </c>
      <c r="G17" s="67">
        <v>7.871064467766117</v>
      </c>
      <c r="S17" s="40"/>
      <c r="T17" s="40"/>
      <c r="U17" s="40"/>
      <c r="V17" s="40"/>
    </row>
    <row r="18" spans="2:22">
      <c r="B18" s="45"/>
      <c r="C18" s="57">
        <v>53</v>
      </c>
      <c r="D18" s="67">
        <v>34.512471655328795</v>
      </c>
      <c r="E18" s="67">
        <v>55.691609977324262</v>
      </c>
      <c r="F18" s="67">
        <v>0.68027210884353739</v>
      </c>
      <c r="G18" s="67">
        <v>9.1156462585034017</v>
      </c>
      <c r="S18" s="40"/>
      <c r="T18" s="40"/>
      <c r="U18" s="40"/>
      <c r="V18" s="40"/>
    </row>
    <row r="19" spans="2:22">
      <c r="C19" s="57">
        <v>54</v>
      </c>
      <c r="D19" s="67">
        <v>32.370820668693007</v>
      </c>
      <c r="E19" s="67">
        <v>57.316543638732085</v>
      </c>
      <c r="F19" s="67">
        <v>0.65132435953104639</v>
      </c>
      <c r="G19" s="67">
        <v>9.6613113330438551</v>
      </c>
      <c r="S19" s="40"/>
      <c r="T19" s="40"/>
      <c r="U19" s="40"/>
      <c r="V19" s="40"/>
    </row>
    <row r="20" spans="2:22">
      <c r="C20" s="57">
        <v>55</v>
      </c>
      <c r="D20" s="67">
        <v>29.510309278350515</v>
      </c>
      <c r="E20" s="67">
        <v>58.173784977908696</v>
      </c>
      <c r="F20" s="67">
        <v>0.62592047128129602</v>
      </c>
      <c r="G20" s="67">
        <v>11.689985272459499</v>
      </c>
      <c r="S20" s="40"/>
      <c r="T20" s="40"/>
      <c r="U20" s="40"/>
      <c r="V20" s="40"/>
    </row>
    <row r="21" spans="2:22">
      <c r="C21" s="57">
        <v>56</v>
      </c>
      <c r="D21" s="67">
        <v>25.939207650273222</v>
      </c>
      <c r="E21" s="67">
        <v>61.919398907103826</v>
      </c>
      <c r="F21" s="67">
        <v>0.52937158469945356</v>
      </c>
      <c r="G21" s="67">
        <v>11.612021857923498</v>
      </c>
      <c r="S21" s="40"/>
      <c r="T21" s="40"/>
      <c r="U21" s="40"/>
      <c r="V21" s="40"/>
    </row>
    <row r="22" spans="2:22">
      <c r="C22" s="57">
        <v>57</v>
      </c>
      <c r="D22" s="67">
        <v>25.370828182941903</v>
      </c>
      <c r="E22" s="67">
        <v>62.901730531520393</v>
      </c>
      <c r="F22" s="67">
        <v>0.75710754017305315</v>
      </c>
      <c r="G22" s="67">
        <v>10.970333745364648</v>
      </c>
      <c r="S22" s="40"/>
      <c r="T22" s="40"/>
      <c r="U22" s="40"/>
      <c r="V22" s="40"/>
    </row>
    <row r="23" spans="2:22">
      <c r="C23" s="57">
        <v>58</v>
      </c>
      <c r="D23" s="67">
        <v>23.49003056323679</v>
      </c>
      <c r="E23" s="67">
        <v>65.507204191529624</v>
      </c>
      <c r="F23" s="67">
        <v>0.53849512443603553</v>
      </c>
      <c r="G23" s="67">
        <v>10.464270120797554</v>
      </c>
      <c r="S23" s="40"/>
      <c r="T23" s="40"/>
      <c r="U23" s="40"/>
      <c r="V23" s="40"/>
    </row>
    <row r="24" spans="2:22">
      <c r="C24" s="57">
        <v>59</v>
      </c>
      <c r="D24" s="67">
        <v>21.548775482282117</v>
      </c>
      <c r="E24" s="67">
        <v>67.464769462306748</v>
      </c>
      <c r="F24" s="67">
        <v>0.57463401286085647</v>
      </c>
      <c r="G24" s="67">
        <v>10.41182104255028</v>
      </c>
      <c r="S24" s="40"/>
      <c r="T24" s="40"/>
      <c r="U24" s="40"/>
      <c r="V24" s="40"/>
    </row>
    <row r="25" spans="2:22">
      <c r="C25" s="57">
        <v>60</v>
      </c>
      <c r="D25" s="67">
        <v>17.048092868988391</v>
      </c>
      <c r="E25" s="67">
        <v>64.908789386401324</v>
      </c>
      <c r="F25" s="67">
        <v>0.67993366500829189</v>
      </c>
      <c r="G25" s="67">
        <v>17.363184079601989</v>
      </c>
    </row>
    <row r="27" spans="2:22">
      <c r="B27" s="45" t="s">
        <v>138</v>
      </c>
    </row>
    <row r="28" spans="2:22">
      <c r="B28" s="45" t="s">
        <v>137</v>
      </c>
    </row>
    <row r="46" spans="19:22">
      <c r="S46" s="40"/>
      <c r="T46" s="40"/>
      <c r="U46" s="40"/>
      <c r="V46" s="40"/>
    </row>
    <row r="47" spans="19:22">
      <c r="S47" s="40"/>
      <c r="T47" s="40"/>
      <c r="U47" s="40"/>
      <c r="V47" s="40"/>
    </row>
    <row r="48" spans="19:22">
      <c r="S48" s="40"/>
      <c r="T48" s="40"/>
      <c r="U48" s="40"/>
      <c r="V48" s="40"/>
    </row>
    <row r="49" spans="19:22">
      <c r="S49" s="40"/>
      <c r="T49" s="40"/>
      <c r="U49" s="40"/>
      <c r="V49" s="40"/>
    </row>
    <row r="50" spans="19:22">
      <c r="S50" s="40"/>
      <c r="T50" s="40"/>
      <c r="U50" s="40"/>
      <c r="V50" s="40"/>
    </row>
    <row r="51" spans="19:22">
      <c r="S51" s="40"/>
      <c r="T51" s="40"/>
      <c r="U51" s="40"/>
      <c r="V51" s="40"/>
    </row>
    <row r="52" spans="19:22">
      <c r="S52" s="40"/>
      <c r="T52" s="40"/>
      <c r="U52" s="40"/>
      <c r="V52" s="40"/>
    </row>
    <row r="53" spans="19:22">
      <c r="S53" s="40"/>
      <c r="T53" s="40"/>
      <c r="U53" s="40"/>
      <c r="V53" s="40"/>
    </row>
    <row r="54" spans="19:22">
      <c r="S54" s="40"/>
      <c r="T54" s="40"/>
      <c r="U54" s="40"/>
      <c r="V54" s="40"/>
    </row>
    <row r="55" spans="19:22">
      <c r="S55" s="40"/>
      <c r="T55" s="40"/>
      <c r="U55" s="40"/>
      <c r="V55" s="40"/>
    </row>
    <row r="56" spans="19:22">
      <c r="S56" s="40"/>
      <c r="T56" s="40"/>
      <c r="U56" s="40"/>
      <c r="V56" s="40"/>
    </row>
    <row r="57" spans="19:22">
      <c r="S57" s="40"/>
      <c r="T57" s="40"/>
      <c r="U57" s="40"/>
      <c r="V57" s="40"/>
    </row>
    <row r="58" spans="19:22">
      <c r="S58" s="40"/>
      <c r="T58" s="40"/>
      <c r="U58" s="40"/>
      <c r="V58" s="40"/>
    </row>
    <row r="59" spans="19:22">
      <c r="S59" s="40"/>
      <c r="T59" s="40"/>
      <c r="U59" s="40"/>
      <c r="V59" s="40"/>
    </row>
    <row r="60" spans="19:22">
      <c r="S60" s="40"/>
      <c r="T60" s="40"/>
      <c r="U60" s="40"/>
      <c r="V60" s="40"/>
    </row>
    <row r="61" spans="19:22">
      <c r="S61" s="40"/>
      <c r="T61" s="40"/>
      <c r="U61" s="40"/>
      <c r="V61" s="40"/>
    </row>
    <row r="62" spans="19:22">
      <c r="S62" s="40"/>
      <c r="T62" s="40"/>
      <c r="U62" s="40"/>
      <c r="V62" s="40"/>
    </row>
    <row r="63" spans="19:22">
      <c r="S63" s="40"/>
      <c r="T63" s="40"/>
      <c r="U63" s="40"/>
      <c r="V63" s="40"/>
    </row>
    <row r="64" spans="19:22">
      <c r="S64" s="40"/>
      <c r="T64" s="40"/>
      <c r="U64" s="40"/>
      <c r="V64" s="40"/>
    </row>
    <row r="65" spans="19:22">
      <c r="S65" s="40"/>
      <c r="T65" s="40"/>
      <c r="U65" s="40"/>
      <c r="V65" s="40"/>
    </row>
    <row r="66" spans="19:22">
      <c r="S66" s="40"/>
      <c r="T66" s="40"/>
      <c r="U66" s="40"/>
      <c r="V66" s="40"/>
    </row>
    <row r="67" spans="19:22">
      <c r="S67" s="40"/>
      <c r="T67" s="40"/>
      <c r="U67" s="40"/>
      <c r="V67" s="40"/>
    </row>
    <row r="68" spans="19:22">
      <c r="S68" s="40"/>
      <c r="T68" s="40"/>
      <c r="U68" s="40"/>
      <c r="V68" s="40"/>
    </row>
    <row r="69" spans="19:22">
      <c r="S69" s="40"/>
      <c r="T69" s="40"/>
      <c r="U69" s="40"/>
      <c r="V69" s="40"/>
    </row>
    <row r="70" spans="19:22">
      <c r="S70" s="40"/>
      <c r="T70" s="40"/>
      <c r="U70" s="40"/>
      <c r="V70" s="40"/>
    </row>
    <row r="71" spans="19:22">
      <c r="S71" s="40"/>
      <c r="T71" s="40"/>
      <c r="U71" s="40"/>
      <c r="V71" s="40"/>
    </row>
    <row r="72" spans="19:22">
      <c r="S72" s="40"/>
      <c r="T72" s="40"/>
      <c r="U72" s="40"/>
      <c r="V72" s="40"/>
    </row>
    <row r="73" spans="19:22">
      <c r="S73" s="40"/>
      <c r="T73" s="40"/>
      <c r="U73" s="40"/>
      <c r="V73" s="40"/>
    </row>
    <row r="74" spans="19:22">
      <c r="S74" s="40"/>
      <c r="T74" s="40"/>
      <c r="U74" s="40"/>
      <c r="V74" s="40"/>
    </row>
    <row r="75" spans="19:22">
      <c r="S75" s="40"/>
      <c r="T75" s="40"/>
      <c r="U75" s="40"/>
      <c r="V75" s="40"/>
    </row>
    <row r="76" spans="19:22">
      <c r="S76" s="40"/>
      <c r="T76" s="40"/>
      <c r="U76" s="40"/>
      <c r="V76" s="40"/>
    </row>
    <row r="77" spans="19:22">
      <c r="S77" s="40"/>
      <c r="T77" s="40"/>
      <c r="U77" s="40"/>
      <c r="V77" s="40"/>
    </row>
    <row r="78" spans="19:22">
      <c r="S78" s="40"/>
      <c r="T78" s="40"/>
      <c r="U78" s="40"/>
      <c r="V78" s="40"/>
    </row>
    <row r="79" spans="19:22">
      <c r="S79" s="40"/>
      <c r="T79" s="40"/>
      <c r="U79" s="40"/>
      <c r="V79" s="40"/>
    </row>
    <row r="80" spans="19:22">
      <c r="S80" s="40"/>
      <c r="T80" s="40"/>
      <c r="U80" s="40"/>
      <c r="V80" s="40"/>
    </row>
    <row r="81" spans="19:22">
      <c r="S81" s="40"/>
      <c r="T81" s="40"/>
      <c r="U81" s="40"/>
      <c r="V81" s="40"/>
    </row>
  </sheetData>
  <mergeCells count="1">
    <mergeCell ref="S2:V2"/>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dimension ref="B2:G46"/>
  <sheetViews>
    <sheetView showGridLines="0" workbookViewId="0">
      <selection activeCell="H4" sqref="H4"/>
    </sheetView>
  </sheetViews>
  <sheetFormatPr baseColWidth="10" defaultRowHeight="11.25"/>
  <cols>
    <col min="1" max="1" width="11.42578125" style="38"/>
    <col min="2" max="2" width="17.42578125" style="38" customWidth="1"/>
    <col min="3" max="3" width="15.7109375" style="38" customWidth="1"/>
    <col min="4" max="4" width="17.28515625" style="38" customWidth="1"/>
    <col min="5" max="5" width="16.85546875" style="38" customWidth="1"/>
    <col min="6" max="6" width="17.140625" style="38" customWidth="1"/>
    <col min="7" max="16384" width="11.42578125" style="38"/>
  </cols>
  <sheetData>
    <row r="2" spans="2:6">
      <c r="B2" s="46" t="s">
        <v>28</v>
      </c>
    </row>
    <row r="4" spans="2:6" ht="51" customHeight="1">
      <c r="B4" s="70" t="s">
        <v>27</v>
      </c>
      <c r="C4" s="70" t="s">
        <v>99</v>
      </c>
      <c r="D4" s="70" t="s">
        <v>100</v>
      </c>
      <c r="E4" s="70" t="s">
        <v>98</v>
      </c>
      <c r="F4" s="70" t="s">
        <v>101</v>
      </c>
    </row>
    <row r="5" spans="2:6">
      <c r="B5" s="57">
        <v>18</v>
      </c>
      <c r="C5" s="57">
        <f>E5</f>
        <v>7.1428571428571425E-2</v>
      </c>
      <c r="D5" s="57">
        <f>F5</f>
        <v>0</v>
      </c>
      <c r="E5" s="57">
        <v>7.1428571428571425E-2</v>
      </c>
      <c r="F5" s="57">
        <v>0</v>
      </c>
    </row>
    <row r="6" spans="2:6">
      <c r="B6" s="57">
        <v>19</v>
      </c>
      <c r="C6" s="57">
        <f t="shared" ref="C6:C46" si="0">E6-E5</f>
        <v>7.1428571428571425E-2</v>
      </c>
      <c r="D6" s="57">
        <f t="shared" ref="D6:D46" si="1">F6-F5</f>
        <v>0</v>
      </c>
      <c r="E6" s="57">
        <v>0.14285714285714285</v>
      </c>
      <c r="F6" s="57">
        <v>0</v>
      </c>
    </row>
    <row r="7" spans="2:6">
      <c r="B7" s="57">
        <v>20</v>
      </c>
      <c r="C7" s="57">
        <f t="shared" si="0"/>
        <v>7.1428571428571452E-2</v>
      </c>
      <c r="D7" s="57">
        <f t="shared" si="1"/>
        <v>0</v>
      </c>
      <c r="E7" s="57">
        <v>0.2142857142857143</v>
      </c>
      <c r="F7" s="57">
        <v>0</v>
      </c>
    </row>
    <row r="8" spans="2:6">
      <c r="B8" s="57">
        <v>21</v>
      </c>
      <c r="C8" s="57">
        <f t="shared" si="0"/>
        <v>0.2857142857142857</v>
      </c>
      <c r="D8" s="57">
        <f t="shared" si="1"/>
        <v>0</v>
      </c>
      <c r="E8" s="57">
        <v>0.5</v>
      </c>
      <c r="F8" s="57">
        <v>0</v>
      </c>
    </row>
    <row r="9" spans="2:6">
      <c r="B9" s="57">
        <v>22</v>
      </c>
      <c r="C9" s="57">
        <f t="shared" si="0"/>
        <v>7.1428571428571397E-2</v>
      </c>
      <c r="D9" s="57">
        <f t="shared" si="1"/>
        <v>7.1428571428571425E-2</v>
      </c>
      <c r="E9" s="57">
        <v>0.5714285714285714</v>
      </c>
      <c r="F9" s="57">
        <v>7.1428571428571425E-2</v>
      </c>
    </row>
    <row r="10" spans="2:6">
      <c r="B10" s="57">
        <v>24</v>
      </c>
      <c r="C10" s="57">
        <f t="shared" si="0"/>
        <v>0.1428571428571429</v>
      </c>
      <c r="D10" s="57">
        <f t="shared" si="1"/>
        <v>0.5</v>
      </c>
      <c r="E10" s="57">
        <v>0.7142857142857143</v>
      </c>
      <c r="F10" s="57">
        <v>0.5714285714285714</v>
      </c>
    </row>
    <row r="11" spans="2:6">
      <c r="B11" s="57">
        <v>25</v>
      </c>
      <c r="C11" s="57">
        <f t="shared" si="0"/>
        <v>0.3571428571428571</v>
      </c>
      <c r="D11" s="57">
        <f t="shared" si="1"/>
        <v>1.142857142857143</v>
      </c>
      <c r="E11" s="57">
        <v>1.0714285714285714</v>
      </c>
      <c r="F11" s="57">
        <v>1.7142857142857144</v>
      </c>
    </row>
    <row r="12" spans="2:6">
      <c r="B12" s="57">
        <v>26</v>
      </c>
      <c r="C12" s="57">
        <f t="shared" si="0"/>
        <v>7.1428571428571397E-2</v>
      </c>
      <c r="D12" s="57">
        <f t="shared" si="1"/>
        <v>0.35714285714285721</v>
      </c>
      <c r="E12" s="57">
        <v>1.1428571428571428</v>
      </c>
      <c r="F12" s="57">
        <v>2.0714285714285716</v>
      </c>
    </row>
    <row r="13" spans="2:6">
      <c r="B13" s="57">
        <v>27</v>
      </c>
      <c r="C13" s="57">
        <f t="shared" si="0"/>
        <v>0.42857142857142883</v>
      </c>
      <c r="D13" s="57">
        <f t="shared" si="1"/>
        <v>0.35714285714285721</v>
      </c>
      <c r="E13" s="57">
        <v>1.5714285714285716</v>
      </c>
      <c r="F13" s="57">
        <v>2.4285714285714288</v>
      </c>
    </row>
    <row r="14" spans="2:6">
      <c r="B14" s="57">
        <v>28</v>
      </c>
      <c r="C14" s="57">
        <f t="shared" si="0"/>
        <v>0.42857142857142838</v>
      </c>
      <c r="D14" s="57">
        <f t="shared" si="1"/>
        <v>0.42857142857142838</v>
      </c>
      <c r="E14" s="57">
        <v>2</v>
      </c>
      <c r="F14" s="57">
        <v>2.8571428571428572</v>
      </c>
    </row>
    <row r="15" spans="2:6">
      <c r="B15" s="57">
        <v>29</v>
      </c>
      <c r="C15" s="57">
        <f t="shared" si="0"/>
        <v>0.21428571428571441</v>
      </c>
      <c r="D15" s="57">
        <f t="shared" si="1"/>
        <v>0.57142857142857162</v>
      </c>
      <c r="E15" s="57">
        <v>2.2142857142857144</v>
      </c>
      <c r="F15" s="57">
        <v>3.4285714285714288</v>
      </c>
    </row>
    <row r="16" spans="2:6">
      <c r="B16" s="57">
        <v>30</v>
      </c>
      <c r="C16" s="57">
        <f t="shared" si="0"/>
        <v>0.57142857142857117</v>
      </c>
      <c r="D16" s="57">
        <f t="shared" si="1"/>
        <v>0.35714285714285721</v>
      </c>
      <c r="E16" s="57">
        <v>2.7857142857142856</v>
      </c>
      <c r="F16" s="57">
        <v>3.785714285714286</v>
      </c>
    </row>
    <row r="17" spans="2:6">
      <c r="B17" s="57">
        <v>31</v>
      </c>
      <c r="C17" s="57">
        <f t="shared" si="0"/>
        <v>0.28571428571428603</v>
      </c>
      <c r="D17" s="57">
        <f t="shared" si="1"/>
        <v>0.78571428571428603</v>
      </c>
      <c r="E17" s="57">
        <v>3.0714285714285716</v>
      </c>
      <c r="F17" s="57">
        <v>4.5714285714285721</v>
      </c>
    </row>
    <row r="18" spans="2:6">
      <c r="B18" s="57">
        <v>32</v>
      </c>
      <c r="C18" s="57">
        <f t="shared" si="0"/>
        <v>0.64285714285714279</v>
      </c>
      <c r="D18" s="57">
        <f t="shared" si="1"/>
        <v>0.42857142857142883</v>
      </c>
      <c r="E18" s="57">
        <v>3.7142857142857144</v>
      </c>
      <c r="F18" s="57">
        <v>5.0000000000000009</v>
      </c>
    </row>
    <row r="19" spans="2:6">
      <c r="B19" s="57">
        <v>33</v>
      </c>
      <c r="C19" s="57">
        <f t="shared" si="0"/>
        <v>0.42857142857142883</v>
      </c>
      <c r="D19" s="57">
        <f t="shared" si="1"/>
        <v>0.71428571428571441</v>
      </c>
      <c r="E19" s="57">
        <v>4.1428571428571432</v>
      </c>
      <c r="F19" s="57">
        <v>5.7142857142857153</v>
      </c>
    </row>
    <row r="20" spans="2:6">
      <c r="B20" s="57">
        <v>34</v>
      </c>
      <c r="C20" s="57">
        <f t="shared" si="0"/>
        <v>0.92857142857142883</v>
      </c>
      <c r="D20" s="57">
        <f t="shared" si="1"/>
        <v>1.1428571428571432</v>
      </c>
      <c r="E20" s="57">
        <v>5.0714285714285721</v>
      </c>
      <c r="F20" s="57">
        <v>6.8571428571428585</v>
      </c>
    </row>
    <row r="21" spans="2:6">
      <c r="B21" s="57">
        <v>35</v>
      </c>
      <c r="C21" s="57">
        <f t="shared" si="0"/>
        <v>0.57142857142857117</v>
      </c>
      <c r="D21" s="57">
        <f t="shared" si="1"/>
        <v>0.78571428571428559</v>
      </c>
      <c r="E21" s="57">
        <v>5.6428571428571432</v>
      </c>
      <c r="F21" s="57">
        <v>7.6428571428571441</v>
      </c>
    </row>
    <row r="22" spans="2:6">
      <c r="B22" s="57">
        <v>36</v>
      </c>
      <c r="C22" s="57">
        <f t="shared" si="0"/>
        <v>0.78571428571428648</v>
      </c>
      <c r="D22" s="57">
        <f t="shared" si="1"/>
        <v>0.64285714285714235</v>
      </c>
      <c r="E22" s="57">
        <v>6.4285714285714297</v>
      </c>
      <c r="F22" s="57">
        <v>8.2857142857142865</v>
      </c>
    </row>
    <row r="23" spans="2:6">
      <c r="B23" s="57">
        <v>37</v>
      </c>
      <c r="C23" s="57">
        <f t="shared" si="0"/>
        <v>0.42857142857142794</v>
      </c>
      <c r="D23" s="57">
        <f t="shared" si="1"/>
        <v>0.7857142857142847</v>
      </c>
      <c r="E23" s="57">
        <v>6.8571428571428577</v>
      </c>
      <c r="F23" s="57">
        <v>9.0714285714285712</v>
      </c>
    </row>
    <row r="24" spans="2:6">
      <c r="B24" s="57">
        <v>38</v>
      </c>
      <c r="C24" s="57">
        <f t="shared" si="0"/>
        <v>0.57142857142857117</v>
      </c>
      <c r="D24" s="57">
        <f t="shared" si="1"/>
        <v>0.64285714285714235</v>
      </c>
      <c r="E24" s="57">
        <v>7.4285714285714288</v>
      </c>
      <c r="F24" s="57">
        <v>9.7142857142857135</v>
      </c>
    </row>
    <row r="25" spans="2:6">
      <c r="B25" s="57">
        <v>39</v>
      </c>
      <c r="C25" s="57">
        <f t="shared" si="0"/>
        <v>0.92857142857142883</v>
      </c>
      <c r="D25" s="57">
        <f t="shared" si="1"/>
        <v>1</v>
      </c>
      <c r="E25" s="57">
        <v>8.3571428571428577</v>
      </c>
      <c r="F25" s="57">
        <v>10.714285714285714</v>
      </c>
    </row>
    <row r="26" spans="2:6">
      <c r="B26" s="57">
        <v>40</v>
      </c>
      <c r="C26" s="57">
        <f t="shared" si="0"/>
        <v>0.64285714285714235</v>
      </c>
      <c r="D26" s="57">
        <f t="shared" si="1"/>
        <v>0.64285714285714235</v>
      </c>
      <c r="E26" s="57">
        <v>9</v>
      </c>
      <c r="F26" s="57">
        <v>11.357142857142856</v>
      </c>
    </row>
    <row r="27" spans="2:6">
      <c r="B27" s="57">
        <v>41</v>
      </c>
      <c r="C27" s="57">
        <f t="shared" si="0"/>
        <v>1.2142857142857153</v>
      </c>
      <c r="D27" s="57">
        <f t="shared" si="1"/>
        <v>1.1428571428571423</v>
      </c>
      <c r="E27" s="57">
        <v>10.214285714285715</v>
      </c>
      <c r="F27" s="57">
        <v>12.499999999999998</v>
      </c>
    </row>
    <row r="28" spans="2:6">
      <c r="B28" s="57">
        <v>42</v>
      </c>
      <c r="C28" s="57">
        <f t="shared" si="0"/>
        <v>1.1428571428571423</v>
      </c>
      <c r="D28" s="57">
        <f t="shared" si="1"/>
        <v>1.7857142857142865</v>
      </c>
      <c r="E28" s="57">
        <v>11.357142857142858</v>
      </c>
      <c r="F28" s="57">
        <v>14.285714285714285</v>
      </c>
    </row>
    <row r="29" spans="2:6">
      <c r="B29" s="57">
        <v>43</v>
      </c>
      <c r="C29" s="57">
        <f t="shared" si="0"/>
        <v>1.9285714285714288</v>
      </c>
      <c r="D29" s="57">
        <f t="shared" si="1"/>
        <v>1.0714285714285712</v>
      </c>
      <c r="E29" s="57">
        <v>13.285714285714286</v>
      </c>
      <c r="F29" s="57">
        <v>15.357142857142856</v>
      </c>
    </row>
    <row r="30" spans="2:6">
      <c r="B30" s="57">
        <v>44</v>
      </c>
      <c r="C30" s="57">
        <f t="shared" si="0"/>
        <v>1.0714285714285712</v>
      </c>
      <c r="D30" s="57">
        <f t="shared" si="1"/>
        <v>1.6428571428571441</v>
      </c>
      <c r="E30" s="57">
        <v>14.357142857142858</v>
      </c>
      <c r="F30" s="57">
        <v>17</v>
      </c>
    </row>
    <row r="31" spans="2:6">
      <c r="B31" s="57">
        <v>45</v>
      </c>
      <c r="C31" s="57">
        <f t="shared" si="0"/>
        <v>1.9285714285714306</v>
      </c>
      <c r="D31" s="57">
        <f t="shared" si="1"/>
        <v>2.1428571428571423</v>
      </c>
      <c r="E31" s="57">
        <v>16.285714285714288</v>
      </c>
      <c r="F31" s="57">
        <v>19.142857142857142</v>
      </c>
    </row>
    <row r="32" spans="2:6">
      <c r="B32" s="57">
        <v>46</v>
      </c>
      <c r="C32" s="57">
        <f t="shared" si="0"/>
        <v>2.1428571428571423</v>
      </c>
      <c r="D32" s="57">
        <f t="shared" si="1"/>
        <v>1.9285714285714306</v>
      </c>
      <c r="E32" s="57">
        <v>18.428571428571431</v>
      </c>
      <c r="F32" s="57">
        <v>21.071428571428573</v>
      </c>
    </row>
    <row r="33" spans="2:7">
      <c r="B33" s="57">
        <v>47</v>
      </c>
      <c r="C33" s="57">
        <f t="shared" si="0"/>
        <v>2.428571428571427</v>
      </c>
      <c r="D33" s="57">
        <f t="shared" si="1"/>
        <v>2.8571428571428577</v>
      </c>
      <c r="E33" s="57">
        <v>20.857142857142858</v>
      </c>
      <c r="F33" s="57">
        <v>23.928571428571431</v>
      </c>
    </row>
    <row r="34" spans="2:7">
      <c r="B34" s="57">
        <v>48</v>
      </c>
      <c r="C34" s="57">
        <f t="shared" si="0"/>
        <v>3</v>
      </c>
      <c r="D34" s="57">
        <f t="shared" si="1"/>
        <v>2.5714285714285694</v>
      </c>
      <c r="E34" s="57">
        <v>23.857142857142858</v>
      </c>
      <c r="F34" s="57">
        <v>26.5</v>
      </c>
    </row>
    <row r="35" spans="2:7">
      <c r="B35" s="57">
        <v>49</v>
      </c>
      <c r="C35" s="57">
        <f t="shared" si="0"/>
        <v>3.071428571428573</v>
      </c>
      <c r="D35" s="57">
        <f t="shared" si="1"/>
        <v>3.2142857142857153</v>
      </c>
      <c r="E35" s="57">
        <v>26.928571428571431</v>
      </c>
      <c r="F35" s="57">
        <v>29.714285714285715</v>
      </c>
      <c r="G35" s="42" t="s">
        <v>125</v>
      </c>
    </row>
    <row r="36" spans="2:7">
      <c r="B36" s="57">
        <v>50</v>
      </c>
      <c r="C36" s="57">
        <f t="shared" si="0"/>
        <v>3.4999999999999964</v>
      </c>
      <c r="D36" s="57">
        <f t="shared" si="1"/>
        <v>3.6428571428571388</v>
      </c>
      <c r="E36" s="57">
        <v>30.428571428571427</v>
      </c>
      <c r="F36" s="57">
        <v>33.357142857142854</v>
      </c>
      <c r="G36" s="42" t="s">
        <v>29</v>
      </c>
    </row>
    <row r="37" spans="2:7">
      <c r="B37" s="57">
        <v>51</v>
      </c>
      <c r="C37" s="57">
        <f t="shared" si="0"/>
        <v>3.2142857142857117</v>
      </c>
      <c r="D37" s="57">
        <f t="shared" si="1"/>
        <v>3.3571428571428612</v>
      </c>
      <c r="E37" s="57">
        <v>33.642857142857139</v>
      </c>
      <c r="F37" s="57">
        <v>36.714285714285715</v>
      </c>
    </row>
    <row r="38" spans="2:7">
      <c r="B38" s="57">
        <v>52</v>
      </c>
      <c r="C38" s="57">
        <f t="shared" si="0"/>
        <v>4.3571428571428612</v>
      </c>
      <c r="D38" s="57">
        <f t="shared" si="1"/>
        <v>4.7857142857142847</v>
      </c>
      <c r="E38" s="57">
        <v>38</v>
      </c>
      <c r="F38" s="57">
        <v>41.5</v>
      </c>
    </row>
    <row r="39" spans="2:7">
      <c r="B39" s="57">
        <v>53</v>
      </c>
      <c r="C39" s="57">
        <f t="shared" si="0"/>
        <v>5.1428571428571459</v>
      </c>
      <c r="D39" s="57">
        <f t="shared" si="1"/>
        <v>5.4285714285714306</v>
      </c>
      <c r="E39" s="57">
        <v>43.142857142857146</v>
      </c>
      <c r="F39" s="57">
        <v>46.928571428571431</v>
      </c>
    </row>
    <row r="40" spans="2:7">
      <c r="B40" s="57">
        <v>54</v>
      </c>
      <c r="C40" s="57">
        <f t="shared" si="0"/>
        <v>5.7857142857142847</v>
      </c>
      <c r="D40" s="57">
        <f t="shared" si="1"/>
        <v>6.7142857142857153</v>
      </c>
      <c r="E40" s="57">
        <v>48.928571428571431</v>
      </c>
      <c r="F40" s="57">
        <v>53.642857142857146</v>
      </c>
    </row>
    <row r="41" spans="2:7">
      <c r="B41" s="57">
        <v>55</v>
      </c>
      <c r="C41" s="57">
        <f t="shared" si="0"/>
        <v>6.2142857142857153</v>
      </c>
      <c r="D41" s="57">
        <f t="shared" si="1"/>
        <v>7.0714285714285765</v>
      </c>
      <c r="E41" s="57">
        <v>55.142857142857146</v>
      </c>
      <c r="F41" s="57">
        <v>60.714285714285722</v>
      </c>
    </row>
    <row r="42" spans="2:7">
      <c r="B42" s="57">
        <v>56</v>
      </c>
      <c r="C42" s="57">
        <f t="shared" si="0"/>
        <v>7.0714285714285765</v>
      </c>
      <c r="D42" s="57">
        <f t="shared" si="1"/>
        <v>9.357142857142847</v>
      </c>
      <c r="E42" s="57">
        <v>62.214285714285722</v>
      </c>
      <c r="F42" s="57">
        <v>70.071428571428569</v>
      </c>
    </row>
    <row r="43" spans="2:7">
      <c r="B43" s="57">
        <v>57</v>
      </c>
      <c r="C43" s="57">
        <f t="shared" si="0"/>
        <v>6.8571428571428612</v>
      </c>
      <c r="D43" s="57">
        <f t="shared" si="1"/>
        <v>9.0714285714285836</v>
      </c>
      <c r="E43" s="57">
        <v>69.071428571428584</v>
      </c>
      <c r="F43" s="57">
        <v>79.142857142857153</v>
      </c>
    </row>
    <row r="44" spans="2:7">
      <c r="B44" s="57">
        <v>58</v>
      </c>
      <c r="C44" s="57">
        <f t="shared" si="0"/>
        <v>7.7142857142857224</v>
      </c>
      <c r="D44" s="57">
        <f t="shared" si="1"/>
        <v>9.2857142857142776</v>
      </c>
      <c r="E44" s="57">
        <v>76.785714285714306</v>
      </c>
      <c r="F44" s="57">
        <v>88.428571428571431</v>
      </c>
    </row>
    <row r="45" spans="2:7">
      <c r="B45" s="57">
        <v>59</v>
      </c>
      <c r="C45" s="57">
        <f t="shared" si="0"/>
        <v>5.1428571428571388</v>
      </c>
      <c r="D45" s="57">
        <f t="shared" si="1"/>
        <v>8.2142857142857224</v>
      </c>
      <c r="E45" s="57">
        <v>81.928571428571445</v>
      </c>
      <c r="F45" s="57">
        <v>96.642857142857153</v>
      </c>
    </row>
    <row r="46" spans="2:7">
      <c r="B46" s="57">
        <v>60</v>
      </c>
      <c r="C46" s="57">
        <f t="shared" si="0"/>
        <v>12.428571428571431</v>
      </c>
      <c r="D46" s="57">
        <f t="shared" si="1"/>
        <v>3.2857142857142776</v>
      </c>
      <c r="E46" s="57">
        <v>94.357142857142875</v>
      </c>
      <c r="F46" s="57">
        <v>99.928571428571431</v>
      </c>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dimension ref="B2:G61"/>
  <sheetViews>
    <sheetView showGridLines="0" workbookViewId="0">
      <selection activeCell="F29" sqref="F29"/>
    </sheetView>
  </sheetViews>
  <sheetFormatPr baseColWidth="10" defaultRowHeight="11.25"/>
  <cols>
    <col min="1" max="16384" width="11.42578125" style="38"/>
  </cols>
  <sheetData>
    <row r="2" spans="2:4">
      <c r="B2" s="46" t="s">
        <v>130</v>
      </c>
    </row>
    <row r="4" spans="2:4">
      <c r="B4" s="57" t="s">
        <v>27</v>
      </c>
      <c r="C4" s="57"/>
    </row>
    <row r="5" spans="2:4">
      <c r="B5" s="57">
        <v>40</v>
      </c>
      <c r="C5" s="57">
        <v>22.279792746113987</v>
      </c>
      <c r="D5" s="40"/>
    </row>
    <row r="6" spans="2:4">
      <c r="B6" s="57">
        <v>41</v>
      </c>
      <c r="C6" s="57">
        <v>21.153846153846153</v>
      </c>
      <c r="D6" s="40"/>
    </row>
    <row r="7" spans="2:4">
      <c r="B7" s="57">
        <v>42</v>
      </c>
      <c r="C7" s="57">
        <v>21.645021645021643</v>
      </c>
      <c r="D7" s="40"/>
    </row>
    <row r="8" spans="2:4">
      <c r="B8" s="57">
        <v>43</v>
      </c>
      <c r="C8" s="57">
        <v>20.155038759689923</v>
      </c>
      <c r="D8" s="40"/>
    </row>
    <row r="9" spans="2:4">
      <c r="B9" s="57">
        <v>44</v>
      </c>
      <c r="C9" s="57">
        <v>18.478260869565215</v>
      </c>
      <c r="D9" s="40"/>
    </row>
    <row r="10" spans="2:4">
      <c r="B10" s="57">
        <v>45</v>
      </c>
      <c r="C10" s="57">
        <v>20.059880239520957</v>
      </c>
      <c r="D10" s="40"/>
    </row>
    <row r="11" spans="2:4">
      <c r="B11" s="57">
        <v>46</v>
      </c>
      <c r="C11" s="57">
        <v>19.379844961240313</v>
      </c>
      <c r="D11" s="40"/>
    </row>
    <row r="12" spans="2:4">
      <c r="B12" s="57">
        <v>47</v>
      </c>
      <c r="C12" s="57">
        <v>19.392523364485982</v>
      </c>
      <c r="D12" s="40"/>
    </row>
    <row r="13" spans="2:4">
      <c r="B13" s="57">
        <v>48</v>
      </c>
      <c r="C13" s="57">
        <v>18.633540372670808</v>
      </c>
      <c r="D13" s="40"/>
    </row>
    <row r="14" spans="2:4">
      <c r="B14" s="57">
        <v>49</v>
      </c>
      <c r="C14" s="57">
        <v>15.904936014625228</v>
      </c>
      <c r="D14" s="40"/>
    </row>
    <row r="15" spans="2:4">
      <c r="B15" s="57">
        <v>50</v>
      </c>
      <c r="C15" s="57">
        <v>16.176470588235293</v>
      </c>
      <c r="D15" s="40"/>
    </row>
    <row r="16" spans="2:4">
      <c r="B16" s="57">
        <v>51</v>
      </c>
      <c r="C16" s="57">
        <v>16.786226685796272</v>
      </c>
      <c r="D16" s="40"/>
    </row>
    <row r="17" spans="2:7">
      <c r="B17" s="57">
        <v>52</v>
      </c>
      <c r="C17" s="57">
        <v>15.34526854219949</v>
      </c>
      <c r="D17" s="40"/>
    </row>
    <row r="18" spans="2:7">
      <c r="B18" s="57">
        <v>53</v>
      </c>
      <c r="C18" s="57">
        <v>16.158192090395477</v>
      </c>
      <c r="D18" s="40"/>
    </row>
    <row r="19" spans="2:7">
      <c r="B19" s="57">
        <v>54</v>
      </c>
      <c r="C19" s="57">
        <v>15.121951219512194</v>
      </c>
      <c r="D19" s="40"/>
    </row>
    <row r="20" spans="2:7">
      <c r="B20" s="57">
        <v>55</v>
      </c>
      <c r="C20" s="57">
        <v>14.579759862778729</v>
      </c>
      <c r="D20" s="40"/>
    </row>
    <row r="21" spans="2:7">
      <c r="B21" s="57">
        <v>56</v>
      </c>
      <c r="C21" s="57">
        <v>14.087759815242496</v>
      </c>
      <c r="D21" s="40"/>
    </row>
    <row r="22" spans="2:7">
      <c r="B22" s="57">
        <v>57</v>
      </c>
      <c r="C22" s="57">
        <v>13.841998649561107</v>
      </c>
      <c r="D22" s="40"/>
      <c r="G22" s="38" t="s">
        <v>116</v>
      </c>
    </row>
    <row r="23" spans="2:7">
      <c r="B23" s="57">
        <v>58</v>
      </c>
      <c r="C23" s="57">
        <v>12.01894612196566</v>
      </c>
      <c r="D23" s="40"/>
      <c r="G23" s="38" t="s">
        <v>122</v>
      </c>
    </row>
    <row r="24" spans="2:7">
      <c r="B24" s="57">
        <v>59</v>
      </c>
      <c r="C24" s="57">
        <v>9.9151643690349935</v>
      </c>
      <c r="D24" s="40"/>
      <c r="G24" s="42" t="s">
        <v>126</v>
      </c>
    </row>
    <row r="25" spans="2:7">
      <c r="D25" s="40"/>
      <c r="G25" s="42" t="s">
        <v>29</v>
      </c>
    </row>
    <row r="26" spans="2:7">
      <c r="D26" s="40"/>
    </row>
    <row r="27" spans="2:7">
      <c r="D27" s="40"/>
    </row>
    <row r="28" spans="2:7">
      <c r="D28" s="40"/>
    </row>
    <row r="29" spans="2:7">
      <c r="D29" s="40"/>
    </row>
    <row r="30" spans="2:7">
      <c r="D30" s="40"/>
    </row>
    <row r="31" spans="2:7">
      <c r="D31" s="40"/>
    </row>
    <row r="32" spans="2:7">
      <c r="D32" s="40"/>
    </row>
    <row r="33" spans="4:4">
      <c r="D33" s="40"/>
    </row>
    <row r="34" spans="4:4">
      <c r="D34" s="40"/>
    </row>
    <row r="35" spans="4:4">
      <c r="D35" s="40"/>
    </row>
    <row r="36" spans="4:4">
      <c r="D36" s="40"/>
    </row>
    <row r="37" spans="4:4">
      <c r="D37" s="40"/>
    </row>
    <row r="38" spans="4:4">
      <c r="D38" s="40"/>
    </row>
    <row r="39" spans="4:4">
      <c r="D39" s="40"/>
    </row>
    <row r="40" spans="4:4">
      <c r="D40" s="40"/>
    </row>
    <row r="41" spans="4:4">
      <c r="D41" s="40"/>
    </row>
    <row r="42" spans="4:4">
      <c r="D42" s="40"/>
    </row>
    <row r="43" spans="4:4">
      <c r="D43" s="40"/>
    </row>
    <row r="44" spans="4:4">
      <c r="D44" s="40"/>
    </row>
    <row r="45" spans="4:4">
      <c r="D45" s="40"/>
    </row>
    <row r="46" spans="4:4">
      <c r="D46" s="40"/>
    </row>
    <row r="47" spans="4:4">
      <c r="D47" s="40"/>
    </row>
    <row r="48" spans="4:4">
      <c r="D48" s="40"/>
    </row>
    <row r="49" spans="4:4">
      <c r="D49" s="40"/>
    </row>
    <row r="50" spans="4:4">
      <c r="D50" s="40"/>
    </row>
    <row r="51" spans="4:4">
      <c r="D51" s="40"/>
    </row>
    <row r="52" spans="4:4">
      <c r="D52" s="40"/>
    </row>
    <row r="53" spans="4:4">
      <c r="D53" s="40"/>
    </row>
    <row r="54" spans="4:4">
      <c r="D54" s="40"/>
    </row>
    <row r="55" spans="4:4">
      <c r="D55" s="40"/>
    </row>
    <row r="56" spans="4:4">
      <c r="D56" s="40"/>
    </row>
    <row r="57" spans="4:4">
      <c r="D57" s="40"/>
    </row>
    <row r="58" spans="4:4">
      <c r="D58" s="40"/>
    </row>
    <row r="59" spans="4:4">
      <c r="D59" s="40"/>
    </row>
    <row r="60" spans="4:4">
      <c r="D60" s="40"/>
    </row>
    <row r="61" spans="4:4">
      <c r="D61" s="40"/>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Graphique 1</vt:lpstr>
      <vt:lpstr>Tableau 1</vt:lpstr>
      <vt:lpstr>Graphique 2</vt:lpstr>
      <vt:lpstr>Graphique 3</vt:lpstr>
      <vt:lpstr>Graphique 4</vt:lpstr>
      <vt:lpstr>Graphique 5</vt:lpstr>
      <vt:lpstr>Graphique 6</vt:lpstr>
      <vt:lpstr>Graphique 7</vt:lpstr>
      <vt:lpstr>Graphique 8</vt:lpstr>
      <vt:lpstr>Tableau 2</vt:lpstr>
      <vt:lpstr>Graphique 9</vt:lpstr>
      <vt:lpstr>Tableau 3</vt:lpstr>
      <vt:lpstr>Graphique 10</vt:lpstr>
      <vt:lpstr>Tableau 4</vt:lpstr>
      <vt:lpstr>Tableau E3-1</vt:lpstr>
      <vt:lpstr>Graphique 11</vt:lpstr>
      <vt:lpstr>Graphique 12</vt:lpstr>
      <vt:lpstr>Graphique 13</vt:lpstr>
      <vt:lpstr>Tableau 5</vt:lpstr>
      <vt:lpstr>Graphique 14</vt:lpstr>
      <vt:lpstr>Tableau 6</vt:lpstr>
      <vt:lpstr>Annexe 1</vt:lpstr>
      <vt:lpstr>Graphique A2 - 1</vt:lpstr>
      <vt:lpstr>Graphique A2 - 2</vt:lpstr>
      <vt:lpstr>Graphique A2 - 3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2016-10-11T14:40:05Z</dcterms:modified>
</cp:coreProperties>
</file>