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emili\OneDrive\Documents\DREES\DREES\Panoramas\Minima 2023\Excels\"/>
    </mc:Choice>
  </mc:AlternateContent>
  <xr:revisionPtr revIDLastSave="0" documentId="13_ncr:1_{35BB478A-BD0E-4E23-B805-B1EF529F074B}" xr6:coauthVersionLast="47" xr6:coauthVersionMax="47" xr10:uidLastSave="{00000000-0000-0000-0000-000000000000}"/>
  <bookViews>
    <workbookView xWindow="-110" yWindow="-110" windowWidth="19420" windowHeight="10300" firstSheet="1" activeTab="2" xr2:uid="{00000000-000D-0000-FFFF-FFFF00000000}"/>
  </bookViews>
  <sheets>
    <sheet name="Schéma 1" sheetId="27" r:id="rId1"/>
    <sheet name="Tableau 1" sheetId="6" r:id="rId2"/>
    <sheet name="Graphique 1" sheetId="24" r:id="rId3"/>
    <sheet name="Graphique 2" sheetId="26" r:id="rId4"/>
    <sheet name="Tableau 2" sheetId="18" r:id="rId5"/>
    <sheet name="Tableau complémentaire" sheetId="20" r:id="rId6"/>
  </sheets>
  <definedNames>
    <definedName name="_xlnm._FilterDatabase" localSheetId="5" hidden="1">'Tableau complémentaire'!$D$1:$D$836</definedName>
    <definedName name="_xlnm.Print_Area" localSheetId="1">'Tableau 1'!$B$1:$E$2</definedName>
    <definedName name="_xlnm.Print_Area" localSheetId="4">'Tableau 2'!$B$1:$E$27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8" i="27" l="1"/>
  <c r="C127" i="27"/>
  <c r="D128" i="27" l="1"/>
  <c r="E128" i="27" s="1"/>
  <c r="F128" i="27" s="1"/>
  <c r="D127" i="27"/>
  <c r="E127" i="27" s="1"/>
  <c r="F127" i="27" s="1"/>
  <c r="C126" i="27"/>
  <c r="D126" i="27" s="1"/>
  <c r="E126" i="27" s="1"/>
  <c r="F126" i="27" s="1"/>
  <c r="C125" i="27"/>
  <c r="D125" i="27" s="1"/>
  <c r="E125" i="27" s="1"/>
  <c r="F125" i="27" s="1"/>
  <c r="C124" i="27"/>
  <c r="D124" i="27" s="1"/>
  <c r="E124" i="27" s="1"/>
  <c r="F124" i="27" s="1"/>
  <c r="C123" i="27"/>
  <c r="D123" i="27" s="1"/>
  <c r="E123" i="27" s="1"/>
  <c r="F123" i="27" s="1"/>
  <c r="C122" i="27"/>
  <c r="D122" i="27" s="1"/>
  <c r="E122" i="27" s="1"/>
  <c r="F122" i="27" s="1"/>
  <c r="C121" i="27"/>
  <c r="D121" i="27" s="1"/>
  <c r="E121" i="27" s="1"/>
  <c r="F121" i="27" s="1"/>
  <c r="C120" i="27"/>
  <c r="D120" i="27" s="1"/>
  <c r="E120" i="27" s="1"/>
  <c r="F120" i="27" s="1"/>
  <c r="C119" i="27"/>
  <c r="D119" i="27" s="1"/>
  <c r="E119" i="27" s="1"/>
  <c r="F119" i="27" s="1"/>
  <c r="C118" i="27"/>
  <c r="D118" i="27" s="1"/>
  <c r="E118" i="27" s="1"/>
  <c r="F118" i="27" s="1"/>
  <c r="C117" i="27"/>
  <c r="D117" i="27" s="1"/>
  <c r="E117" i="27" s="1"/>
  <c r="F117" i="27" s="1"/>
  <c r="C116" i="27"/>
  <c r="D116" i="27" s="1"/>
  <c r="E116" i="27" s="1"/>
  <c r="F116" i="27" s="1"/>
  <c r="C115" i="27"/>
  <c r="D115" i="27" s="1"/>
  <c r="E115" i="27" s="1"/>
  <c r="F115" i="27" s="1"/>
  <c r="C114" i="27"/>
  <c r="D114" i="27" s="1"/>
  <c r="E114" i="27" s="1"/>
  <c r="F114" i="27" s="1"/>
  <c r="C113" i="27"/>
  <c r="D113" i="27" s="1"/>
  <c r="E113" i="27" s="1"/>
  <c r="F113" i="27" s="1"/>
  <c r="C112" i="27"/>
  <c r="D112" i="27" s="1"/>
  <c r="E112" i="27" s="1"/>
  <c r="F112" i="27" s="1"/>
  <c r="D111" i="27"/>
  <c r="E111" i="27" s="1"/>
  <c r="F111" i="27" s="1"/>
  <c r="C111" i="27"/>
  <c r="C110" i="27"/>
  <c r="D110" i="27" s="1"/>
  <c r="E110" i="27" s="1"/>
  <c r="F110" i="27" s="1"/>
  <c r="C109" i="27"/>
  <c r="D109" i="27" s="1"/>
  <c r="E109" i="27" s="1"/>
  <c r="F109" i="27" s="1"/>
  <c r="C108" i="27"/>
  <c r="D108" i="27" s="1"/>
  <c r="E108" i="27" s="1"/>
  <c r="F108" i="27" s="1"/>
  <c r="C107" i="27"/>
  <c r="D107" i="27" s="1"/>
  <c r="E107" i="27" s="1"/>
  <c r="F107" i="27" s="1"/>
  <c r="C106" i="27"/>
  <c r="D106" i="27" s="1"/>
  <c r="E106" i="27" s="1"/>
  <c r="F106" i="27" s="1"/>
  <c r="C105" i="27"/>
  <c r="D105" i="27" s="1"/>
  <c r="E105" i="27" s="1"/>
  <c r="F105" i="27" s="1"/>
  <c r="C104" i="27"/>
  <c r="D104" i="27" s="1"/>
  <c r="E104" i="27" s="1"/>
  <c r="F104" i="27" s="1"/>
  <c r="C103" i="27"/>
  <c r="D103" i="27" s="1"/>
  <c r="E103" i="27" s="1"/>
  <c r="F103" i="27" s="1"/>
  <c r="C102" i="27"/>
  <c r="D102" i="27" s="1"/>
  <c r="E102" i="27" s="1"/>
  <c r="F102" i="27" s="1"/>
  <c r="C101" i="27"/>
  <c r="D101" i="27" s="1"/>
  <c r="E101" i="27" s="1"/>
  <c r="F101" i="27" s="1"/>
  <c r="C100" i="27"/>
  <c r="D100" i="27" s="1"/>
  <c r="E100" i="27" s="1"/>
  <c r="F100" i="27" s="1"/>
  <c r="C99" i="27"/>
  <c r="D99" i="27" s="1"/>
  <c r="E99" i="27" s="1"/>
  <c r="F99" i="27" s="1"/>
  <c r="C98" i="27"/>
  <c r="D98" i="27" s="1"/>
  <c r="E98" i="27" s="1"/>
  <c r="F98" i="27" s="1"/>
  <c r="C97" i="27"/>
  <c r="D97" i="27" s="1"/>
  <c r="E97" i="27" s="1"/>
  <c r="F97" i="27" s="1"/>
  <c r="C96" i="27"/>
  <c r="D96" i="27" s="1"/>
  <c r="E96" i="27" s="1"/>
  <c r="F96" i="27" s="1"/>
  <c r="D95" i="27"/>
  <c r="E95" i="27" s="1"/>
  <c r="F95" i="27" s="1"/>
  <c r="C95" i="27"/>
  <c r="C94" i="27"/>
  <c r="D94" i="27" s="1"/>
  <c r="E94" i="27" s="1"/>
  <c r="F94" i="27" s="1"/>
  <c r="C93" i="27"/>
  <c r="D93" i="27" s="1"/>
  <c r="E93" i="27" s="1"/>
  <c r="F93" i="27" s="1"/>
  <c r="C92" i="27"/>
  <c r="D92" i="27" s="1"/>
  <c r="E92" i="27" s="1"/>
  <c r="F92" i="27" s="1"/>
  <c r="C91" i="27"/>
  <c r="D91" i="27" s="1"/>
  <c r="E91" i="27" s="1"/>
  <c r="F91" i="27" s="1"/>
  <c r="C90" i="27"/>
  <c r="D90" i="27" s="1"/>
  <c r="E90" i="27" s="1"/>
  <c r="F90" i="27" s="1"/>
  <c r="C89" i="27"/>
  <c r="D89" i="27" s="1"/>
  <c r="E89" i="27" s="1"/>
  <c r="F89" i="27" s="1"/>
  <c r="C88" i="27"/>
  <c r="D88" i="27" s="1"/>
  <c r="E88" i="27" s="1"/>
  <c r="F88" i="27" s="1"/>
  <c r="C87" i="27"/>
  <c r="D87" i="27" s="1"/>
  <c r="E87" i="27" s="1"/>
  <c r="F87" i="27" s="1"/>
  <c r="C86" i="27"/>
  <c r="D86" i="27" s="1"/>
  <c r="E86" i="27" s="1"/>
  <c r="F86" i="27" s="1"/>
  <c r="C85" i="27"/>
  <c r="D85" i="27" s="1"/>
  <c r="E85" i="27" s="1"/>
  <c r="F85" i="27" s="1"/>
  <c r="C84" i="27"/>
  <c r="D84" i="27" s="1"/>
  <c r="E84" i="27" s="1"/>
  <c r="F84" i="27" s="1"/>
  <c r="C83" i="27"/>
  <c r="D83" i="27" s="1"/>
  <c r="E83" i="27" s="1"/>
  <c r="F83" i="27" s="1"/>
  <c r="C82" i="27"/>
  <c r="D82" i="27" s="1"/>
  <c r="E82" i="27" s="1"/>
  <c r="F82" i="27" s="1"/>
  <c r="C81" i="27"/>
  <c r="D81" i="27" s="1"/>
  <c r="E81" i="27" s="1"/>
  <c r="F81" i="27" s="1"/>
  <c r="C80" i="27"/>
  <c r="D80" i="27" s="1"/>
  <c r="E80" i="27" s="1"/>
  <c r="F80" i="27" s="1"/>
  <c r="D79" i="27"/>
  <c r="E79" i="27" s="1"/>
  <c r="F79" i="27" s="1"/>
  <c r="C79" i="27"/>
  <c r="C78" i="27"/>
  <c r="D78" i="27" s="1"/>
  <c r="E78" i="27" s="1"/>
  <c r="F78" i="27" s="1"/>
  <c r="C77" i="27"/>
  <c r="D77" i="27" s="1"/>
  <c r="E77" i="27" s="1"/>
  <c r="F77" i="27" s="1"/>
  <c r="D76" i="27"/>
  <c r="E76" i="27" s="1"/>
  <c r="F76" i="27" s="1"/>
  <c r="C76" i="27"/>
  <c r="C75" i="27"/>
  <c r="D75" i="27" s="1"/>
  <c r="E75" i="27" s="1"/>
  <c r="F75" i="27" s="1"/>
  <c r="C74" i="27"/>
  <c r="D74" i="27" s="1"/>
  <c r="E74" i="27" s="1"/>
  <c r="F74" i="27" s="1"/>
  <c r="C73" i="27"/>
  <c r="D73" i="27" s="1"/>
  <c r="E73" i="27" s="1"/>
  <c r="F73" i="27" s="1"/>
  <c r="D72" i="27"/>
  <c r="E72" i="27" s="1"/>
  <c r="F72" i="27" s="1"/>
  <c r="C72" i="27"/>
  <c r="D71" i="27"/>
  <c r="E71" i="27" s="1"/>
  <c r="F71" i="27" s="1"/>
  <c r="C71" i="27"/>
  <c r="C70" i="27"/>
  <c r="D70" i="27" s="1"/>
  <c r="E70" i="27" s="1"/>
  <c r="F70" i="27" s="1"/>
  <c r="C69" i="27"/>
  <c r="D69" i="27" s="1"/>
  <c r="E69" i="27" s="1"/>
  <c r="F69" i="27" s="1"/>
  <c r="C68" i="27"/>
  <c r="D68" i="27" s="1"/>
  <c r="E68" i="27" s="1"/>
  <c r="F68" i="27" s="1"/>
  <c r="D67" i="27"/>
  <c r="E67" i="27" s="1"/>
  <c r="F67" i="27" s="1"/>
  <c r="C67" i="27"/>
  <c r="C66" i="27"/>
  <c r="D66" i="27" s="1"/>
  <c r="E66" i="27" s="1"/>
  <c r="F66" i="27" s="1"/>
  <c r="C65" i="27"/>
  <c r="D65" i="27" s="1"/>
  <c r="E65" i="27" s="1"/>
  <c r="F65" i="27" s="1"/>
  <c r="C64" i="27"/>
  <c r="D64" i="27" s="1"/>
  <c r="E64" i="27" s="1"/>
  <c r="F64" i="27" s="1"/>
  <c r="C63" i="27"/>
  <c r="D63" i="27" s="1"/>
  <c r="E63" i="27" s="1"/>
  <c r="F63" i="27" s="1"/>
  <c r="C62" i="27"/>
  <c r="D62" i="27" s="1"/>
  <c r="E62" i="27" s="1"/>
  <c r="F62" i="27" s="1"/>
  <c r="C61" i="27"/>
  <c r="D61" i="27" s="1"/>
  <c r="E61" i="27" s="1"/>
  <c r="F61" i="27" s="1"/>
  <c r="C60" i="27"/>
  <c r="D60" i="27" s="1"/>
  <c r="E60" i="27" s="1"/>
  <c r="F60" i="27" s="1"/>
  <c r="C59" i="27"/>
  <c r="D59" i="27" s="1"/>
  <c r="E59" i="27" s="1"/>
  <c r="F59" i="27" s="1"/>
  <c r="C58" i="27"/>
  <c r="D58" i="27" s="1"/>
  <c r="E58" i="27" s="1"/>
  <c r="F58" i="27" s="1"/>
  <c r="C57" i="27"/>
  <c r="D57" i="27" s="1"/>
  <c r="E57" i="27" s="1"/>
  <c r="F57" i="27" s="1"/>
  <c r="C56" i="27"/>
  <c r="D56" i="27" s="1"/>
  <c r="E56" i="27" s="1"/>
  <c r="F56" i="27" s="1"/>
  <c r="D55" i="27"/>
  <c r="E55" i="27" s="1"/>
  <c r="F55" i="27" s="1"/>
  <c r="C55" i="27"/>
  <c r="C54" i="27"/>
  <c r="D54" i="27" s="1"/>
  <c r="E54" i="27" s="1"/>
  <c r="F54" i="27" s="1"/>
  <c r="C53" i="27"/>
  <c r="D53" i="27" s="1"/>
  <c r="E53" i="27" s="1"/>
  <c r="F53" i="27" s="1"/>
  <c r="C52" i="27"/>
  <c r="D52" i="27" s="1"/>
  <c r="E52" i="27" s="1"/>
  <c r="F52" i="27" s="1"/>
  <c r="C51" i="27"/>
  <c r="D51" i="27" s="1"/>
  <c r="E51" i="27" s="1"/>
  <c r="F51" i="27" s="1"/>
  <c r="C50" i="27"/>
  <c r="D50" i="27" s="1"/>
  <c r="E50" i="27" s="1"/>
  <c r="F50" i="27" s="1"/>
  <c r="C49" i="27"/>
  <c r="D49" i="27" s="1"/>
  <c r="E49" i="27" s="1"/>
  <c r="F49" i="27" s="1"/>
  <c r="C48" i="27"/>
  <c r="D48" i="27" s="1"/>
  <c r="E48" i="27" s="1"/>
  <c r="F48" i="27" s="1"/>
  <c r="C47" i="27"/>
  <c r="D47" i="27" s="1"/>
  <c r="E47" i="27" s="1"/>
  <c r="F47" i="27" s="1"/>
  <c r="C46" i="27"/>
  <c r="D46" i="27" s="1"/>
  <c r="E46" i="27" s="1"/>
  <c r="F46" i="27" s="1"/>
  <c r="C45" i="27"/>
  <c r="D45" i="27" s="1"/>
  <c r="E45" i="27" s="1"/>
  <c r="F45" i="27" s="1"/>
  <c r="C44" i="27"/>
  <c r="D44" i="27" s="1"/>
  <c r="E44" i="27" s="1"/>
  <c r="F44" i="27" s="1"/>
  <c r="D43" i="27"/>
  <c r="E43" i="27" s="1"/>
  <c r="F43" i="27" s="1"/>
  <c r="C43" i="27"/>
  <c r="C42" i="27"/>
  <c r="D42" i="27" s="1"/>
  <c r="E42" i="27" s="1"/>
  <c r="F42" i="27" s="1"/>
  <c r="C41" i="27"/>
  <c r="D41" i="27" s="1"/>
  <c r="E41" i="27" s="1"/>
  <c r="F41" i="27" s="1"/>
  <c r="D40" i="27"/>
  <c r="E40" i="27" s="1"/>
  <c r="F40" i="27" s="1"/>
  <c r="C40" i="27"/>
  <c r="C39" i="27"/>
  <c r="D39" i="27" s="1"/>
  <c r="E39" i="27" s="1"/>
  <c r="F39" i="27" s="1"/>
  <c r="C38" i="27"/>
  <c r="D38" i="27" s="1"/>
  <c r="E38" i="27" s="1"/>
  <c r="F38" i="27" s="1"/>
  <c r="C37" i="27"/>
  <c r="D37" i="27" s="1"/>
  <c r="E37" i="27" s="1"/>
  <c r="F37" i="27" s="1"/>
  <c r="C36" i="27"/>
  <c r="D36" i="27" s="1"/>
  <c r="E36" i="27" s="1"/>
  <c r="F36" i="27" s="1"/>
  <c r="D35" i="27"/>
  <c r="E35" i="27" s="1"/>
  <c r="F35" i="27" s="1"/>
  <c r="C35" i="27"/>
  <c r="C34" i="27"/>
  <c r="D34" i="27" s="1"/>
  <c r="E34" i="27" s="1"/>
  <c r="F34" i="27" s="1"/>
  <c r="C33" i="27"/>
  <c r="D33" i="27" s="1"/>
  <c r="E33" i="27" s="1"/>
  <c r="F33" i="27" s="1"/>
  <c r="D32" i="27"/>
  <c r="E32" i="27" s="1"/>
  <c r="F32" i="27" s="1"/>
  <c r="C32" i="27"/>
  <c r="C31" i="27"/>
  <c r="D31" i="27" s="1"/>
  <c r="E31" i="27" s="1"/>
  <c r="F31" i="27" s="1"/>
  <c r="C30" i="27"/>
  <c r="D30" i="27" s="1"/>
  <c r="E30" i="27" s="1"/>
  <c r="F30" i="27" s="1"/>
  <c r="C29" i="27"/>
  <c r="D29" i="27" s="1"/>
  <c r="E29" i="27" s="1"/>
  <c r="F29" i="27" s="1"/>
  <c r="C28" i="27"/>
  <c r="D28" i="27" s="1"/>
  <c r="E28" i="27" s="1"/>
  <c r="F28" i="27" s="1"/>
  <c r="D27" i="27"/>
  <c r="E27" i="27" s="1"/>
  <c r="F27" i="27" s="1"/>
  <c r="C27" i="27"/>
  <c r="C26" i="27"/>
  <c r="D26" i="27" s="1"/>
  <c r="E26" i="27" s="1"/>
  <c r="F26" i="27" s="1"/>
  <c r="C25" i="27"/>
  <c r="D25" i="27" s="1"/>
  <c r="E25" i="27" s="1"/>
  <c r="F25" i="27" s="1"/>
  <c r="D24" i="27"/>
  <c r="E24" i="27" s="1"/>
  <c r="F24" i="27" s="1"/>
  <c r="C24" i="27"/>
  <c r="C23" i="27"/>
  <c r="D23" i="27" s="1"/>
  <c r="E23" i="27" s="1"/>
  <c r="F23" i="27" s="1"/>
  <c r="C22" i="27"/>
  <c r="D22" i="27" s="1"/>
  <c r="E22" i="27" s="1"/>
  <c r="F22" i="27" s="1"/>
  <c r="C21" i="27"/>
  <c r="D21" i="27" s="1"/>
  <c r="E21" i="27" s="1"/>
  <c r="F21" i="27" s="1"/>
  <c r="C20" i="27"/>
  <c r="D20" i="27" s="1"/>
  <c r="E20" i="27" s="1"/>
  <c r="F20" i="27" s="1"/>
  <c r="D19" i="27"/>
  <c r="E19" i="27" s="1"/>
  <c r="F19" i="27" s="1"/>
  <c r="C19" i="27"/>
  <c r="C18" i="27"/>
  <c r="D18" i="27" s="1"/>
  <c r="E18" i="27" s="1"/>
  <c r="F18" i="27" s="1"/>
  <c r="C17" i="27"/>
  <c r="D17" i="27" s="1"/>
  <c r="E17" i="27" s="1"/>
  <c r="F17" i="27" s="1"/>
  <c r="D16" i="27"/>
  <c r="E16" i="27" s="1"/>
  <c r="F16" i="27" s="1"/>
  <c r="C16" i="27"/>
  <c r="C15" i="27"/>
  <c r="D15" i="27" s="1"/>
  <c r="E15" i="27" s="1"/>
  <c r="F15" i="27" s="1"/>
  <c r="C14" i="27"/>
  <c r="D14" i="27" s="1"/>
  <c r="E14" i="27" s="1"/>
  <c r="F14" i="27" s="1"/>
  <c r="C13" i="27"/>
  <c r="D13" i="27" s="1"/>
  <c r="E13" i="27" s="1"/>
  <c r="F13" i="27" s="1"/>
  <c r="C12" i="27"/>
  <c r="D12" i="27" s="1"/>
  <c r="E12" i="27" s="1"/>
  <c r="F12" i="27" s="1"/>
  <c r="D11" i="27"/>
  <c r="E11" i="27" s="1"/>
  <c r="F11" i="27" s="1"/>
  <c r="C11" i="27"/>
  <c r="C10" i="27"/>
  <c r="D10" i="27" s="1"/>
  <c r="E10" i="27" s="1"/>
  <c r="F10" i="27" s="1"/>
  <c r="C9" i="27"/>
  <c r="D9" i="27" s="1"/>
  <c r="E9" i="27" s="1"/>
  <c r="F9" i="27" s="1"/>
  <c r="D8" i="27"/>
  <c r="E8" i="27" s="1"/>
  <c r="F8" i="27" s="1"/>
  <c r="C8" i="27"/>
  <c r="C7" i="27"/>
  <c r="D7" i="27" s="1"/>
  <c r="E7" i="27" s="1"/>
  <c r="F7" i="27" s="1"/>
  <c r="D6" i="27"/>
  <c r="E6" i="27" s="1"/>
  <c r="F6" i="27" s="1"/>
  <c r="C6" i="27"/>
  <c r="E4" i="27"/>
</calcChain>
</file>

<file path=xl/sharedStrings.xml><?xml version="1.0" encoding="utf-8"?>
<sst xmlns="http://schemas.openxmlformats.org/spreadsheetml/2006/main" count="278" uniqueCount="267">
  <si>
    <t>Montant forfaitaire :</t>
  </si>
  <si>
    <t>RA</t>
  </si>
  <si>
    <t>Allocataire seul</t>
  </si>
  <si>
    <t>Par enfant supplémentaire</t>
  </si>
  <si>
    <t>Allocataire en couple</t>
  </si>
  <si>
    <t>Un enfant</t>
  </si>
  <si>
    <t>Deux enfants</t>
  </si>
  <si>
    <t>Sans enfant</t>
  </si>
  <si>
    <t>En euros</t>
  </si>
  <si>
    <t xml:space="preserve">Allocataire seul avec majoration </t>
  </si>
  <si>
    <t>Montant allocation</t>
  </si>
  <si>
    <t>revenu garanti</t>
  </si>
  <si>
    <t>Pop 15-69 ans</t>
  </si>
  <si>
    <t>-</t>
  </si>
  <si>
    <t>10 ans ou plus</t>
  </si>
  <si>
    <t>5 ans à moins de 10 ans</t>
  </si>
  <si>
    <t>2 ans à moins de 5 ans</t>
  </si>
  <si>
    <t>1 an à moins de 2 ans</t>
  </si>
  <si>
    <t xml:space="preserve">Moins de 1 an </t>
  </si>
  <si>
    <t>65 ans ou plus</t>
  </si>
  <si>
    <t>60 à 64 ans</t>
  </si>
  <si>
    <t>50 à 59 ans</t>
  </si>
  <si>
    <t>40 à 49 ans</t>
  </si>
  <si>
    <t>30 à 39 ans</t>
  </si>
  <si>
    <t>25 à 29 ans</t>
  </si>
  <si>
    <t>Moins de 25 ans</t>
  </si>
  <si>
    <t>Âge</t>
  </si>
  <si>
    <t>Couple avec personne(s) à charge</t>
  </si>
  <si>
    <t>Couple sans personne à charge</t>
  </si>
  <si>
    <t>Seul avec personne(s) à charge</t>
  </si>
  <si>
    <t>Seul sans personne à charge</t>
  </si>
  <si>
    <t>Homme</t>
  </si>
  <si>
    <t>Femme</t>
  </si>
  <si>
    <t>Effectifs (en nombre)</t>
  </si>
  <si>
    <t xml:space="preserve">RSA </t>
  </si>
  <si>
    <t xml:space="preserve"> RSA majoré</t>
  </si>
  <si>
    <t>RSA non majoré</t>
  </si>
  <si>
    <t>Caractéristiques</t>
  </si>
  <si>
    <t>En %</t>
  </si>
  <si>
    <t>Taux de sortie</t>
  </si>
  <si>
    <t>Taux d’entrée</t>
  </si>
  <si>
    <t>Ensemble RSA</t>
  </si>
  <si>
    <t>RSA majoré</t>
  </si>
  <si>
    <t>Mayotte</t>
  </si>
  <si>
    <t>La Réunion</t>
  </si>
  <si>
    <t>Guyane</t>
  </si>
  <si>
    <t xml:space="preserve">Martinique </t>
  </si>
  <si>
    <t xml:space="preserve">Guadeloupe </t>
  </si>
  <si>
    <t>Val-d’Oise</t>
  </si>
  <si>
    <t>95</t>
  </si>
  <si>
    <t>Val-de-Marne</t>
  </si>
  <si>
    <t>94</t>
  </si>
  <si>
    <t>Seine-St-Denis</t>
  </si>
  <si>
    <t>93</t>
  </si>
  <si>
    <t>Hauts-de-Seine</t>
  </si>
  <si>
    <t>92</t>
  </si>
  <si>
    <t>Essonne</t>
  </si>
  <si>
    <t>91</t>
  </si>
  <si>
    <t>Territoire-de-Belfort</t>
  </si>
  <si>
    <t>90</t>
  </si>
  <si>
    <t>Yonne</t>
  </si>
  <si>
    <t>89</t>
  </si>
  <si>
    <t>Vosges</t>
  </si>
  <si>
    <t>88</t>
  </si>
  <si>
    <t>Haute-Vienne</t>
  </si>
  <si>
    <t>87</t>
  </si>
  <si>
    <t>Vienne</t>
  </si>
  <si>
    <t>86</t>
  </si>
  <si>
    <t>Vendée</t>
  </si>
  <si>
    <t>85</t>
  </si>
  <si>
    <t>Vaucluse</t>
  </si>
  <si>
    <t>84</t>
  </si>
  <si>
    <t>Var</t>
  </si>
  <si>
    <t>83</t>
  </si>
  <si>
    <t>Tarn-et-Garonne</t>
  </si>
  <si>
    <t>82</t>
  </si>
  <si>
    <t>Tarn</t>
  </si>
  <si>
    <t>81</t>
  </si>
  <si>
    <t>Somme</t>
  </si>
  <si>
    <t>80</t>
  </si>
  <si>
    <t>Deux-Sèvres</t>
  </si>
  <si>
    <t>79</t>
  </si>
  <si>
    <t>Yvelines</t>
  </si>
  <si>
    <t>78</t>
  </si>
  <si>
    <t>Seine-et-Marne</t>
  </si>
  <si>
    <t>77</t>
  </si>
  <si>
    <t>Seine-Maritime</t>
  </si>
  <si>
    <t>76</t>
  </si>
  <si>
    <t>Paris</t>
  </si>
  <si>
    <t>75</t>
  </si>
  <si>
    <t>Haute-Savoie</t>
  </si>
  <si>
    <t>74</t>
  </si>
  <si>
    <t>Savoie</t>
  </si>
  <si>
    <t>73</t>
  </si>
  <si>
    <t>Sarthe</t>
  </si>
  <si>
    <t>72</t>
  </si>
  <si>
    <t>Saône-et-Loire</t>
  </si>
  <si>
    <t>71</t>
  </si>
  <si>
    <t>Haute-Saône</t>
  </si>
  <si>
    <t>70</t>
  </si>
  <si>
    <t>Rhône</t>
  </si>
  <si>
    <t>69</t>
  </si>
  <si>
    <t>Haut-Rhin</t>
  </si>
  <si>
    <t>68</t>
  </si>
  <si>
    <t>Bas-Rhin</t>
  </si>
  <si>
    <t>67</t>
  </si>
  <si>
    <t>Pyrénées-Orientales</t>
  </si>
  <si>
    <t>66</t>
  </si>
  <si>
    <t>Hautes-Pyrénées</t>
  </si>
  <si>
    <t>65</t>
  </si>
  <si>
    <t>Pyrénées-Atlantiques</t>
  </si>
  <si>
    <t>64</t>
  </si>
  <si>
    <t>Puy-de-Dôme</t>
  </si>
  <si>
    <t>63</t>
  </si>
  <si>
    <t>Pas-de-Calais</t>
  </si>
  <si>
    <t>62</t>
  </si>
  <si>
    <t>Orne</t>
  </si>
  <si>
    <t>61</t>
  </si>
  <si>
    <t>Oise</t>
  </si>
  <si>
    <t>60</t>
  </si>
  <si>
    <t>Nord</t>
  </si>
  <si>
    <t>59</t>
  </si>
  <si>
    <t>Nièvre</t>
  </si>
  <si>
    <t>58</t>
  </si>
  <si>
    <t>Moselle</t>
  </si>
  <si>
    <t>57</t>
  </si>
  <si>
    <t>Morbihan</t>
  </si>
  <si>
    <t>56</t>
  </si>
  <si>
    <t>Meuse</t>
  </si>
  <si>
    <t>55</t>
  </si>
  <si>
    <t>Meurthe-et-Moselle</t>
  </si>
  <si>
    <t>54</t>
  </si>
  <si>
    <t>Mayenne</t>
  </si>
  <si>
    <t>53</t>
  </si>
  <si>
    <t>Haute-Marne</t>
  </si>
  <si>
    <t>52</t>
  </si>
  <si>
    <t xml:space="preserve">Marne </t>
  </si>
  <si>
    <t>51</t>
  </si>
  <si>
    <t>Manche</t>
  </si>
  <si>
    <t>50</t>
  </si>
  <si>
    <t>Maine-et-Loire</t>
  </si>
  <si>
    <t>49</t>
  </si>
  <si>
    <t>Lozère</t>
  </si>
  <si>
    <t>48</t>
  </si>
  <si>
    <t>Lot-et-Garonne</t>
  </si>
  <si>
    <t>47</t>
  </si>
  <si>
    <t>Lot</t>
  </si>
  <si>
    <t>46</t>
  </si>
  <si>
    <t>Loiret</t>
  </si>
  <si>
    <t>45</t>
  </si>
  <si>
    <t>Loire-Atlantique</t>
  </si>
  <si>
    <t>44</t>
  </si>
  <si>
    <t>Haute-Loire</t>
  </si>
  <si>
    <t>43</t>
  </si>
  <si>
    <t>Loire</t>
  </si>
  <si>
    <t>42</t>
  </si>
  <si>
    <t>Loir-et-Cher</t>
  </si>
  <si>
    <t>41</t>
  </si>
  <si>
    <t>Landes</t>
  </si>
  <si>
    <t>40</t>
  </si>
  <si>
    <t>Jura</t>
  </si>
  <si>
    <t>39</t>
  </si>
  <si>
    <t>Isère</t>
  </si>
  <si>
    <t>38</t>
  </si>
  <si>
    <t>Indre-et-Loire</t>
  </si>
  <si>
    <t>37</t>
  </si>
  <si>
    <t>Indre</t>
  </si>
  <si>
    <t>36</t>
  </si>
  <si>
    <t>Ille-et-Vilaine</t>
  </si>
  <si>
    <t>35</t>
  </si>
  <si>
    <t>Hérault</t>
  </si>
  <si>
    <t>34</t>
  </si>
  <si>
    <t>Gironde</t>
  </si>
  <si>
    <t>33</t>
  </si>
  <si>
    <t>Gers</t>
  </si>
  <si>
    <t>32</t>
  </si>
  <si>
    <t>Haute-Garonne</t>
  </si>
  <si>
    <t>31</t>
  </si>
  <si>
    <t>Gard</t>
  </si>
  <si>
    <t>30</t>
  </si>
  <si>
    <t>Finistère</t>
  </si>
  <si>
    <t>29</t>
  </si>
  <si>
    <t>Eure-et-Loir</t>
  </si>
  <si>
    <t>28</t>
  </si>
  <si>
    <t>Eure</t>
  </si>
  <si>
    <t>27</t>
  </si>
  <si>
    <t>Drôme</t>
  </si>
  <si>
    <t>26</t>
  </si>
  <si>
    <t>Doubs</t>
  </si>
  <si>
    <t>25</t>
  </si>
  <si>
    <t>Dordogne</t>
  </si>
  <si>
    <t>24</t>
  </si>
  <si>
    <t>Creuse</t>
  </si>
  <si>
    <t>23</t>
  </si>
  <si>
    <t>22</t>
  </si>
  <si>
    <t>Côte-d’Or</t>
  </si>
  <si>
    <t>21</t>
  </si>
  <si>
    <t>Haute-Corse</t>
  </si>
  <si>
    <t>2B</t>
  </si>
  <si>
    <t>Corse-du-Sud</t>
  </si>
  <si>
    <t>2A</t>
  </si>
  <si>
    <t>Corrèze</t>
  </si>
  <si>
    <t>19</t>
  </si>
  <si>
    <t>Cher</t>
  </si>
  <si>
    <t>18</t>
  </si>
  <si>
    <t>Charente-Maritime</t>
  </si>
  <si>
    <t>17</t>
  </si>
  <si>
    <t>Charente</t>
  </si>
  <si>
    <t>16</t>
  </si>
  <si>
    <t>Cantal</t>
  </si>
  <si>
    <t>15</t>
  </si>
  <si>
    <t>Calvados</t>
  </si>
  <si>
    <t>14</t>
  </si>
  <si>
    <t>Bouches-du-Rhône</t>
  </si>
  <si>
    <t>13</t>
  </si>
  <si>
    <t>Aveyron</t>
  </si>
  <si>
    <t>12</t>
  </si>
  <si>
    <t>Aude</t>
  </si>
  <si>
    <t>11</t>
  </si>
  <si>
    <t>Aube</t>
  </si>
  <si>
    <t>10</t>
  </si>
  <si>
    <t>Ariège</t>
  </si>
  <si>
    <t>09</t>
  </si>
  <si>
    <t>Ardennes</t>
  </si>
  <si>
    <t>08</t>
  </si>
  <si>
    <t>Ardèche</t>
  </si>
  <si>
    <t>07</t>
  </si>
  <si>
    <t>Alpes-Maritimes</t>
  </si>
  <si>
    <t>06</t>
  </si>
  <si>
    <t>Hautes-Alpes</t>
  </si>
  <si>
    <t>05</t>
  </si>
  <si>
    <t>Alpes-de-Haute-Provence</t>
  </si>
  <si>
    <t>04</t>
  </si>
  <si>
    <t>Allier</t>
  </si>
  <si>
    <t>03</t>
  </si>
  <si>
    <t>Aisne</t>
  </si>
  <si>
    <t>02</t>
  </si>
  <si>
    <t>Ain</t>
  </si>
  <si>
    <t>01</t>
  </si>
  <si>
    <t>Libelle Dep</t>
  </si>
  <si>
    <t>N° Dep</t>
  </si>
  <si>
    <t>Taux (en %)</t>
  </si>
  <si>
    <t>Côtes-d’Armor</t>
  </si>
  <si>
    <t>Ensemble de la population âgée de 15 à 69 ans</t>
  </si>
  <si>
    <t>780,42 (grossesse)</t>
  </si>
  <si>
    <r>
      <t>Schéma 1. Revenu mensuel garanti, pour une personne seule sans enfant, selon ses ressources, au 1</t>
    </r>
    <r>
      <rPr>
        <b/>
        <vertAlign val="superscript"/>
        <sz val="8"/>
        <rFont val="Arial"/>
        <family val="2"/>
      </rPr>
      <t xml:space="preserve">er </t>
    </r>
    <r>
      <rPr>
        <b/>
        <sz val="8"/>
        <rFont val="Arial"/>
        <family val="2"/>
      </rPr>
      <t>avril 2023</t>
    </r>
  </si>
  <si>
    <r>
      <t>Source &gt;</t>
    </r>
    <r>
      <rPr>
        <sz val="11"/>
        <rFont val="Calibri"/>
        <family val="2"/>
      </rPr>
      <t xml:space="preserve"> Législation.</t>
    </r>
  </si>
  <si>
    <r>
      <t>Tableau 1. Barème des montants mensuels forfaitaires du RSA, selon le type de foyer, au 1</t>
    </r>
    <r>
      <rPr>
        <b/>
        <vertAlign val="superscript"/>
        <sz val="8"/>
        <rFont val="Arial"/>
        <family val="2"/>
      </rPr>
      <t>er</t>
    </r>
    <r>
      <rPr>
        <b/>
        <sz val="8"/>
        <rFont val="Arial"/>
        <family val="2"/>
      </rPr>
      <t xml:space="preserve"> avril 2023</t>
    </r>
  </si>
  <si>
    <r>
      <t>RSA non majoré</t>
    </r>
    <r>
      <rPr>
        <b/>
        <vertAlign val="superscript"/>
        <sz val="8"/>
        <rFont val="Arial"/>
        <family val="2"/>
      </rPr>
      <t>1</t>
    </r>
  </si>
  <si>
    <r>
      <t>Sexe</t>
    </r>
    <r>
      <rPr>
        <b/>
        <vertAlign val="superscript"/>
        <sz val="8"/>
        <rFont val="Arial"/>
        <family val="2"/>
      </rPr>
      <t>2</t>
    </r>
  </si>
  <si>
    <r>
      <t>Situation familiale</t>
    </r>
    <r>
      <rPr>
        <b/>
        <vertAlign val="superscript"/>
        <sz val="8"/>
        <rFont val="Arial"/>
        <family val="2"/>
      </rPr>
      <t>3</t>
    </r>
  </si>
  <si>
    <t>Femme enceinte : 5</t>
  </si>
  <si>
    <t>Femme avec 1 enfant : 33
Femme avec 2 enfants ou plus : 59
Homme avec 1 enfant : 2
Homme avec 2 enfants ou plus : 1</t>
  </si>
  <si>
    <r>
      <t>Ancienneté dans le RSA</t>
    </r>
    <r>
      <rPr>
        <b/>
        <vertAlign val="superscript"/>
        <sz val="8"/>
        <rFont val="Arial"/>
        <family val="2"/>
      </rPr>
      <t>2, 4</t>
    </r>
  </si>
  <si>
    <r>
      <t>Inscrits à Pôle emploi</t>
    </r>
    <r>
      <rPr>
        <b/>
        <vertAlign val="superscript"/>
        <sz val="8"/>
        <rFont val="Arial"/>
        <family val="2"/>
      </rPr>
      <t>2</t>
    </r>
  </si>
  <si>
    <t>Tableau complémentaire. Part d’allocataires du RSA, fin 2021, parmi la population âgée de 15 à 69 ans</t>
  </si>
  <si>
    <r>
      <rPr>
        <b/>
        <sz val="8"/>
        <rFont val="Arial"/>
        <family val="2"/>
      </rPr>
      <t>Note &gt;</t>
    </r>
    <r>
      <rPr>
        <sz val="8"/>
        <rFont val="Arial"/>
        <family val="2"/>
      </rPr>
      <t xml:space="preserve"> En France, on compte au total 4,2 allocataires du RSA pour 100 habitants âgés de 15 à 69 ans.
</t>
    </r>
    <r>
      <rPr>
        <b/>
        <sz val="8"/>
        <rFont val="Arial"/>
        <family val="2"/>
      </rPr>
      <t>Champ &gt;</t>
    </r>
    <r>
      <rPr>
        <sz val="8"/>
        <rFont val="Arial"/>
        <family val="2"/>
      </rPr>
      <t xml:space="preserve"> France.
</t>
    </r>
    <r>
      <rPr>
        <b/>
        <sz val="8"/>
        <rFont val="Arial"/>
        <family val="2"/>
      </rPr>
      <t>Sources &gt;</t>
    </r>
    <r>
      <rPr>
        <sz val="8"/>
        <rFont val="Arial"/>
        <family val="2"/>
      </rPr>
      <t xml:space="preserve"> CNAF ; MSA ; Insee, population estimée au 1</t>
    </r>
    <r>
      <rPr>
        <vertAlign val="superscript"/>
        <sz val="8"/>
        <rFont val="Arial"/>
        <family val="2"/>
      </rPr>
      <t>er</t>
    </r>
    <r>
      <rPr>
        <sz val="8"/>
        <rFont val="Arial"/>
        <family val="2"/>
      </rPr>
      <t xml:space="preserve"> janvier 2022 (résultats provisoires arrêtés fin 2022).</t>
    </r>
  </si>
  <si>
    <r>
      <t xml:space="preserve">1. Les bénéficiaires du RSA jeune sont intégrés aux effectifs du RSA non majoré. 
2. La répartition par sexe, la répartition selon l’ancienneté dans le RSA et la part d’inscrits à Pôle emploi sont calculées sur le champ des bénéficiaires (allocataires et éventuels conjoints).
3. Dans l’ensemble de la population, la répartition par situation familiale a été calculée au niveau du ménage, sans tenir compte des ménages complexes, en se restreignant aux personnes de référence. 
4. En tenant compte de l’ancienneté dans le RMI, l’API ou le RSA socle, mais sans tenir compte du RSA activité. L’ancienneté est calculée comme la présence ou non dans le dispositif au 31 décembre de chaque année. Les allers-retours en cours d’année ne sont donc pas comptabilisés.
</t>
    </r>
    <r>
      <rPr>
        <b/>
        <sz val="8"/>
        <rFont val="Arial"/>
        <family val="2"/>
      </rPr>
      <t>Champ &gt;</t>
    </r>
    <r>
      <rPr>
        <sz val="8"/>
        <rFont val="Arial"/>
        <family val="2"/>
      </rPr>
      <t xml:space="preserve"> France ; ensemble de la population : personnes vivant en logement ordinaire en France (hors Mayotte).
</t>
    </r>
    <r>
      <rPr>
        <b/>
        <sz val="8"/>
        <rFont val="Arial"/>
        <family val="2"/>
      </rPr>
      <t>Sources &gt;</t>
    </r>
    <r>
      <rPr>
        <sz val="8"/>
        <rFont val="Arial"/>
        <family val="2"/>
      </rPr>
      <t xml:space="preserve"> CNAF et MSA pour les effectifs ; CNAF pour les répartitions (98,6 % des allocataires du RSA relèvent des CAF) ; DREES, ENIACRAMS pour la répartition selon l’ancienneté dans le RSA et le taux d’inscription à Pôle emploi ; Insee, enquête Emploi 2021, pour les caractéristiques de l’ensemble de la population.</t>
    </r>
  </si>
  <si>
    <r>
      <rPr>
        <b/>
        <sz val="8"/>
        <rFont val="Arial"/>
        <family val="2"/>
      </rPr>
      <t>Lecture &gt;</t>
    </r>
    <r>
      <rPr>
        <sz val="8"/>
        <rFont val="Arial"/>
        <family val="2"/>
      </rPr>
      <t xml:space="preserve"> Une personne seule sans enfant et sans ressources initiales perçoit le revenu de solidarité active (RSA) à taux plein d’un montant de 607,75 euros par mois. Avec des ressources initiales, elle perçoit une allocation égale à la différence entre le plafond des ressources (607,75 euros) et le montant de ses ressources initiales. Son revenu total garanti s’élève à 607,75 euros. Son revenu global peut être supérieur car certains types de ressources ne sont pas pris en compte dans l’assiette des ressources (voir fiche 09).</t>
    </r>
  </si>
  <si>
    <t xml:space="preserve">Graphique 2. Évolution des taux d’entrée et de sortie du revenu de solidarité active (RSA), depuis 2014 </t>
  </si>
  <si>
    <t>Tableau 2. Caractéristiques des foyers allocataires du revenu de solidarité active (RSA), fin 2021</t>
  </si>
  <si>
    <t>France entière (échelle de gauche)</t>
  </si>
  <si>
    <t>France métropolitaine (échelle de gauche)</t>
  </si>
  <si>
    <t>Part d’allocataires dans la France entière parmi la population âgée de 15 à 69 ans (échelle de droite)</t>
  </si>
  <si>
    <r>
      <t xml:space="preserve">RMI : revenu minimum d’insertion. API : allocation de parent isolé. RSA : revenu de solidarité active. 
</t>
    </r>
    <r>
      <rPr>
        <b/>
        <sz val="8"/>
        <rFont val="Arial"/>
        <family val="2"/>
      </rPr>
      <t>Note &gt;</t>
    </r>
    <r>
      <rPr>
        <sz val="8"/>
        <rFont val="Arial"/>
        <family val="2"/>
      </rPr>
      <t xml:space="preserve"> Il y a une rupture de série en 2016. Pour cette année-là, les données semi-définitives et les données définitives de la CNAF sont à la fois présentées (voir annexe 1.3).
</t>
    </r>
    <r>
      <rPr>
        <b/>
        <sz val="8"/>
        <rFont val="Arial"/>
        <family val="2"/>
      </rPr>
      <t xml:space="preserve">Champ &gt; </t>
    </r>
    <r>
      <rPr>
        <sz val="8"/>
        <rFont val="Arial"/>
        <family val="2"/>
      </rPr>
      <t xml:space="preserve">Effectifs en France, au 31 décembre de chaque année.
</t>
    </r>
    <r>
      <rPr>
        <b/>
        <sz val="8"/>
        <rFont val="Arial"/>
        <family val="2"/>
      </rPr>
      <t>Sources &gt;</t>
    </r>
    <r>
      <rPr>
        <sz val="8"/>
        <rFont val="Arial"/>
        <family val="2"/>
      </rPr>
      <t xml:space="preserve"> CNAF ; MSA ; Insee, population estimée au 1</t>
    </r>
    <r>
      <rPr>
        <vertAlign val="superscript"/>
        <sz val="8"/>
        <rFont val="Arial"/>
        <family val="2"/>
      </rPr>
      <t>er</t>
    </r>
    <r>
      <rPr>
        <sz val="8"/>
        <rFont val="Arial"/>
        <family val="2"/>
      </rPr>
      <t xml:space="preserve"> janvier de l’année </t>
    </r>
    <r>
      <rPr>
        <i/>
        <sz val="8"/>
        <rFont val="Arial"/>
        <family val="2"/>
      </rPr>
      <t>n+1</t>
    </r>
    <r>
      <rPr>
        <sz val="8"/>
        <rFont val="Arial"/>
        <family val="2"/>
      </rPr>
      <t xml:space="preserve"> (pour la part d’allocataires de l’année </t>
    </r>
    <r>
      <rPr>
        <i/>
        <sz val="8"/>
        <rFont val="Arial"/>
        <family val="2"/>
      </rPr>
      <t>n</t>
    </r>
    <r>
      <rPr>
        <sz val="8"/>
        <rFont val="Arial"/>
        <family val="2"/>
      </rPr>
      <t>).</t>
    </r>
  </si>
  <si>
    <r>
      <rPr>
        <b/>
        <sz val="8"/>
        <rFont val="Arial"/>
        <family val="2"/>
      </rPr>
      <t>Notes &gt;</t>
    </r>
    <r>
      <rPr>
        <sz val="8"/>
        <rFont val="Arial"/>
        <family val="2"/>
      </rPr>
      <t xml:space="preserve"> Les taux d’entrée et de sortie en 2018, 2019, 2020 et 2021 sont calculés à partir des vagues de l’échantillon national interrégimes d’allocataires de compléments de revenus d’activité et de minima sociaux (ENIACRAMS) alimentées par les données définitives de la CNAF. Les taux d’entrée et de sortie de 2014 à 2017 sont calculés à partir des vagues de l’ENIACRAMS alimentées par les données semi-définitives de la CNAF et ils sont ensuite corrigés de l’effet moyen de la rupture observée entre les deux types de données en 2018 et 2019 (années pour lesquelles les données semi-définitives et définitives de la CNAF sont disponibles) [voir annexe 1.3]. Pour la définition des taux d’entrée et de sortie, voir annexe 1.2.
Pour les taux d’entrée et de sortie selon le type de RSA (majoré ou non), les bascules entre le RSA majoré et le RSA non majoré sont prises en compte. Depuis 2018, ces taux peuvent être calculés sur le champ des personnes âgées de 16 ans ou plus (au lieu de 16 à 64 ans) mais cela ne les modifierait que très légèrement par rapport aux chiffres présentés ici : pour l’ensemble du RSA, le taux d’entrée en 2021 est de 22,6 % sur ce champ élargi, contre 22,8 % ici ; le taux de sortie en 2021 est de 27,8 %, contre 27,5 % ici.
</t>
    </r>
    <r>
      <rPr>
        <b/>
        <sz val="8"/>
        <rFont val="Arial"/>
        <family val="2"/>
      </rPr>
      <t xml:space="preserve">Lecture &gt; </t>
    </r>
    <r>
      <rPr>
        <sz val="8"/>
        <rFont val="Arial"/>
        <family val="2"/>
      </rPr>
      <t xml:space="preserve">23 % des bénéficiaires du RSA fin 2021 ne l’étaient pas fin 2020. 28 % des bénéficiaires du RSA fin 2020 ne le sont plus fin 2021.
</t>
    </r>
    <r>
      <rPr>
        <b/>
        <sz val="8"/>
        <rFont val="Arial"/>
        <family val="2"/>
      </rPr>
      <t>Champ &gt;</t>
    </r>
    <r>
      <rPr>
        <sz val="8"/>
        <rFont val="Arial"/>
        <family val="2"/>
      </rPr>
      <t xml:space="preserve"> France, bénéficiaires (allocataires et éventuels conjoints) âgés de 16 à 64 ans au 31 décembre de l’année </t>
    </r>
    <r>
      <rPr>
        <i/>
        <sz val="8"/>
        <rFont val="Arial"/>
        <family val="2"/>
      </rPr>
      <t>n</t>
    </r>
    <r>
      <rPr>
        <sz val="8"/>
        <rFont val="Arial"/>
        <family val="2"/>
      </rPr>
      <t xml:space="preserve"> pour le taux d’entrée de l’année </t>
    </r>
    <r>
      <rPr>
        <i/>
        <sz val="8"/>
        <rFont val="Arial"/>
        <family val="2"/>
      </rPr>
      <t>n</t>
    </r>
    <r>
      <rPr>
        <sz val="8"/>
        <rFont val="Arial"/>
        <family val="2"/>
      </rPr>
      <t xml:space="preserve"> et âgés de 16 à 63 ans au 31 décembre de l’année </t>
    </r>
    <r>
      <rPr>
        <i/>
        <sz val="8"/>
        <rFont val="Arial"/>
        <family val="2"/>
      </rPr>
      <t xml:space="preserve">n-1 </t>
    </r>
    <r>
      <rPr>
        <sz val="8"/>
        <rFont val="Arial"/>
        <family val="2"/>
      </rPr>
      <t xml:space="preserve">pour le taux de sortie de l’année </t>
    </r>
    <r>
      <rPr>
        <i/>
        <sz val="8"/>
        <rFont val="Arial"/>
        <family val="2"/>
      </rPr>
      <t>n</t>
    </r>
    <r>
      <rPr>
        <sz val="8"/>
        <rFont val="Arial"/>
        <family val="2"/>
      </rPr>
      <t xml:space="preserve">.
</t>
    </r>
    <r>
      <rPr>
        <b/>
        <sz val="8"/>
        <rFont val="Arial"/>
        <family val="2"/>
      </rPr>
      <t xml:space="preserve">Source &gt; </t>
    </r>
    <r>
      <rPr>
        <sz val="8"/>
        <rFont val="Arial"/>
        <family val="2"/>
      </rPr>
      <t>DREES, ENIACRAMS.</t>
    </r>
  </si>
  <si>
    <t>Graphique 1. Évolution du nombre (depuis 1990), et de la part parmi la population âgée de 15 à 69 ans (depuis 1999), d’allocataires du RMI, de l’API, du RSA socle et du RSA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</si>
</sst>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43" formatCode="_-* #,##0.00_-;\-* #,##0.00_-;_-* &quot;-&quot;??_-;_-@_-"/>
    <numFmt numFmtId="164" formatCode="0.0"/>
    <numFmt numFmtId="165" formatCode="_-* #,##0.00\ [$€-1]_-;\-* #,##0.00\ [$€-1]_-;_-* &quot;-&quot;??\ [$€-1]_-"/>
    <numFmt numFmtId="166" formatCode="_-* #,##0.00\ [$€-1]_-;\-* #,##0.00\ [$€-1]_-;_-* \-??\ [$€-1]_-"/>
    <numFmt numFmtId="167" formatCode="#,##0\ _€"/>
    <numFmt numFmtId="168" formatCode="0.000"/>
    <numFmt numFmtId="169" formatCode="#,##0.0\ _€"/>
    <numFmt numFmtId="170" formatCode="_-* #,##0_-;\-* #,##0_-;_-* &quot;-&quot;??_-;_-@_-"/>
    <numFmt numFmtId="171" formatCode="_-* #,##0.0_-;\-* #,##0.0_-;_-* &quot;-&quot;??_-;_-@_-"/>
  </numFmts>
  <fonts count="34"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8"/>
      <color theme="1"/>
      <name val="Arial"/>
      <family val="2"/>
    </font>
    <font>
      <b/>
      <sz val="8"/>
      <name val="Arial"/>
      <family val="2"/>
    </font>
    <font>
      <sz val="11"/>
      <color rgb="FF000000"/>
      <name val="Calibri"/>
      <family val="2"/>
      <scheme val="minor"/>
    </font>
    <font>
      <sz val="10"/>
      <name val="Arial"/>
      <family val="2"/>
    </font>
    <font>
      <i/>
      <sz val="8"/>
      <name val="Arial"/>
      <family val="2"/>
    </font>
    <font>
      <b/>
      <vertAlign val="superscript"/>
      <sz val="8"/>
      <name val="Arial"/>
      <family val="2"/>
    </font>
    <font>
      <sz val="11"/>
      <name val="Calibri"/>
      <family val="2"/>
    </font>
    <font>
      <b/>
      <sz val="11"/>
      <name val="Calibri"/>
      <family val="2"/>
    </font>
    <font>
      <b/>
      <u/>
      <sz val="8"/>
      <name val="Arial"/>
      <family val="2"/>
    </font>
    <font>
      <vertAlign val="superscript"/>
      <sz val="8"/>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s>
  <cellStyleXfs count="58">
    <xf numFmtId="0" fontId="0" fillId="0" borderId="0"/>
    <xf numFmtId="165" fontId="3" fillId="0" borderId="0" applyFon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9" fillId="20" borderId="1" applyNumberFormat="0" applyAlignment="0" applyProtection="0"/>
    <xf numFmtId="0" fontId="10" fillId="0" borderId="2" applyNumberFormat="0" applyFill="0" applyAlignment="0" applyProtection="0"/>
    <xf numFmtId="0" fontId="5" fillId="21" borderId="3" applyNumberFormat="0" applyFont="0" applyAlignment="0" applyProtection="0"/>
    <xf numFmtId="0" fontId="11" fillId="7" borderId="1" applyNumberFormat="0" applyAlignment="0" applyProtection="0"/>
    <xf numFmtId="44" fontId="12" fillId="0" borderId="0" applyFon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9" fontId="3" fillId="0" borderId="0" applyFont="0" applyFill="0" applyBorder="0" applyAlignment="0" applyProtection="0"/>
    <xf numFmtId="0" fontId="15" fillId="4" borderId="0" applyNumberFormat="0" applyBorder="0" applyAlignment="0" applyProtection="0"/>
    <xf numFmtId="0" fontId="16" fillId="20" borderId="4"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23" borderId="9" applyNumberFormat="0" applyAlignment="0" applyProtection="0"/>
    <xf numFmtId="0" fontId="3" fillId="0" borderId="0"/>
    <xf numFmtId="166" fontId="3" fillId="0" borderId="0" applyFill="0" applyBorder="0" applyAlignment="0" applyProtection="0"/>
    <xf numFmtId="0" fontId="3" fillId="0" borderId="0"/>
    <xf numFmtId="0" fontId="3" fillId="0" borderId="0"/>
    <xf numFmtId="0" fontId="3" fillId="0" borderId="0"/>
    <xf numFmtId="0" fontId="26" fillId="0" borderId="0"/>
    <xf numFmtId="43" fontId="26"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0" fontId="1" fillId="0" borderId="0"/>
    <xf numFmtId="43" fontId="3" fillId="0" borderId="0" applyFont="0" applyFill="0" applyBorder="0" applyAlignment="0" applyProtection="0"/>
  </cellStyleXfs>
  <cellXfs count="157">
    <xf numFmtId="0" fontId="0" fillId="0" borderId="0" xfId="0"/>
    <xf numFmtId="0" fontId="24" fillId="0" borderId="0" xfId="45" applyFont="1" applyAlignment="1">
      <alignment vertical="center"/>
    </xf>
    <xf numFmtId="0" fontId="4" fillId="24" borderId="0" xfId="45" applyFont="1" applyFill="1" applyAlignment="1">
      <alignment horizontal="right"/>
    </xf>
    <xf numFmtId="164" fontId="4" fillId="24" borderId="0" xfId="45" applyNumberFormat="1" applyFont="1" applyFill="1"/>
    <xf numFmtId="1" fontId="4" fillId="24" borderId="0" xfId="45" applyNumberFormat="1" applyFont="1" applyFill="1"/>
    <xf numFmtId="0" fontId="4" fillId="24" borderId="0" xfId="45" applyFont="1" applyFill="1"/>
    <xf numFmtId="0" fontId="25" fillId="0" borderId="0" xfId="45" applyFont="1"/>
    <xf numFmtId="0" fontId="4" fillId="0" borderId="0" xfId="45" applyFont="1"/>
    <xf numFmtId="0" fontId="4" fillId="0" borderId="0" xfId="45" applyFont="1" applyAlignment="1">
      <alignment textRotation="135"/>
    </xf>
    <xf numFmtId="164" fontId="4" fillId="0" borderId="0" xfId="45" applyNumberFormat="1" applyFont="1"/>
    <xf numFmtId="1" fontId="4" fillId="0" borderId="0" xfId="45" applyNumberFormat="1" applyFont="1"/>
    <xf numFmtId="0" fontId="4" fillId="0" borderId="0" xfId="45" applyFont="1" applyAlignment="1">
      <alignment vertical="top" wrapText="1"/>
    </xf>
    <xf numFmtId="0" fontId="31" fillId="0" borderId="0" xfId="0" applyFont="1" applyAlignment="1">
      <alignment horizontal="justify" vertical="center"/>
    </xf>
    <xf numFmtId="0" fontId="25" fillId="0" borderId="0" xfId="0" applyFont="1" applyAlignment="1">
      <alignment vertical="center"/>
    </xf>
    <xf numFmtId="0" fontId="4" fillId="0" borderId="0" xfId="0" applyFont="1" applyAlignment="1">
      <alignment vertical="center"/>
    </xf>
    <xf numFmtId="0" fontId="4" fillId="24" borderId="0" xfId="0" applyFont="1" applyFill="1" applyAlignment="1">
      <alignment vertical="center"/>
    </xf>
    <xf numFmtId="0" fontId="4" fillId="0" borderId="0" xfId="0" applyFont="1" applyAlignment="1">
      <alignment horizontal="right" vertical="center"/>
    </xf>
    <xf numFmtId="0" fontId="25" fillId="0" borderId="11" xfId="0" applyFont="1" applyBorder="1" applyAlignment="1">
      <alignment horizontal="center" vertical="center" wrapText="1"/>
    </xf>
    <xf numFmtId="0" fontId="4" fillId="24" borderId="0" xfId="0" applyFont="1" applyFill="1" applyAlignment="1">
      <alignment vertical="center" wrapText="1"/>
    </xf>
    <xf numFmtId="4" fontId="4" fillId="24" borderId="10" xfId="0" applyNumberFormat="1" applyFont="1" applyFill="1" applyBorder="1" applyAlignment="1">
      <alignment horizontal="right" vertical="center" indent="7"/>
    </xf>
    <xf numFmtId="2" fontId="4" fillId="0" borderId="0" xfId="0" applyNumberFormat="1" applyFont="1" applyAlignment="1">
      <alignment vertical="center"/>
    </xf>
    <xf numFmtId="0" fontId="4" fillId="0" borderId="0" xfId="0" applyFont="1" applyAlignment="1">
      <alignment vertical="center" wrapText="1"/>
    </xf>
    <xf numFmtId="0" fontId="25" fillId="0" borderId="0" xfId="45" applyFont="1" applyAlignment="1">
      <alignment vertical="center"/>
    </xf>
    <xf numFmtId="0" fontId="4" fillId="0" borderId="0" xfId="45" applyFont="1" applyAlignment="1">
      <alignment vertical="center"/>
    </xf>
    <xf numFmtId="0" fontId="4" fillId="0" borderId="0" xfId="45" applyFont="1" applyAlignment="1">
      <alignment horizontal="right" vertical="center"/>
    </xf>
    <xf numFmtId="0" fontId="25" fillId="0" borderId="10" xfId="45" applyFont="1" applyBorder="1" applyAlignment="1">
      <alignment horizontal="center" vertical="center" wrapText="1"/>
    </xf>
    <xf numFmtId="0" fontId="25" fillId="0" borderId="10" xfId="45" applyFont="1" applyBorder="1" applyAlignment="1">
      <alignment vertical="center" wrapText="1"/>
    </xf>
    <xf numFmtId="0" fontId="25" fillId="0" borderId="11" xfId="45" applyFont="1" applyBorder="1" applyAlignment="1">
      <alignment vertical="center" wrapText="1"/>
    </xf>
    <xf numFmtId="0" fontId="4" fillId="0" borderId="13" xfId="45" applyFont="1" applyBorder="1" applyAlignment="1">
      <alignment vertical="center" wrapText="1"/>
    </xf>
    <xf numFmtId="0" fontId="4" fillId="0" borderId="12" xfId="45" applyFont="1" applyBorder="1" applyAlignment="1">
      <alignment vertical="center" wrapText="1"/>
    </xf>
    <xf numFmtId="1" fontId="4" fillId="0" borderId="13" xfId="45" applyNumberFormat="1" applyFont="1" applyBorder="1" applyAlignment="1">
      <alignment horizontal="right" vertical="center" indent="4"/>
    </xf>
    <xf numFmtId="0" fontId="4" fillId="0" borderId="11" xfId="45" applyFont="1" applyBorder="1" applyAlignment="1">
      <alignment horizontal="right" vertical="center" indent="3"/>
    </xf>
    <xf numFmtId="0" fontId="4" fillId="0" borderId="13" xfId="45" applyFont="1" applyBorder="1" applyAlignment="1">
      <alignment horizontal="left" vertical="center" wrapText="1"/>
    </xf>
    <xf numFmtId="0" fontId="25" fillId="0" borderId="11" xfId="45" applyFont="1" applyBorder="1" applyAlignment="1">
      <alignment horizontal="left" vertical="center" wrapText="1"/>
    </xf>
    <xf numFmtId="0" fontId="4" fillId="0" borderId="11" xfId="45" applyFont="1" applyBorder="1" applyAlignment="1">
      <alignment horizontal="right" vertical="center" indent="4"/>
    </xf>
    <xf numFmtId="0" fontId="4" fillId="0" borderId="11" xfId="45" applyFont="1" applyBorder="1" applyAlignment="1">
      <alignment horizontal="right" vertical="center" indent="6"/>
    </xf>
    <xf numFmtId="0" fontId="4" fillId="0" borderId="11" xfId="45" applyFont="1" applyBorder="1" applyAlignment="1">
      <alignment horizontal="right" vertical="center" indent="5"/>
    </xf>
    <xf numFmtId="1" fontId="4" fillId="0" borderId="13" xfId="45" applyNumberFormat="1" applyFont="1" applyBorder="1" applyAlignment="1">
      <alignment horizontal="right" vertical="center" indent="6"/>
    </xf>
    <xf numFmtId="1" fontId="4" fillId="0" borderId="13" xfId="45" applyNumberFormat="1" applyFont="1" applyBorder="1" applyAlignment="1">
      <alignment horizontal="right" vertical="center" indent="3"/>
    </xf>
    <xf numFmtId="1" fontId="4" fillId="0" borderId="13" xfId="45" applyNumberFormat="1" applyFont="1" applyBorder="1" applyAlignment="1">
      <alignment horizontal="right" vertical="center" indent="5"/>
    </xf>
    <xf numFmtId="0" fontId="4" fillId="0" borderId="12" xfId="45" applyFont="1" applyBorder="1" applyAlignment="1">
      <alignment horizontal="left" vertical="center" wrapText="1"/>
    </xf>
    <xf numFmtId="0" fontId="4" fillId="0" borderId="13" xfId="45" applyFont="1" applyBorder="1" applyAlignment="1">
      <alignment horizontal="right" vertical="center" indent="5"/>
    </xf>
    <xf numFmtId="1" fontId="4" fillId="0" borderId="12" xfId="45" applyNumberFormat="1" applyFont="1" applyBorder="1" applyAlignment="1">
      <alignment horizontal="right" vertical="center" indent="4"/>
    </xf>
    <xf numFmtId="1" fontId="4" fillId="0" borderId="12" xfId="45" applyNumberFormat="1" applyFont="1" applyBorder="1" applyAlignment="1">
      <alignment horizontal="right" vertical="center" indent="6"/>
    </xf>
    <xf numFmtId="1" fontId="4" fillId="0" borderId="12" xfId="45" applyNumberFormat="1" applyFont="1" applyBorder="1" applyAlignment="1">
      <alignment horizontal="right" vertical="center" indent="3"/>
    </xf>
    <xf numFmtId="0" fontId="4" fillId="0" borderId="12" xfId="45" applyFont="1" applyBorder="1" applyAlignment="1">
      <alignment horizontal="right" vertical="center" indent="5"/>
    </xf>
    <xf numFmtId="1" fontId="4" fillId="0" borderId="10" xfId="45" applyNumberFormat="1" applyFont="1" applyBorder="1" applyAlignment="1">
      <alignment horizontal="right" vertical="center" indent="4"/>
    </xf>
    <xf numFmtId="1" fontId="4" fillId="0" borderId="10" xfId="45" applyNumberFormat="1" applyFont="1" applyBorder="1" applyAlignment="1">
      <alignment horizontal="right" vertical="center" indent="6"/>
    </xf>
    <xf numFmtId="1" fontId="4" fillId="0" borderId="10" xfId="45" applyNumberFormat="1" applyFont="1" applyBorder="1" applyAlignment="1">
      <alignment horizontal="right" vertical="center" indent="3"/>
    </xf>
    <xf numFmtId="0" fontId="4" fillId="0" borderId="10" xfId="45" applyFont="1" applyBorder="1" applyAlignment="1">
      <alignment horizontal="right" vertical="center" indent="5"/>
    </xf>
    <xf numFmtId="0" fontId="25" fillId="0" borderId="0" xfId="45" applyFont="1" applyAlignment="1">
      <alignment horizontal="left" vertical="center"/>
    </xf>
    <xf numFmtId="0" fontId="32" fillId="0" borderId="0" xfId="45" applyFont="1" applyAlignment="1">
      <alignment vertical="center"/>
    </xf>
    <xf numFmtId="0" fontId="4" fillId="0" borderId="0" xfId="45" applyFont="1" applyAlignment="1">
      <alignment horizontal="center" vertical="center" wrapText="1"/>
    </xf>
    <xf numFmtId="0" fontId="4" fillId="24" borderId="0" xfId="45" applyFont="1" applyFill="1" applyAlignment="1">
      <alignment horizontal="center" vertical="center" wrapText="1"/>
    </xf>
    <xf numFmtId="0" fontId="4" fillId="0" borderId="10" xfId="48" quotePrefix="1" applyFont="1" applyBorder="1" applyAlignment="1">
      <alignment horizontal="center" vertical="center"/>
    </xf>
    <xf numFmtId="0" fontId="4" fillId="0" borderId="10" xfId="48" applyFont="1" applyBorder="1" applyAlignment="1">
      <alignment horizontal="left" vertical="center"/>
    </xf>
    <xf numFmtId="164" fontId="4" fillId="0" borderId="10" xfId="45" applyNumberFormat="1" applyFont="1" applyBorder="1" applyAlignment="1">
      <alignment vertical="center"/>
    </xf>
    <xf numFmtId="170" fontId="4" fillId="0" borderId="0" xfId="55" applyNumberFormat="1" applyFont="1" applyAlignment="1">
      <alignment vertical="center"/>
    </xf>
    <xf numFmtId="0" fontId="4" fillId="24" borderId="0" xfId="45" applyFont="1" applyFill="1" applyAlignment="1">
      <alignment vertical="center"/>
    </xf>
    <xf numFmtId="0" fontId="4" fillId="0" borderId="10" xfId="45" quotePrefix="1" applyFont="1" applyBorder="1" applyAlignment="1">
      <alignment horizontal="center" vertical="center"/>
    </xf>
    <xf numFmtId="0" fontId="4" fillId="0" borderId="10" xfId="45" applyFont="1" applyBorder="1" applyAlignment="1">
      <alignment horizontal="left" vertical="center"/>
    </xf>
    <xf numFmtId="0" fontId="4" fillId="0" borderId="10" xfId="48" applyFont="1" applyBorder="1" applyAlignment="1">
      <alignment horizontal="center" vertical="center"/>
    </xf>
    <xf numFmtId="167" fontId="4" fillId="0" borderId="0" xfId="45" applyNumberFormat="1" applyFont="1" applyAlignment="1">
      <alignment horizontal="center" vertical="center"/>
    </xf>
    <xf numFmtId="170" fontId="4" fillId="24" borderId="0" xfId="55" applyNumberFormat="1" applyFont="1" applyFill="1" applyAlignment="1">
      <alignment horizontal="center" vertical="center"/>
    </xf>
    <xf numFmtId="0" fontId="4" fillId="24" borderId="0" xfId="45" applyFont="1" applyFill="1" applyAlignment="1">
      <alignment horizontal="center" vertical="center"/>
    </xf>
    <xf numFmtId="3" fontId="4" fillId="24" borderId="0" xfId="45" applyNumberFormat="1" applyFont="1" applyFill="1" applyAlignment="1">
      <alignment vertical="center"/>
    </xf>
    <xf numFmtId="170" fontId="4" fillId="24" borderId="0" xfId="55" applyNumberFormat="1" applyFont="1" applyFill="1" applyAlignment="1">
      <alignment vertical="center"/>
    </xf>
    <xf numFmtId="164" fontId="25" fillId="24" borderId="0" xfId="45" applyNumberFormat="1" applyFont="1" applyFill="1" applyAlignment="1">
      <alignment vertical="center"/>
    </xf>
    <xf numFmtId="171" fontId="25" fillId="24" borderId="0" xfId="45" applyNumberFormat="1" applyFont="1" applyFill="1" applyAlignment="1">
      <alignment vertical="center"/>
    </xf>
    <xf numFmtId="164" fontId="4" fillId="24" borderId="0" xfId="45" applyNumberFormat="1" applyFont="1" applyFill="1" applyAlignment="1">
      <alignment vertical="center"/>
    </xf>
    <xf numFmtId="0" fontId="4" fillId="0" borderId="0" xfId="45" applyFont="1" applyAlignment="1">
      <alignment vertical="top"/>
    </xf>
    <xf numFmtId="170" fontId="4" fillId="24" borderId="0" xfId="45" applyNumberFormat="1" applyFont="1" applyFill="1" applyAlignment="1">
      <alignment vertical="center"/>
    </xf>
    <xf numFmtId="0" fontId="25" fillId="24" borderId="0" xfId="45" applyFont="1" applyFill="1" applyAlignment="1">
      <alignment vertical="center"/>
    </xf>
    <xf numFmtId="170" fontId="25" fillId="24" borderId="0" xfId="45" applyNumberFormat="1" applyFont="1" applyFill="1" applyAlignment="1">
      <alignment vertical="center"/>
    </xf>
    <xf numFmtId="0" fontId="4" fillId="0" borderId="14" xfId="45" applyFont="1" applyBorder="1"/>
    <xf numFmtId="0" fontId="4" fillId="0" borderId="16" xfId="45" applyFont="1" applyBorder="1"/>
    <xf numFmtId="0" fontId="4" fillId="0" borderId="21" xfId="45" applyFont="1" applyBorder="1"/>
    <xf numFmtId="0" fontId="4" fillId="24" borderId="19" xfId="45" applyFont="1" applyFill="1" applyBorder="1"/>
    <xf numFmtId="0" fontId="4" fillId="24" borderId="21" xfId="45" applyFont="1" applyFill="1" applyBorder="1"/>
    <xf numFmtId="0" fontId="4" fillId="0" borderId="11" xfId="45" applyFont="1" applyBorder="1"/>
    <xf numFmtId="0" fontId="4" fillId="24" borderId="12" xfId="45" applyFont="1" applyFill="1" applyBorder="1"/>
    <xf numFmtId="0" fontId="4" fillId="0" borderId="17" xfId="45" applyFont="1" applyBorder="1" applyAlignment="1">
      <alignment horizontal="center"/>
    </xf>
    <xf numFmtId="0" fontId="4" fillId="0" borderId="13" xfId="45" applyFont="1" applyBorder="1" applyAlignment="1">
      <alignment horizontal="center"/>
    </xf>
    <xf numFmtId="0" fontId="4" fillId="0" borderId="18" xfId="45" applyFont="1" applyBorder="1" applyAlignment="1">
      <alignment horizontal="center"/>
    </xf>
    <xf numFmtId="1" fontId="4" fillId="0" borderId="18" xfId="45" applyNumberFormat="1" applyFont="1" applyBorder="1" applyAlignment="1">
      <alignment horizontal="center"/>
    </xf>
    <xf numFmtId="0" fontId="25" fillId="0" borderId="22" xfId="45" applyFont="1" applyBorder="1" applyAlignment="1">
      <alignment horizontal="center"/>
    </xf>
    <xf numFmtId="0" fontId="25" fillId="0" borderId="10" xfId="45" applyFont="1" applyBorder="1" applyAlignment="1">
      <alignment horizontal="center"/>
    </xf>
    <xf numFmtId="0" fontId="25" fillId="0" borderId="23" xfId="45" applyFont="1" applyBorder="1" applyAlignment="1">
      <alignment horizontal="center"/>
    </xf>
    <xf numFmtId="0" fontId="4" fillId="0" borderId="10" xfId="0" applyFont="1" applyBorder="1" applyAlignment="1">
      <alignment vertical="center"/>
    </xf>
    <xf numFmtId="0" fontId="4" fillId="0" borderId="10" xfId="0" applyFont="1" applyBorder="1" applyAlignment="1">
      <alignment vertical="center" wrapText="1"/>
    </xf>
    <xf numFmtId="0" fontId="4" fillId="24" borderId="0" xfId="45" applyFont="1" applyFill="1" applyAlignment="1">
      <alignment horizontal="left"/>
    </xf>
    <xf numFmtId="0" fontId="4" fillId="24" borderId="20" xfId="45" applyFont="1" applyFill="1" applyBorder="1"/>
    <xf numFmtId="0" fontId="25" fillId="24" borderId="12" xfId="45" applyFont="1" applyFill="1" applyBorder="1" applyAlignment="1">
      <alignment horizontal="center" vertical="center"/>
    </xf>
    <xf numFmtId="0" fontId="25" fillId="24" borderId="20" xfId="45" applyFont="1" applyFill="1" applyBorder="1" applyAlignment="1">
      <alignment horizontal="center" vertical="center"/>
    </xf>
    <xf numFmtId="0" fontId="25" fillId="24" borderId="19" xfId="45" applyFont="1" applyFill="1" applyBorder="1" applyAlignment="1">
      <alignment horizontal="center" vertical="center"/>
    </xf>
    <xf numFmtId="0" fontId="25" fillId="24" borderId="25" xfId="45" applyFont="1" applyFill="1" applyBorder="1" applyAlignment="1">
      <alignment horizontal="center" vertical="center"/>
    </xf>
    <xf numFmtId="0" fontId="25" fillId="24" borderId="21" xfId="45" applyFont="1" applyFill="1" applyBorder="1" applyAlignment="1">
      <alignment horizontal="center" vertical="center"/>
    </xf>
    <xf numFmtId="0" fontId="4" fillId="24" borderId="11" xfId="45" applyFont="1" applyFill="1" applyBorder="1" applyAlignment="1">
      <alignment horizontal="left"/>
    </xf>
    <xf numFmtId="1" fontId="4" fillId="24" borderId="13" xfId="45" applyNumberFormat="1" applyFont="1" applyFill="1" applyBorder="1"/>
    <xf numFmtId="1" fontId="4" fillId="24" borderId="26" xfId="45" applyNumberFormat="1" applyFont="1" applyFill="1" applyBorder="1"/>
    <xf numFmtId="1" fontId="4" fillId="24" borderId="27" xfId="45" applyNumberFormat="1" applyFont="1" applyFill="1" applyBorder="1"/>
    <xf numFmtId="1" fontId="4" fillId="24" borderId="18" xfId="45" applyNumberFormat="1" applyFont="1" applyFill="1" applyBorder="1"/>
    <xf numFmtId="0" fontId="4" fillId="24" borderId="12" xfId="45" applyFont="1" applyFill="1" applyBorder="1" applyAlignment="1">
      <alignment horizontal="left"/>
    </xf>
    <xf numFmtId="1" fontId="4" fillId="24" borderId="12" xfId="45" applyNumberFormat="1" applyFont="1" applyFill="1" applyBorder="1"/>
    <xf numFmtId="1" fontId="4" fillId="24" borderId="20" xfId="45" applyNumberFormat="1" applyFont="1" applyFill="1" applyBorder="1"/>
    <xf numFmtId="1" fontId="4" fillId="24" borderId="28" xfId="45" applyNumberFormat="1" applyFont="1" applyFill="1" applyBorder="1"/>
    <xf numFmtId="1" fontId="4" fillId="24" borderId="25" xfId="45" applyNumberFormat="1" applyFont="1" applyFill="1" applyBorder="1"/>
    <xf numFmtId="1" fontId="4" fillId="24" borderId="21" xfId="45" applyNumberFormat="1" applyFont="1" applyFill="1" applyBorder="1"/>
    <xf numFmtId="1" fontId="4" fillId="24" borderId="11" xfId="45" applyNumberFormat="1" applyFont="1" applyFill="1" applyBorder="1"/>
    <xf numFmtId="1" fontId="4" fillId="24" borderId="15" xfId="45" applyNumberFormat="1" applyFont="1" applyFill="1" applyBorder="1"/>
    <xf numFmtId="1" fontId="4" fillId="24" borderId="29" xfId="45" applyNumberFormat="1" applyFont="1" applyFill="1" applyBorder="1"/>
    <xf numFmtId="1" fontId="4" fillId="24" borderId="30" xfId="45" applyNumberFormat="1" applyFont="1" applyFill="1" applyBorder="1"/>
    <xf numFmtId="1" fontId="4" fillId="24" borderId="16" xfId="45" applyNumberFormat="1" applyFont="1" applyFill="1" applyBorder="1"/>
    <xf numFmtId="0" fontId="4" fillId="24" borderId="10" xfId="45" applyFont="1" applyFill="1" applyBorder="1" applyAlignment="1">
      <alignment horizontal="left"/>
    </xf>
    <xf numFmtId="1" fontId="4" fillId="24" borderId="10" xfId="45" applyNumberFormat="1" applyFont="1" applyFill="1" applyBorder="1"/>
    <xf numFmtId="1" fontId="4" fillId="24" borderId="24" xfId="45" applyNumberFormat="1" applyFont="1" applyFill="1" applyBorder="1"/>
    <xf numFmtId="1" fontId="4" fillId="24" borderId="31" xfId="45" applyNumberFormat="1" applyFont="1" applyFill="1" applyBorder="1"/>
    <xf numFmtId="1" fontId="4" fillId="24" borderId="32" xfId="45" applyNumberFormat="1" applyFont="1" applyFill="1" applyBorder="1"/>
    <xf numFmtId="1" fontId="4" fillId="24" borderId="23" xfId="45" applyNumberFormat="1" applyFont="1" applyFill="1" applyBorder="1"/>
    <xf numFmtId="0" fontId="4" fillId="24" borderId="10" xfId="0" applyFont="1" applyFill="1" applyBorder="1" applyAlignment="1">
      <alignment horizontal="right" vertical="center" indent="3"/>
    </xf>
    <xf numFmtId="4" fontId="4" fillId="24" borderId="10" xfId="0" applyNumberFormat="1" applyFont="1" applyFill="1" applyBorder="1" applyAlignment="1">
      <alignment horizontal="right" vertical="center" indent="3"/>
    </xf>
    <xf numFmtId="2" fontId="4" fillId="24" borderId="10" xfId="0" applyNumberFormat="1" applyFont="1" applyFill="1" applyBorder="1" applyAlignment="1">
      <alignment horizontal="right" vertical="center" indent="3"/>
    </xf>
    <xf numFmtId="4" fontId="4" fillId="24" borderId="10" xfId="0" applyNumberFormat="1" applyFont="1" applyFill="1" applyBorder="1" applyAlignment="1">
      <alignment horizontal="right" vertical="center" indent="4"/>
    </xf>
    <xf numFmtId="2" fontId="4" fillId="24" borderId="10" xfId="0" applyNumberFormat="1" applyFont="1" applyFill="1" applyBorder="1" applyAlignment="1">
      <alignment horizontal="right" vertical="center" indent="7"/>
    </xf>
    <xf numFmtId="4" fontId="4" fillId="24" borderId="10" xfId="0" applyNumberFormat="1" applyFont="1" applyFill="1" applyBorder="1" applyAlignment="1">
      <alignment horizontal="right" vertical="center" indent="9"/>
    </xf>
    <xf numFmtId="3" fontId="4" fillId="0" borderId="10" xfId="45" applyNumberFormat="1" applyFont="1" applyBorder="1" applyAlignment="1">
      <alignment horizontal="right" vertical="center" indent="3"/>
    </xf>
    <xf numFmtId="3" fontId="4" fillId="0" borderId="10" xfId="45" applyNumberFormat="1" applyFont="1" applyBorder="1" applyAlignment="1">
      <alignment horizontal="right" vertical="center" indent="4"/>
    </xf>
    <xf numFmtId="3" fontId="4" fillId="0" borderId="10" xfId="45" applyNumberFormat="1" applyFont="1" applyBorder="1" applyAlignment="1">
      <alignment horizontal="right" vertical="center" indent="5"/>
    </xf>
    <xf numFmtId="1" fontId="4" fillId="0" borderId="12" xfId="45" applyNumberFormat="1" applyFont="1" applyBorder="1" applyAlignment="1">
      <alignment horizontal="right" vertical="center" indent="5"/>
    </xf>
    <xf numFmtId="3" fontId="4" fillId="0" borderId="10" xfId="45" applyNumberFormat="1" applyFont="1" applyBorder="1" applyAlignment="1">
      <alignment horizontal="right" vertical="center" indent="6"/>
    </xf>
    <xf numFmtId="1" fontId="4" fillId="0" borderId="13" xfId="45" applyNumberFormat="1" applyFont="1" applyBorder="1" applyAlignment="1">
      <alignment horizontal="left" vertical="center" wrapText="1"/>
    </xf>
    <xf numFmtId="0" fontId="4" fillId="0" borderId="13" xfId="45" applyFont="1" applyBorder="1" applyAlignment="1">
      <alignment horizontal="left" vertical="center"/>
    </xf>
    <xf numFmtId="0" fontId="4" fillId="0" borderId="12" xfId="45" applyFont="1" applyBorder="1" applyAlignment="1">
      <alignment horizontal="left" vertical="center"/>
    </xf>
    <xf numFmtId="0" fontId="4" fillId="0" borderId="19" xfId="45" applyFont="1" applyBorder="1" applyAlignment="1">
      <alignment horizontal="center"/>
    </xf>
    <xf numFmtId="0" fontId="4" fillId="0" borderId="12" xfId="45" applyFont="1" applyBorder="1" applyAlignment="1">
      <alignment horizontal="center"/>
    </xf>
    <xf numFmtId="0" fontId="4" fillId="0" borderId="21" xfId="45" applyFont="1" applyBorder="1" applyAlignment="1">
      <alignment horizontal="center"/>
    </xf>
    <xf numFmtId="1" fontId="4" fillId="0" borderId="21" xfId="45" applyNumberFormat="1" applyFont="1" applyBorder="1" applyAlignment="1">
      <alignment horizontal="center"/>
    </xf>
    <xf numFmtId="0" fontId="25" fillId="24" borderId="10" xfId="45" applyFont="1" applyFill="1" applyBorder="1" applyAlignment="1">
      <alignment horizontal="center" vertical="center"/>
    </xf>
    <xf numFmtId="167" fontId="4" fillId="24" borderId="10" xfId="47" applyNumberFormat="1" applyFont="1" applyFill="1" applyBorder="1" applyAlignment="1">
      <alignment horizontal="center" vertical="center"/>
    </xf>
    <xf numFmtId="169" fontId="4" fillId="24" borderId="10" xfId="45" applyNumberFormat="1" applyFont="1" applyFill="1" applyBorder="1" applyAlignment="1">
      <alignment horizontal="center" vertical="center"/>
    </xf>
    <xf numFmtId="169" fontId="4" fillId="24" borderId="10" xfId="47" applyNumberFormat="1" applyFont="1" applyFill="1" applyBorder="1" applyAlignment="1">
      <alignment horizontal="center" vertical="center"/>
    </xf>
    <xf numFmtId="0" fontId="4" fillId="24" borderId="10" xfId="45" applyFont="1" applyFill="1" applyBorder="1" applyAlignment="1">
      <alignment vertical="center"/>
    </xf>
    <xf numFmtId="0" fontId="4" fillId="24" borderId="10" xfId="45" applyFont="1" applyFill="1" applyBorder="1" applyAlignment="1">
      <alignment vertical="center" wrapText="1"/>
    </xf>
    <xf numFmtId="167" fontId="4" fillId="24" borderId="10" xfId="45" applyNumberFormat="1" applyFont="1" applyFill="1" applyBorder="1" applyAlignment="1">
      <alignment horizontal="center" vertical="center"/>
    </xf>
    <xf numFmtId="1" fontId="4" fillId="24" borderId="0" xfId="45" applyNumberFormat="1" applyFont="1" applyFill="1" applyAlignment="1">
      <alignment vertical="center"/>
    </xf>
    <xf numFmtId="2" fontId="4" fillId="24" borderId="0" xfId="45" applyNumberFormat="1" applyFont="1" applyFill="1" applyAlignment="1">
      <alignment vertical="center"/>
    </xf>
    <xf numFmtId="168" fontId="4" fillId="24" borderId="0" xfId="45" applyNumberFormat="1" applyFont="1" applyFill="1" applyAlignment="1">
      <alignment vertical="center"/>
    </xf>
    <xf numFmtId="167" fontId="4" fillId="24" borderId="0" xfId="45" applyNumberFormat="1" applyFont="1" applyFill="1" applyAlignment="1">
      <alignment vertical="center"/>
    </xf>
    <xf numFmtId="0" fontId="4" fillId="0" borderId="0" xfId="45" applyFont="1" applyAlignment="1">
      <alignment horizontal="justify" vertical="top" wrapText="1"/>
    </xf>
    <xf numFmtId="0" fontId="4" fillId="24" borderId="0" xfId="45" applyFont="1" applyFill="1" applyAlignment="1">
      <alignment horizontal="left" vertical="top" wrapText="1"/>
    </xf>
    <xf numFmtId="0" fontId="4" fillId="24" borderId="0" xfId="45" applyFont="1" applyFill="1"/>
    <xf numFmtId="0" fontId="25" fillId="24" borderId="0" xfId="45" applyFont="1" applyFill="1" applyAlignment="1">
      <alignment horizontal="left" vertical="center"/>
    </xf>
    <xf numFmtId="0" fontId="25" fillId="24" borderId="22" xfId="45" applyFont="1" applyFill="1" applyBorder="1" applyAlignment="1">
      <alignment horizontal="center" vertical="center"/>
    </xf>
    <xf numFmtId="0" fontId="25" fillId="24" borderId="24" xfId="45" applyFont="1" applyFill="1" applyBorder="1" applyAlignment="1">
      <alignment horizontal="center" vertical="center"/>
    </xf>
    <xf numFmtId="0" fontId="25" fillId="24" borderId="23" xfId="45" applyFont="1" applyFill="1" applyBorder="1" applyAlignment="1">
      <alignment horizontal="center" vertical="center"/>
    </xf>
    <xf numFmtId="0" fontId="4" fillId="0" borderId="0" xfId="45" applyFont="1" applyAlignment="1">
      <alignment horizontal="left" vertical="top" wrapText="1"/>
    </xf>
    <xf numFmtId="0" fontId="4" fillId="0" borderId="0" xfId="45" applyFont="1" applyAlignment="1">
      <alignment horizontal="left" vertical="top"/>
    </xf>
  </cellXfs>
  <cellStyles count="58">
    <cellStyle name="20 % - Accent1 2" xfId="2" xr:uid="{00000000-0005-0000-0000-000000000000}"/>
    <cellStyle name="20 % - Accent2 2" xfId="3" xr:uid="{00000000-0005-0000-0000-000001000000}"/>
    <cellStyle name="20 % - Accent3 2" xfId="4" xr:uid="{00000000-0005-0000-0000-000002000000}"/>
    <cellStyle name="20 % - Accent4 2" xfId="5" xr:uid="{00000000-0005-0000-0000-000003000000}"/>
    <cellStyle name="20 % - Accent5 2" xfId="6" xr:uid="{00000000-0005-0000-0000-000004000000}"/>
    <cellStyle name="20 % - Accent6 2" xfId="7" xr:uid="{00000000-0005-0000-0000-000005000000}"/>
    <cellStyle name="40 % - Accent1 2" xfId="8" xr:uid="{00000000-0005-0000-0000-000006000000}"/>
    <cellStyle name="40 % - Accent2 2" xfId="9" xr:uid="{00000000-0005-0000-0000-000007000000}"/>
    <cellStyle name="40 % - Accent3 2" xfId="10" xr:uid="{00000000-0005-0000-0000-000008000000}"/>
    <cellStyle name="40 % - Accent4 2" xfId="11" xr:uid="{00000000-0005-0000-0000-000009000000}"/>
    <cellStyle name="40 % - Accent5 2" xfId="12" xr:uid="{00000000-0005-0000-0000-00000A000000}"/>
    <cellStyle name="40 % - Accent6 2" xfId="13" xr:uid="{00000000-0005-0000-0000-00000B000000}"/>
    <cellStyle name="60 % - Accent1 2" xfId="14" xr:uid="{00000000-0005-0000-0000-00000C000000}"/>
    <cellStyle name="60 % - Accent2 2" xfId="15" xr:uid="{00000000-0005-0000-0000-00000D000000}"/>
    <cellStyle name="60 % - Accent3 2" xfId="16" xr:uid="{00000000-0005-0000-0000-00000E000000}"/>
    <cellStyle name="60 % - Accent4 2" xfId="17" xr:uid="{00000000-0005-0000-0000-00000F000000}"/>
    <cellStyle name="60 % - Accent5 2" xfId="18" xr:uid="{00000000-0005-0000-0000-000010000000}"/>
    <cellStyle name="60 %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2" xfId="26" xr:uid="{00000000-0005-0000-0000-000018000000}"/>
    <cellStyle name="Calcul 2" xfId="27" xr:uid="{00000000-0005-0000-0000-000019000000}"/>
    <cellStyle name="Cellule liée 2" xfId="28" xr:uid="{00000000-0005-0000-0000-00001A000000}"/>
    <cellStyle name="Commentaire 2" xfId="29" xr:uid="{00000000-0005-0000-0000-00001B000000}"/>
    <cellStyle name="Entrée 2" xfId="30" xr:uid="{00000000-0005-0000-0000-00001C000000}"/>
    <cellStyle name="Euro" xfId="1" xr:uid="{00000000-0005-0000-0000-00001D000000}"/>
    <cellStyle name="Euro 2" xfId="31" xr:uid="{00000000-0005-0000-0000-00001E000000}"/>
    <cellStyle name="Euro 3" xfId="46" xr:uid="{00000000-0005-0000-0000-00001F000000}"/>
    <cellStyle name="Insatisfaisant 2" xfId="32" xr:uid="{00000000-0005-0000-0000-000020000000}"/>
    <cellStyle name="Milliers" xfId="55" builtinId="3"/>
    <cellStyle name="Milliers 2" xfId="51" xr:uid="{00000000-0005-0000-0000-000022000000}"/>
    <cellStyle name="Milliers 3" xfId="54" xr:uid="{00000000-0005-0000-0000-000023000000}"/>
    <cellStyle name="Milliers 4" xfId="57" xr:uid="{00000000-0005-0000-0000-000024000000}"/>
    <cellStyle name="Neutre 2" xfId="33" xr:uid="{00000000-0005-0000-0000-000025000000}"/>
    <cellStyle name="Normal" xfId="0" builtinId="0"/>
    <cellStyle name="Normal 2" xfId="45" xr:uid="{00000000-0005-0000-0000-000027000000}"/>
    <cellStyle name="Normal 2 2" xfId="49" xr:uid="{00000000-0005-0000-0000-000028000000}"/>
    <cellStyle name="Normal 3" xfId="50" xr:uid="{00000000-0005-0000-0000-000029000000}"/>
    <cellStyle name="Normal 4" xfId="52" xr:uid="{00000000-0005-0000-0000-00002A000000}"/>
    <cellStyle name="Normal 4 4 2 2 2" xfId="56" xr:uid="{00000000-0005-0000-0000-00002B000000}"/>
    <cellStyle name="Normal_API CNAF 31.12.96 METR (5)" xfId="48" xr:uid="{00000000-0005-0000-0000-00002C000000}"/>
    <cellStyle name="Normal_Feuil1" xfId="47" xr:uid="{00000000-0005-0000-0000-00002D000000}"/>
    <cellStyle name="Pourcentage 2" xfId="34" xr:uid="{00000000-0005-0000-0000-00002E000000}"/>
    <cellStyle name="Pourcentage 3" xfId="53" xr:uid="{00000000-0005-0000-0000-00002F000000}"/>
    <cellStyle name="Satisfaisant 2" xfId="35" xr:uid="{00000000-0005-0000-0000-000030000000}"/>
    <cellStyle name="Sortie 2" xfId="36" xr:uid="{00000000-0005-0000-0000-000031000000}"/>
    <cellStyle name="Texte explicatif 2" xfId="37" xr:uid="{00000000-0005-0000-0000-000032000000}"/>
    <cellStyle name="Titre 2" xfId="38" xr:uid="{00000000-0005-0000-0000-000033000000}"/>
    <cellStyle name="Titre 1 2" xfId="39" xr:uid="{00000000-0005-0000-0000-000034000000}"/>
    <cellStyle name="Titre 2 2" xfId="40" xr:uid="{00000000-0005-0000-0000-000035000000}"/>
    <cellStyle name="Titre 3 2" xfId="41" xr:uid="{00000000-0005-0000-0000-000036000000}"/>
    <cellStyle name="Titre 4 2" xfId="42" xr:uid="{00000000-0005-0000-0000-000037000000}"/>
    <cellStyle name="Total 2" xfId="43" xr:uid="{00000000-0005-0000-0000-000038000000}"/>
    <cellStyle name="Vérification 2" xfId="44" xr:uid="{00000000-0005-0000-0000-00003900000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533400</xdr:colOff>
      <xdr:row>18</xdr:row>
      <xdr:rowOff>19050</xdr:rowOff>
    </xdr:from>
    <xdr:to>
      <xdr:col>28</xdr:col>
      <xdr:colOff>200025</xdr:colOff>
      <xdr:row>19</xdr:row>
      <xdr:rowOff>38100</xdr:rowOff>
    </xdr:to>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15735300" y="3238500"/>
          <a:ext cx="42862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21</xdr:col>
      <xdr:colOff>704850</xdr:colOff>
      <xdr:row>18</xdr:row>
      <xdr:rowOff>47625</xdr:rowOff>
    </xdr:from>
    <xdr:to>
      <xdr:col>22</xdr:col>
      <xdr:colOff>323850</xdr:colOff>
      <xdr:row>19</xdr:row>
      <xdr:rowOff>28575</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11191875" y="3267075"/>
          <a:ext cx="381000"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4"/>
  <sheetViews>
    <sheetView showGridLines="0" topLeftCell="A123" zoomScaleNormal="100" workbookViewId="0">
      <selection activeCell="B130" sqref="B130:F130"/>
    </sheetView>
  </sheetViews>
  <sheetFormatPr baseColWidth="10" defaultColWidth="11.453125" defaultRowHeight="10" x14ac:dyDescent="0.2"/>
  <cols>
    <col min="1" max="1" width="3.453125" style="7" customWidth="1"/>
    <col min="2" max="3" width="11.453125" style="7"/>
    <col min="4" max="4" width="21.453125" style="7" customWidth="1"/>
    <col min="5" max="11" width="11.453125" style="7"/>
    <col min="12" max="12" width="12.1796875" style="7" customWidth="1"/>
    <col min="13" max="16384" width="11.453125" style="7"/>
  </cols>
  <sheetData>
    <row r="1" spans="2:15" ht="12.5" x14ac:dyDescent="0.25">
      <c r="B1" s="6" t="s">
        <v>245</v>
      </c>
    </row>
    <row r="3" spans="2:15" x14ac:dyDescent="0.2">
      <c r="B3" s="74" t="s">
        <v>0</v>
      </c>
      <c r="C3" s="79"/>
      <c r="D3" s="75"/>
      <c r="E3" s="79"/>
      <c r="F3" s="75"/>
    </row>
    <row r="4" spans="2:15" x14ac:dyDescent="0.2">
      <c r="B4" s="77">
        <v>607.75</v>
      </c>
      <c r="C4" s="80">
        <v>0</v>
      </c>
      <c r="D4" s="78"/>
      <c r="E4" s="80">
        <f>+B4-C4</f>
        <v>607.75</v>
      </c>
      <c r="F4" s="76"/>
      <c r="O4" s="8"/>
    </row>
    <row r="5" spans="2:15" ht="10.5" x14ac:dyDescent="0.25">
      <c r="B5" s="85" t="s">
        <v>1</v>
      </c>
      <c r="C5" s="86" t="s">
        <v>1</v>
      </c>
      <c r="D5" s="87" t="s">
        <v>10</v>
      </c>
      <c r="E5" s="86" t="s">
        <v>11</v>
      </c>
      <c r="F5" s="87"/>
    </row>
    <row r="6" spans="2:15" x14ac:dyDescent="0.2">
      <c r="B6" s="81">
        <v>0</v>
      </c>
      <c r="C6" s="82">
        <f t="shared" ref="C6:C69" si="0">+B6</f>
        <v>0</v>
      </c>
      <c r="D6" s="83">
        <f>B4</f>
        <v>607.75</v>
      </c>
      <c r="E6" s="82">
        <f t="shared" ref="E6:E69" si="1">D6+B6</f>
        <v>607.75</v>
      </c>
      <c r="F6" s="83">
        <f t="shared" ref="F6:F69" si="2">E6-D6</f>
        <v>0</v>
      </c>
    </row>
    <row r="7" spans="2:15" x14ac:dyDescent="0.2">
      <c r="B7" s="81">
        <v>5</v>
      </c>
      <c r="C7" s="82">
        <f t="shared" si="0"/>
        <v>5</v>
      </c>
      <c r="D7" s="83">
        <f>$B$4-C7</f>
        <v>602.75</v>
      </c>
      <c r="E7" s="82">
        <f>D7+B7</f>
        <v>607.75</v>
      </c>
      <c r="F7" s="83">
        <f t="shared" si="2"/>
        <v>5</v>
      </c>
    </row>
    <row r="8" spans="2:15" x14ac:dyDescent="0.2">
      <c r="B8" s="81">
        <v>10</v>
      </c>
      <c r="C8" s="82">
        <f t="shared" si="0"/>
        <v>10</v>
      </c>
      <c r="D8" s="83">
        <f t="shared" ref="D8:D71" si="3">$B$4-C8</f>
        <v>597.75</v>
      </c>
      <c r="E8" s="82">
        <f t="shared" si="1"/>
        <v>607.75</v>
      </c>
      <c r="F8" s="83">
        <f t="shared" si="2"/>
        <v>10</v>
      </c>
    </row>
    <row r="9" spans="2:15" x14ac:dyDescent="0.2">
      <c r="B9" s="81">
        <v>15</v>
      </c>
      <c r="C9" s="82">
        <f t="shared" si="0"/>
        <v>15</v>
      </c>
      <c r="D9" s="83">
        <f t="shared" si="3"/>
        <v>592.75</v>
      </c>
      <c r="E9" s="82">
        <f t="shared" si="1"/>
        <v>607.75</v>
      </c>
      <c r="F9" s="83">
        <f t="shared" si="2"/>
        <v>15</v>
      </c>
    </row>
    <row r="10" spans="2:15" x14ac:dyDescent="0.2">
      <c r="B10" s="81">
        <v>20</v>
      </c>
      <c r="C10" s="82">
        <f t="shared" si="0"/>
        <v>20</v>
      </c>
      <c r="D10" s="83">
        <f t="shared" si="3"/>
        <v>587.75</v>
      </c>
      <c r="E10" s="82">
        <f t="shared" si="1"/>
        <v>607.75</v>
      </c>
      <c r="F10" s="83">
        <f t="shared" si="2"/>
        <v>20</v>
      </c>
    </row>
    <row r="11" spans="2:15" x14ac:dyDescent="0.2">
      <c r="B11" s="81">
        <v>25</v>
      </c>
      <c r="C11" s="82">
        <f t="shared" si="0"/>
        <v>25</v>
      </c>
      <c r="D11" s="83">
        <f t="shared" si="3"/>
        <v>582.75</v>
      </c>
      <c r="E11" s="82">
        <f t="shared" si="1"/>
        <v>607.75</v>
      </c>
      <c r="F11" s="83">
        <f t="shared" si="2"/>
        <v>25</v>
      </c>
    </row>
    <row r="12" spans="2:15" x14ac:dyDescent="0.2">
      <c r="B12" s="81">
        <v>30</v>
      </c>
      <c r="C12" s="82">
        <f t="shared" si="0"/>
        <v>30</v>
      </c>
      <c r="D12" s="83">
        <f t="shared" si="3"/>
        <v>577.75</v>
      </c>
      <c r="E12" s="82">
        <f t="shared" si="1"/>
        <v>607.75</v>
      </c>
      <c r="F12" s="83">
        <f t="shared" si="2"/>
        <v>30</v>
      </c>
    </row>
    <row r="13" spans="2:15" x14ac:dyDescent="0.2">
      <c r="B13" s="81">
        <v>35</v>
      </c>
      <c r="C13" s="82">
        <f t="shared" si="0"/>
        <v>35</v>
      </c>
      <c r="D13" s="83">
        <f t="shared" si="3"/>
        <v>572.75</v>
      </c>
      <c r="E13" s="82">
        <f t="shared" si="1"/>
        <v>607.75</v>
      </c>
      <c r="F13" s="83">
        <f t="shared" si="2"/>
        <v>35</v>
      </c>
    </row>
    <row r="14" spans="2:15" x14ac:dyDescent="0.2">
      <c r="B14" s="81">
        <v>40</v>
      </c>
      <c r="C14" s="82">
        <f t="shared" si="0"/>
        <v>40</v>
      </c>
      <c r="D14" s="83">
        <f t="shared" si="3"/>
        <v>567.75</v>
      </c>
      <c r="E14" s="82">
        <f t="shared" si="1"/>
        <v>607.75</v>
      </c>
      <c r="F14" s="83">
        <f t="shared" si="2"/>
        <v>40</v>
      </c>
    </row>
    <row r="15" spans="2:15" x14ac:dyDescent="0.2">
      <c r="B15" s="81">
        <v>45</v>
      </c>
      <c r="C15" s="82">
        <f t="shared" si="0"/>
        <v>45</v>
      </c>
      <c r="D15" s="83">
        <f t="shared" si="3"/>
        <v>562.75</v>
      </c>
      <c r="E15" s="82">
        <f t="shared" si="1"/>
        <v>607.75</v>
      </c>
      <c r="F15" s="83">
        <f t="shared" si="2"/>
        <v>45</v>
      </c>
    </row>
    <row r="16" spans="2:15" x14ac:dyDescent="0.2">
      <c r="B16" s="81">
        <v>50</v>
      </c>
      <c r="C16" s="82">
        <f t="shared" si="0"/>
        <v>50</v>
      </c>
      <c r="D16" s="83">
        <f t="shared" si="3"/>
        <v>557.75</v>
      </c>
      <c r="E16" s="82">
        <f t="shared" si="1"/>
        <v>607.75</v>
      </c>
      <c r="F16" s="83">
        <f t="shared" si="2"/>
        <v>50</v>
      </c>
    </row>
    <row r="17" spans="2:11" x14ac:dyDescent="0.2">
      <c r="B17" s="81">
        <v>55</v>
      </c>
      <c r="C17" s="82">
        <f t="shared" si="0"/>
        <v>55</v>
      </c>
      <c r="D17" s="83">
        <f t="shared" si="3"/>
        <v>552.75</v>
      </c>
      <c r="E17" s="82">
        <f t="shared" si="1"/>
        <v>607.75</v>
      </c>
      <c r="F17" s="83">
        <f t="shared" si="2"/>
        <v>55</v>
      </c>
    </row>
    <row r="18" spans="2:11" x14ac:dyDescent="0.2">
      <c r="B18" s="81">
        <v>60</v>
      </c>
      <c r="C18" s="82">
        <f t="shared" si="0"/>
        <v>60</v>
      </c>
      <c r="D18" s="83">
        <f t="shared" si="3"/>
        <v>547.75</v>
      </c>
      <c r="E18" s="82">
        <f t="shared" si="1"/>
        <v>607.75</v>
      </c>
      <c r="F18" s="83">
        <f t="shared" si="2"/>
        <v>60</v>
      </c>
    </row>
    <row r="19" spans="2:11" x14ac:dyDescent="0.2">
      <c r="B19" s="81">
        <v>65</v>
      </c>
      <c r="C19" s="82">
        <f t="shared" si="0"/>
        <v>65</v>
      </c>
      <c r="D19" s="83">
        <f>$B$4-C19</f>
        <v>542.75</v>
      </c>
      <c r="E19" s="82">
        <f t="shared" si="1"/>
        <v>607.75</v>
      </c>
      <c r="F19" s="83">
        <f t="shared" si="2"/>
        <v>65</v>
      </c>
    </row>
    <row r="20" spans="2:11" x14ac:dyDescent="0.2">
      <c r="B20" s="81">
        <v>70</v>
      </c>
      <c r="C20" s="82">
        <f t="shared" si="0"/>
        <v>70</v>
      </c>
      <c r="D20" s="83">
        <f t="shared" si="3"/>
        <v>537.75</v>
      </c>
      <c r="E20" s="82">
        <f t="shared" si="1"/>
        <v>607.75</v>
      </c>
      <c r="F20" s="83">
        <f t="shared" si="2"/>
        <v>70</v>
      </c>
    </row>
    <row r="21" spans="2:11" x14ac:dyDescent="0.2">
      <c r="B21" s="81">
        <v>75</v>
      </c>
      <c r="C21" s="82">
        <f t="shared" si="0"/>
        <v>75</v>
      </c>
      <c r="D21" s="83">
        <f t="shared" si="3"/>
        <v>532.75</v>
      </c>
      <c r="E21" s="82">
        <f t="shared" si="1"/>
        <v>607.75</v>
      </c>
      <c r="F21" s="83">
        <f t="shared" si="2"/>
        <v>75</v>
      </c>
    </row>
    <row r="22" spans="2:11" x14ac:dyDescent="0.2">
      <c r="B22" s="81">
        <v>80</v>
      </c>
      <c r="C22" s="82">
        <f t="shared" si="0"/>
        <v>80</v>
      </c>
      <c r="D22" s="83">
        <f t="shared" si="3"/>
        <v>527.75</v>
      </c>
      <c r="E22" s="82">
        <f t="shared" si="1"/>
        <v>607.75</v>
      </c>
      <c r="F22" s="83">
        <f t="shared" si="2"/>
        <v>80</v>
      </c>
    </row>
    <row r="23" spans="2:11" x14ac:dyDescent="0.2">
      <c r="B23" s="81">
        <v>85</v>
      </c>
      <c r="C23" s="82">
        <f t="shared" si="0"/>
        <v>85</v>
      </c>
      <c r="D23" s="83">
        <f t="shared" si="3"/>
        <v>522.75</v>
      </c>
      <c r="E23" s="82">
        <f t="shared" si="1"/>
        <v>607.75</v>
      </c>
      <c r="F23" s="83">
        <f t="shared" si="2"/>
        <v>85</v>
      </c>
    </row>
    <row r="24" spans="2:11" x14ac:dyDescent="0.2">
      <c r="B24" s="81">
        <v>90</v>
      </c>
      <c r="C24" s="82">
        <f t="shared" si="0"/>
        <v>90</v>
      </c>
      <c r="D24" s="83">
        <f t="shared" si="3"/>
        <v>517.75</v>
      </c>
      <c r="E24" s="82">
        <f t="shared" si="1"/>
        <v>607.75</v>
      </c>
      <c r="F24" s="83">
        <f t="shared" si="2"/>
        <v>90</v>
      </c>
    </row>
    <row r="25" spans="2:11" x14ac:dyDescent="0.2">
      <c r="B25" s="81">
        <v>95</v>
      </c>
      <c r="C25" s="82">
        <f t="shared" si="0"/>
        <v>95</v>
      </c>
      <c r="D25" s="83">
        <f t="shared" si="3"/>
        <v>512.75</v>
      </c>
      <c r="E25" s="82">
        <f t="shared" si="1"/>
        <v>607.75</v>
      </c>
      <c r="F25" s="83">
        <f t="shared" si="2"/>
        <v>95</v>
      </c>
    </row>
    <row r="26" spans="2:11" x14ac:dyDescent="0.2">
      <c r="B26" s="81">
        <v>100</v>
      </c>
      <c r="C26" s="82">
        <f t="shared" si="0"/>
        <v>100</v>
      </c>
      <c r="D26" s="83">
        <f t="shared" si="3"/>
        <v>507.75</v>
      </c>
      <c r="E26" s="82">
        <f t="shared" si="1"/>
        <v>607.75</v>
      </c>
      <c r="F26" s="83">
        <f t="shared" si="2"/>
        <v>100</v>
      </c>
    </row>
    <row r="27" spans="2:11" x14ac:dyDescent="0.2">
      <c r="B27" s="81">
        <v>105</v>
      </c>
      <c r="C27" s="82">
        <f t="shared" si="0"/>
        <v>105</v>
      </c>
      <c r="D27" s="83">
        <f t="shared" si="3"/>
        <v>502.75</v>
      </c>
      <c r="E27" s="82">
        <f t="shared" si="1"/>
        <v>607.75</v>
      </c>
      <c r="F27" s="83">
        <f t="shared" si="2"/>
        <v>105</v>
      </c>
    </row>
    <row r="28" spans="2:11" x14ac:dyDescent="0.2">
      <c r="B28" s="81">
        <v>110</v>
      </c>
      <c r="C28" s="82">
        <f t="shared" si="0"/>
        <v>110</v>
      </c>
      <c r="D28" s="83">
        <f t="shared" si="3"/>
        <v>497.75</v>
      </c>
      <c r="E28" s="82">
        <f t="shared" si="1"/>
        <v>607.75</v>
      </c>
      <c r="F28" s="83">
        <f t="shared" si="2"/>
        <v>110</v>
      </c>
      <c r="K28" s="9"/>
    </row>
    <row r="29" spans="2:11" x14ac:dyDescent="0.2">
      <c r="B29" s="81">
        <v>115</v>
      </c>
      <c r="C29" s="82">
        <f t="shared" si="0"/>
        <v>115</v>
      </c>
      <c r="D29" s="83">
        <f t="shared" si="3"/>
        <v>492.75</v>
      </c>
      <c r="E29" s="82">
        <f t="shared" si="1"/>
        <v>607.75</v>
      </c>
      <c r="F29" s="83">
        <f t="shared" si="2"/>
        <v>115</v>
      </c>
      <c r="H29" s="10"/>
    </row>
    <row r="30" spans="2:11" x14ac:dyDescent="0.2">
      <c r="B30" s="81">
        <v>120</v>
      </c>
      <c r="C30" s="82">
        <f t="shared" si="0"/>
        <v>120</v>
      </c>
      <c r="D30" s="83">
        <f t="shared" si="3"/>
        <v>487.75</v>
      </c>
      <c r="E30" s="82">
        <f t="shared" si="1"/>
        <v>607.75</v>
      </c>
      <c r="F30" s="83">
        <f t="shared" si="2"/>
        <v>120</v>
      </c>
    </row>
    <row r="31" spans="2:11" x14ac:dyDescent="0.2">
      <c r="B31" s="81">
        <v>125</v>
      </c>
      <c r="C31" s="82">
        <f t="shared" si="0"/>
        <v>125</v>
      </c>
      <c r="D31" s="83">
        <f t="shared" si="3"/>
        <v>482.75</v>
      </c>
      <c r="E31" s="82">
        <f t="shared" si="1"/>
        <v>607.75</v>
      </c>
      <c r="F31" s="83">
        <f t="shared" si="2"/>
        <v>125</v>
      </c>
    </row>
    <row r="32" spans="2:11" x14ac:dyDescent="0.2">
      <c r="B32" s="81">
        <v>130</v>
      </c>
      <c r="C32" s="82">
        <f t="shared" si="0"/>
        <v>130</v>
      </c>
      <c r="D32" s="83">
        <f t="shared" si="3"/>
        <v>477.75</v>
      </c>
      <c r="E32" s="82">
        <f t="shared" si="1"/>
        <v>607.75</v>
      </c>
      <c r="F32" s="83">
        <f t="shared" si="2"/>
        <v>130</v>
      </c>
    </row>
    <row r="33" spans="2:6" x14ac:dyDescent="0.2">
      <c r="B33" s="81">
        <v>135</v>
      </c>
      <c r="C33" s="82">
        <f t="shared" si="0"/>
        <v>135</v>
      </c>
      <c r="D33" s="83">
        <f t="shared" si="3"/>
        <v>472.75</v>
      </c>
      <c r="E33" s="82">
        <f t="shared" si="1"/>
        <v>607.75</v>
      </c>
      <c r="F33" s="83">
        <f t="shared" si="2"/>
        <v>135</v>
      </c>
    </row>
    <row r="34" spans="2:6" x14ac:dyDescent="0.2">
      <c r="B34" s="81">
        <v>140</v>
      </c>
      <c r="C34" s="82">
        <f t="shared" si="0"/>
        <v>140</v>
      </c>
      <c r="D34" s="83">
        <f t="shared" si="3"/>
        <v>467.75</v>
      </c>
      <c r="E34" s="82">
        <f t="shared" si="1"/>
        <v>607.75</v>
      </c>
      <c r="F34" s="83">
        <f t="shared" si="2"/>
        <v>140</v>
      </c>
    </row>
    <row r="35" spans="2:6" x14ac:dyDescent="0.2">
      <c r="B35" s="81">
        <v>145</v>
      </c>
      <c r="C35" s="82">
        <f t="shared" si="0"/>
        <v>145</v>
      </c>
      <c r="D35" s="83">
        <f t="shared" si="3"/>
        <v>462.75</v>
      </c>
      <c r="E35" s="82">
        <f t="shared" si="1"/>
        <v>607.75</v>
      </c>
      <c r="F35" s="83">
        <f t="shared" si="2"/>
        <v>145</v>
      </c>
    </row>
    <row r="36" spans="2:6" x14ac:dyDescent="0.2">
      <c r="B36" s="81">
        <v>150</v>
      </c>
      <c r="C36" s="82">
        <f t="shared" si="0"/>
        <v>150</v>
      </c>
      <c r="D36" s="83">
        <f t="shared" si="3"/>
        <v>457.75</v>
      </c>
      <c r="E36" s="82">
        <f t="shared" si="1"/>
        <v>607.75</v>
      </c>
      <c r="F36" s="83">
        <f t="shared" si="2"/>
        <v>150</v>
      </c>
    </row>
    <row r="37" spans="2:6" x14ac:dyDescent="0.2">
      <c r="B37" s="81">
        <v>155</v>
      </c>
      <c r="C37" s="82">
        <f t="shared" si="0"/>
        <v>155</v>
      </c>
      <c r="D37" s="83">
        <f t="shared" si="3"/>
        <v>452.75</v>
      </c>
      <c r="E37" s="82">
        <f t="shared" si="1"/>
        <v>607.75</v>
      </c>
      <c r="F37" s="83">
        <f t="shared" si="2"/>
        <v>155</v>
      </c>
    </row>
    <row r="38" spans="2:6" x14ac:dyDescent="0.2">
      <c r="B38" s="81">
        <v>160</v>
      </c>
      <c r="C38" s="82">
        <f t="shared" si="0"/>
        <v>160</v>
      </c>
      <c r="D38" s="83">
        <f t="shared" si="3"/>
        <v>447.75</v>
      </c>
      <c r="E38" s="82">
        <f t="shared" si="1"/>
        <v>607.75</v>
      </c>
      <c r="F38" s="83">
        <f t="shared" si="2"/>
        <v>160</v>
      </c>
    </row>
    <row r="39" spans="2:6" x14ac:dyDescent="0.2">
      <c r="B39" s="81">
        <v>165</v>
      </c>
      <c r="C39" s="82">
        <f t="shared" si="0"/>
        <v>165</v>
      </c>
      <c r="D39" s="83">
        <f t="shared" si="3"/>
        <v>442.75</v>
      </c>
      <c r="E39" s="82">
        <f t="shared" si="1"/>
        <v>607.75</v>
      </c>
      <c r="F39" s="83">
        <f t="shared" si="2"/>
        <v>165</v>
      </c>
    </row>
    <row r="40" spans="2:6" x14ac:dyDescent="0.2">
      <c r="B40" s="81">
        <v>170</v>
      </c>
      <c r="C40" s="82">
        <f t="shared" si="0"/>
        <v>170</v>
      </c>
      <c r="D40" s="83">
        <f t="shared" si="3"/>
        <v>437.75</v>
      </c>
      <c r="E40" s="82">
        <f t="shared" si="1"/>
        <v>607.75</v>
      </c>
      <c r="F40" s="83">
        <f t="shared" si="2"/>
        <v>170</v>
      </c>
    </row>
    <row r="41" spans="2:6" x14ac:dyDescent="0.2">
      <c r="B41" s="81">
        <v>175</v>
      </c>
      <c r="C41" s="82">
        <f t="shared" si="0"/>
        <v>175</v>
      </c>
      <c r="D41" s="83">
        <f t="shared" si="3"/>
        <v>432.75</v>
      </c>
      <c r="E41" s="82">
        <f t="shared" si="1"/>
        <v>607.75</v>
      </c>
      <c r="F41" s="83">
        <f t="shared" si="2"/>
        <v>175</v>
      </c>
    </row>
    <row r="42" spans="2:6" x14ac:dyDescent="0.2">
      <c r="B42" s="81">
        <v>180</v>
      </c>
      <c r="C42" s="82">
        <f t="shared" si="0"/>
        <v>180</v>
      </c>
      <c r="D42" s="83">
        <f t="shared" si="3"/>
        <v>427.75</v>
      </c>
      <c r="E42" s="82">
        <f t="shared" si="1"/>
        <v>607.75</v>
      </c>
      <c r="F42" s="83">
        <f t="shared" si="2"/>
        <v>180</v>
      </c>
    </row>
    <row r="43" spans="2:6" x14ac:dyDescent="0.2">
      <c r="B43" s="81">
        <v>185</v>
      </c>
      <c r="C43" s="82">
        <f t="shared" si="0"/>
        <v>185</v>
      </c>
      <c r="D43" s="83">
        <f t="shared" si="3"/>
        <v>422.75</v>
      </c>
      <c r="E43" s="82">
        <f t="shared" si="1"/>
        <v>607.75</v>
      </c>
      <c r="F43" s="83">
        <f t="shared" si="2"/>
        <v>185</v>
      </c>
    </row>
    <row r="44" spans="2:6" ht="12.75" customHeight="1" x14ac:dyDescent="0.2">
      <c r="B44" s="81">
        <v>190</v>
      </c>
      <c r="C44" s="82">
        <f t="shared" si="0"/>
        <v>190</v>
      </c>
      <c r="D44" s="83">
        <f t="shared" si="3"/>
        <v>417.75</v>
      </c>
      <c r="E44" s="82">
        <f t="shared" si="1"/>
        <v>607.75</v>
      </c>
      <c r="F44" s="83">
        <f t="shared" si="2"/>
        <v>190</v>
      </c>
    </row>
    <row r="45" spans="2:6" x14ac:dyDescent="0.2">
      <c r="B45" s="81">
        <v>195</v>
      </c>
      <c r="C45" s="82">
        <f t="shared" si="0"/>
        <v>195</v>
      </c>
      <c r="D45" s="83">
        <f t="shared" si="3"/>
        <v>412.75</v>
      </c>
      <c r="E45" s="82">
        <f t="shared" si="1"/>
        <v>607.75</v>
      </c>
      <c r="F45" s="83">
        <f t="shared" si="2"/>
        <v>195</v>
      </c>
    </row>
    <row r="46" spans="2:6" x14ac:dyDescent="0.2">
      <c r="B46" s="81">
        <v>200</v>
      </c>
      <c r="C46" s="82">
        <f t="shared" si="0"/>
        <v>200</v>
      </c>
      <c r="D46" s="83">
        <f t="shared" si="3"/>
        <v>407.75</v>
      </c>
      <c r="E46" s="82">
        <f t="shared" si="1"/>
        <v>607.75</v>
      </c>
      <c r="F46" s="83">
        <f t="shared" si="2"/>
        <v>200</v>
      </c>
    </row>
    <row r="47" spans="2:6" x14ac:dyDescent="0.2">
      <c r="B47" s="81">
        <v>205</v>
      </c>
      <c r="C47" s="82">
        <f t="shared" si="0"/>
        <v>205</v>
      </c>
      <c r="D47" s="83">
        <f t="shared" si="3"/>
        <v>402.75</v>
      </c>
      <c r="E47" s="82">
        <f t="shared" si="1"/>
        <v>607.75</v>
      </c>
      <c r="F47" s="83">
        <f t="shared" si="2"/>
        <v>205</v>
      </c>
    </row>
    <row r="48" spans="2:6" x14ac:dyDescent="0.2">
      <c r="B48" s="81">
        <v>210</v>
      </c>
      <c r="C48" s="82">
        <f t="shared" si="0"/>
        <v>210</v>
      </c>
      <c r="D48" s="83">
        <f t="shared" si="3"/>
        <v>397.75</v>
      </c>
      <c r="E48" s="82">
        <f t="shared" si="1"/>
        <v>607.75</v>
      </c>
      <c r="F48" s="83">
        <f t="shared" si="2"/>
        <v>210</v>
      </c>
    </row>
    <row r="49" spans="2:6" x14ac:dyDescent="0.2">
      <c r="B49" s="81">
        <v>215</v>
      </c>
      <c r="C49" s="82">
        <f t="shared" si="0"/>
        <v>215</v>
      </c>
      <c r="D49" s="83">
        <f t="shared" si="3"/>
        <v>392.75</v>
      </c>
      <c r="E49" s="82">
        <f t="shared" si="1"/>
        <v>607.75</v>
      </c>
      <c r="F49" s="83">
        <f t="shared" si="2"/>
        <v>215</v>
      </c>
    </row>
    <row r="50" spans="2:6" x14ac:dyDescent="0.2">
      <c r="B50" s="81">
        <v>220</v>
      </c>
      <c r="C50" s="82">
        <f t="shared" si="0"/>
        <v>220</v>
      </c>
      <c r="D50" s="83">
        <f t="shared" si="3"/>
        <v>387.75</v>
      </c>
      <c r="E50" s="82">
        <f t="shared" si="1"/>
        <v>607.75</v>
      </c>
      <c r="F50" s="83">
        <f t="shared" si="2"/>
        <v>220</v>
      </c>
    </row>
    <row r="51" spans="2:6" x14ac:dyDescent="0.2">
      <c r="B51" s="81">
        <v>225</v>
      </c>
      <c r="C51" s="82">
        <f t="shared" si="0"/>
        <v>225</v>
      </c>
      <c r="D51" s="83">
        <f t="shared" si="3"/>
        <v>382.75</v>
      </c>
      <c r="E51" s="82">
        <f t="shared" si="1"/>
        <v>607.75</v>
      </c>
      <c r="F51" s="83">
        <f t="shared" si="2"/>
        <v>225</v>
      </c>
    </row>
    <row r="52" spans="2:6" x14ac:dyDescent="0.2">
      <c r="B52" s="81">
        <v>230</v>
      </c>
      <c r="C52" s="82">
        <f t="shared" si="0"/>
        <v>230</v>
      </c>
      <c r="D52" s="83">
        <f t="shared" si="3"/>
        <v>377.75</v>
      </c>
      <c r="E52" s="82">
        <f t="shared" si="1"/>
        <v>607.75</v>
      </c>
      <c r="F52" s="83">
        <f t="shared" si="2"/>
        <v>230</v>
      </c>
    </row>
    <row r="53" spans="2:6" x14ac:dyDescent="0.2">
      <c r="B53" s="81">
        <v>235</v>
      </c>
      <c r="C53" s="82">
        <f t="shared" si="0"/>
        <v>235</v>
      </c>
      <c r="D53" s="83">
        <f t="shared" si="3"/>
        <v>372.75</v>
      </c>
      <c r="E53" s="82">
        <f t="shared" si="1"/>
        <v>607.75</v>
      </c>
      <c r="F53" s="83">
        <f t="shared" si="2"/>
        <v>235</v>
      </c>
    </row>
    <row r="54" spans="2:6" x14ac:dyDescent="0.2">
      <c r="B54" s="81">
        <v>240</v>
      </c>
      <c r="C54" s="82">
        <f t="shared" si="0"/>
        <v>240</v>
      </c>
      <c r="D54" s="83">
        <f t="shared" si="3"/>
        <v>367.75</v>
      </c>
      <c r="E54" s="82">
        <f t="shared" si="1"/>
        <v>607.75</v>
      </c>
      <c r="F54" s="83">
        <f t="shared" si="2"/>
        <v>240</v>
      </c>
    </row>
    <row r="55" spans="2:6" x14ac:dyDescent="0.2">
      <c r="B55" s="81">
        <v>245</v>
      </c>
      <c r="C55" s="82">
        <f t="shared" si="0"/>
        <v>245</v>
      </c>
      <c r="D55" s="83">
        <f t="shared" si="3"/>
        <v>362.75</v>
      </c>
      <c r="E55" s="82">
        <f t="shared" si="1"/>
        <v>607.75</v>
      </c>
      <c r="F55" s="83">
        <f t="shared" si="2"/>
        <v>245</v>
      </c>
    </row>
    <row r="56" spans="2:6" x14ac:dyDescent="0.2">
      <c r="B56" s="81">
        <v>250</v>
      </c>
      <c r="C56" s="82">
        <f t="shared" si="0"/>
        <v>250</v>
      </c>
      <c r="D56" s="83">
        <f t="shared" si="3"/>
        <v>357.75</v>
      </c>
      <c r="E56" s="82">
        <f t="shared" si="1"/>
        <v>607.75</v>
      </c>
      <c r="F56" s="83">
        <f t="shared" si="2"/>
        <v>250</v>
      </c>
    </row>
    <row r="57" spans="2:6" x14ac:dyDescent="0.2">
      <c r="B57" s="81">
        <v>255</v>
      </c>
      <c r="C57" s="82">
        <f t="shared" si="0"/>
        <v>255</v>
      </c>
      <c r="D57" s="83">
        <f t="shared" si="3"/>
        <v>352.75</v>
      </c>
      <c r="E57" s="82">
        <f t="shared" si="1"/>
        <v>607.75</v>
      </c>
      <c r="F57" s="83">
        <f t="shared" si="2"/>
        <v>255</v>
      </c>
    </row>
    <row r="58" spans="2:6" x14ac:dyDescent="0.2">
      <c r="B58" s="81">
        <v>260</v>
      </c>
      <c r="C58" s="82">
        <f t="shared" si="0"/>
        <v>260</v>
      </c>
      <c r="D58" s="83">
        <f t="shared" si="3"/>
        <v>347.75</v>
      </c>
      <c r="E58" s="82">
        <f t="shared" si="1"/>
        <v>607.75</v>
      </c>
      <c r="F58" s="83">
        <f t="shared" si="2"/>
        <v>260</v>
      </c>
    </row>
    <row r="59" spans="2:6" x14ac:dyDescent="0.2">
      <c r="B59" s="81">
        <v>265</v>
      </c>
      <c r="C59" s="82">
        <f t="shared" si="0"/>
        <v>265</v>
      </c>
      <c r="D59" s="83">
        <f t="shared" si="3"/>
        <v>342.75</v>
      </c>
      <c r="E59" s="82">
        <f t="shared" si="1"/>
        <v>607.75</v>
      </c>
      <c r="F59" s="83">
        <f t="shared" si="2"/>
        <v>265</v>
      </c>
    </row>
    <row r="60" spans="2:6" x14ac:dyDescent="0.2">
      <c r="B60" s="81">
        <v>270</v>
      </c>
      <c r="C60" s="82">
        <f t="shared" si="0"/>
        <v>270</v>
      </c>
      <c r="D60" s="83">
        <f t="shared" si="3"/>
        <v>337.75</v>
      </c>
      <c r="E60" s="82">
        <f t="shared" si="1"/>
        <v>607.75</v>
      </c>
      <c r="F60" s="83">
        <f t="shared" si="2"/>
        <v>270</v>
      </c>
    </row>
    <row r="61" spans="2:6" x14ac:dyDescent="0.2">
      <c r="B61" s="81">
        <v>275</v>
      </c>
      <c r="C61" s="82">
        <f t="shared" si="0"/>
        <v>275</v>
      </c>
      <c r="D61" s="83">
        <f t="shared" si="3"/>
        <v>332.75</v>
      </c>
      <c r="E61" s="82">
        <f t="shared" si="1"/>
        <v>607.75</v>
      </c>
      <c r="F61" s="83">
        <f t="shared" si="2"/>
        <v>275</v>
      </c>
    </row>
    <row r="62" spans="2:6" x14ac:dyDescent="0.2">
      <c r="B62" s="81">
        <v>280</v>
      </c>
      <c r="C62" s="82">
        <f t="shared" si="0"/>
        <v>280</v>
      </c>
      <c r="D62" s="83">
        <f t="shared" si="3"/>
        <v>327.75</v>
      </c>
      <c r="E62" s="82">
        <f t="shared" si="1"/>
        <v>607.75</v>
      </c>
      <c r="F62" s="83">
        <f t="shared" si="2"/>
        <v>280</v>
      </c>
    </row>
    <row r="63" spans="2:6" x14ac:dyDescent="0.2">
      <c r="B63" s="81">
        <v>285</v>
      </c>
      <c r="C63" s="82">
        <f t="shared" si="0"/>
        <v>285</v>
      </c>
      <c r="D63" s="83">
        <f t="shared" si="3"/>
        <v>322.75</v>
      </c>
      <c r="E63" s="82">
        <f t="shared" si="1"/>
        <v>607.75</v>
      </c>
      <c r="F63" s="83">
        <f t="shared" si="2"/>
        <v>285</v>
      </c>
    </row>
    <row r="64" spans="2:6" x14ac:dyDescent="0.2">
      <c r="B64" s="81">
        <v>290</v>
      </c>
      <c r="C64" s="82">
        <f t="shared" si="0"/>
        <v>290</v>
      </c>
      <c r="D64" s="83">
        <f t="shared" si="3"/>
        <v>317.75</v>
      </c>
      <c r="E64" s="82">
        <f t="shared" si="1"/>
        <v>607.75</v>
      </c>
      <c r="F64" s="83">
        <f t="shared" si="2"/>
        <v>290</v>
      </c>
    </row>
    <row r="65" spans="2:6" x14ac:dyDescent="0.2">
      <c r="B65" s="81">
        <v>295</v>
      </c>
      <c r="C65" s="82">
        <f t="shared" si="0"/>
        <v>295</v>
      </c>
      <c r="D65" s="83">
        <f t="shared" si="3"/>
        <v>312.75</v>
      </c>
      <c r="E65" s="82">
        <f t="shared" si="1"/>
        <v>607.75</v>
      </c>
      <c r="F65" s="83">
        <f t="shared" si="2"/>
        <v>295</v>
      </c>
    </row>
    <row r="66" spans="2:6" x14ac:dyDescent="0.2">
      <c r="B66" s="81">
        <v>300</v>
      </c>
      <c r="C66" s="82">
        <f t="shared" si="0"/>
        <v>300</v>
      </c>
      <c r="D66" s="83">
        <f t="shared" si="3"/>
        <v>307.75</v>
      </c>
      <c r="E66" s="82">
        <f t="shared" si="1"/>
        <v>607.75</v>
      </c>
      <c r="F66" s="83">
        <f t="shared" si="2"/>
        <v>300</v>
      </c>
    </row>
    <row r="67" spans="2:6" x14ac:dyDescent="0.2">
      <c r="B67" s="81">
        <v>305</v>
      </c>
      <c r="C67" s="82">
        <f t="shared" si="0"/>
        <v>305</v>
      </c>
      <c r="D67" s="83">
        <f t="shared" si="3"/>
        <v>302.75</v>
      </c>
      <c r="E67" s="82">
        <f t="shared" si="1"/>
        <v>607.75</v>
      </c>
      <c r="F67" s="83">
        <f t="shared" si="2"/>
        <v>305</v>
      </c>
    </row>
    <row r="68" spans="2:6" x14ac:dyDescent="0.2">
      <c r="B68" s="81">
        <v>310</v>
      </c>
      <c r="C68" s="82">
        <f t="shared" si="0"/>
        <v>310</v>
      </c>
      <c r="D68" s="83">
        <f t="shared" si="3"/>
        <v>297.75</v>
      </c>
      <c r="E68" s="82">
        <f t="shared" si="1"/>
        <v>607.75</v>
      </c>
      <c r="F68" s="83">
        <f t="shared" si="2"/>
        <v>310</v>
      </c>
    </row>
    <row r="69" spans="2:6" x14ac:dyDescent="0.2">
      <c r="B69" s="81">
        <v>315</v>
      </c>
      <c r="C69" s="82">
        <f t="shared" si="0"/>
        <v>315</v>
      </c>
      <c r="D69" s="83">
        <f t="shared" si="3"/>
        <v>292.75</v>
      </c>
      <c r="E69" s="82">
        <f t="shared" si="1"/>
        <v>607.75</v>
      </c>
      <c r="F69" s="83">
        <f t="shared" si="2"/>
        <v>315</v>
      </c>
    </row>
    <row r="70" spans="2:6" x14ac:dyDescent="0.2">
      <c r="B70" s="81">
        <v>320</v>
      </c>
      <c r="C70" s="82">
        <f t="shared" ref="C70:C126" si="4">+B70</f>
        <v>320</v>
      </c>
      <c r="D70" s="83">
        <f t="shared" si="3"/>
        <v>287.75</v>
      </c>
      <c r="E70" s="82">
        <f t="shared" ref="E70:E119" si="5">D70+B70</f>
        <v>607.75</v>
      </c>
      <c r="F70" s="83">
        <f t="shared" ref="F70:F119" si="6">E70-D70</f>
        <v>320</v>
      </c>
    </row>
    <row r="71" spans="2:6" x14ac:dyDescent="0.2">
      <c r="B71" s="81">
        <v>325</v>
      </c>
      <c r="C71" s="82">
        <f t="shared" si="4"/>
        <v>325</v>
      </c>
      <c r="D71" s="83">
        <f t="shared" si="3"/>
        <v>282.75</v>
      </c>
      <c r="E71" s="82">
        <f t="shared" si="5"/>
        <v>607.75</v>
      </c>
      <c r="F71" s="83">
        <f t="shared" si="6"/>
        <v>325</v>
      </c>
    </row>
    <row r="72" spans="2:6" x14ac:dyDescent="0.2">
      <c r="B72" s="81">
        <v>330</v>
      </c>
      <c r="C72" s="82">
        <f t="shared" si="4"/>
        <v>330</v>
      </c>
      <c r="D72" s="83">
        <f t="shared" ref="D72:D126" si="7">$B$4-C72</f>
        <v>277.75</v>
      </c>
      <c r="E72" s="82">
        <f t="shared" si="5"/>
        <v>607.75</v>
      </c>
      <c r="F72" s="83">
        <f t="shared" si="6"/>
        <v>330</v>
      </c>
    </row>
    <row r="73" spans="2:6" x14ac:dyDescent="0.2">
      <c r="B73" s="81">
        <v>335</v>
      </c>
      <c r="C73" s="82">
        <f t="shared" si="4"/>
        <v>335</v>
      </c>
      <c r="D73" s="83">
        <f t="shared" si="7"/>
        <v>272.75</v>
      </c>
      <c r="E73" s="82">
        <f t="shared" si="5"/>
        <v>607.75</v>
      </c>
      <c r="F73" s="83">
        <f t="shared" si="6"/>
        <v>335</v>
      </c>
    </row>
    <row r="74" spans="2:6" x14ac:dyDescent="0.2">
      <c r="B74" s="81">
        <v>340</v>
      </c>
      <c r="C74" s="82">
        <f t="shared" si="4"/>
        <v>340</v>
      </c>
      <c r="D74" s="83">
        <f t="shared" si="7"/>
        <v>267.75</v>
      </c>
      <c r="E74" s="82">
        <f t="shared" si="5"/>
        <v>607.75</v>
      </c>
      <c r="F74" s="83">
        <f t="shared" si="6"/>
        <v>340</v>
      </c>
    </row>
    <row r="75" spans="2:6" x14ac:dyDescent="0.2">
      <c r="B75" s="81">
        <v>345</v>
      </c>
      <c r="C75" s="82">
        <f t="shared" si="4"/>
        <v>345</v>
      </c>
      <c r="D75" s="83">
        <f t="shared" si="7"/>
        <v>262.75</v>
      </c>
      <c r="E75" s="82">
        <f t="shared" si="5"/>
        <v>607.75</v>
      </c>
      <c r="F75" s="83">
        <f t="shared" si="6"/>
        <v>345</v>
      </c>
    </row>
    <row r="76" spans="2:6" x14ac:dyDescent="0.2">
      <c r="B76" s="81">
        <v>350</v>
      </c>
      <c r="C76" s="82">
        <f t="shared" si="4"/>
        <v>350</v>
      </c>
      <c r="D76" s="83">
        <f t="shared" si="7"/>
        <v>257.75</v>
      </c>
      <c r="E76" s="82">
        <f t="shared" si="5"/>
        <v>607.75</v>
      </c>
      <c r="F76" s="83">
        <f t="shared" si="6"/>
        <v>350</v>
      </c>
    </row>
    <row r="77" spans="2:6" x14ac:dyDescent="0.2">
      <c r="B77" s="81">
        <v>355</v>
      </c>
      <c r="C77" s="82">
        <f t="shared" si="4"/>
        <v>355</v>
      </c>
      <c r="D77" s="83">
        <f t="shared" si="7"/>
        <v>252.75</v>
      </c>
      <c r="E77" s="82">
        <f t="shared" si="5"/>
        <v>607.75</v>
      </c>
      <c r="F77" s="83">
        <f t="shared" si="6"/>
        <v>355</v>
      </c>
    </row>
    <row r="78" spans="2:6" x14ac:dyDescent="0.2">
      <c r="B78" s="81">
        <v>360</v>
      </c>
      <c r="C78" s="82">
        <f t="shared" si="4"/>
        <v>360</v>
      </c>
      <c r="D78" s="83">
        <f t="shared" si="7"/>
        <v>247.75</v>
      </c>
      <c r="E78" s="82">
        <f t="shared" si="5"/>
        <v>607.75</v>
      </c>
      <c r="F78" s="83">
        <f t="shared" si="6"/>
        <v>360</v>
      </c>
    </row>
    <row r="79" spans="2:6" x14ac:dyDescent="0.2">
      <c r="B79" s="81">
        <v>365</v>
      </c>
      <c r="C79" s="82">
        <f t="shared" si="4"/>
        <v>365</v>
      </c>
      <c r="D79" s="83">
        <f t="shared" si="7"/>
        <v>242.75</v>
      </c>
      <c r="E79" s="82">
        <f t="shared" si="5"/>
        <v>607.75</v>
      </c>
      <c r="F79" s="83">
        <f t="shared" si="6"/>
        <v>365</v>
      </c>
    </row>
    <row r="80" spans="2:6" x14ac:dyDescent="0.2">
      <c r="B80" s="81">
        <v>370</v>
      </c>
      <c r="C80" s="82">
        <f t="shared" si="4"/>
        <v>370</v>
      </c>
      <c r="D80" s="83">
        <f t="shared" si="7"/>
        <v>237.75</v>
      </c>
      <c r="E80" s="82">
        <f t="shared" si="5"/>
        <v>607.75</v>
      </c>
      <c r="F80" s="83">
        <f t="shared" si="6"/>
        <v>370</v>
      </c>
    </row>
    <row r="81" spans="2:6" x14ac:dyDescent="0.2">
      <c r="B81" s="81">
        <v>375</v>
      </c>
      <c r="C81" s="82">
        <f t="shared" si="4"/>
        <v>375</v>
      </c>
      <c r="D81" s="83">
        <f t="shared" si="7"/>
        <v>232.75</v>
      </c>
      <c r="E81" s="82">
        <f t="shared" si="5"/>
        <v>607.75</v>
      </c>
      <c r="F81" s="83">
        <f t="shared" si="6"/>
        <v>375</v>
      </c>
    </row>
    <row r="82" spans="2:6" x14ac:dyDescent="0.2">
      <c r="B82" s="81">
        <v>380</v>
      </c>
      <c r="C82" s="82">
        <f t="shared" si="4"/>
        <v>380</v>
      </c>
      <c r="D82" s="83">
        <f t="shared" si="7"/>
        <v>227.75</v>
      </c>
      <c r="E82" s="82">
        <f t="shared" si="5"/>
        <v>607.75</v>
      </c>
      <c r="F82" s="83">
        <f t="shared" si="6"/>
        <v>380</v>
      </c>
    </row>
    <row r="83" spans="2:6" x14ac:dyDescent="0.2">
      <c r="B83" s="81">
        <v>385</v>
      </c>
      <c r="C83" s="82">
        <f t="shared" si="4"/>
        <v>385</v>
      </c>
      <c r="D83" s="83">
        <f t="shared" si="7"/>
        <v>222.75</v>
      </c>
      <c r="E83" s="82">
        <f t="shared" si="5"/>
        <v>607.75</v>
      </c>
      <c r="F83" s="83">
        <f t="shared" si="6"/>
        <v>385</v>
      </c>
    </row>
    <row r="84" spans="2:6" x14ac:dyDescent="0.2">
      <c r="B84" s="81">
        <v>390</v>
      </c>
      <c r="C84" s="82">
        <f t="shared" si="4"/>
        <v>390</v>
      </c>
      <c r="D84" s="83">
        <f t="shared" si="7"/>
        <v>217.75</v>
      </c>
      <c r="E84" s="82">
        <f t="shared" si="5"/>
        <v>607.75</v>
      </c>
      <c r="F84" s="83">
        <f t="shared" si="6"/>
        <v>390</v>
      </c>
    </row>
    <row r="85" spans="2:6" x14ac:dyDescent="0.2">
      <c r="B85" s="81">
        <v>395</v>
      </c>
      <c r="C85" s="82">
        <f t="shared" si="4"/>
        <v>395</v>
      </c>
      <c r="D85" s="83">
        <f t="shared" si="7"/>
        <v>212.75</v>
      </c>
      <c r="E85" s="82">
        <f t="shared" si="5"/>
        <v>607.75</v>
      </c>
      <c r="F85" s="83">
        <f t="shared" si="6"/>
        <v>395</v>
      </c>
    </row>
    <row r="86" spans="2:6" x14ac:dyDescent="0.2">
      <c r="B86" s="81">
        <v>400</v>
      </c>
      <c r="C86" s="82">
        <f t="shared" si="4"/>
        <v>400</v>
      </c>
      <c r="D86" s="83">
        <f t="shared" si="7"/>
        <v>207.75</v>
      </c>
      <c r="E86" s="82">
        <f t="shared" si="5"/>
        <v>607.75</v>
      </c>
      <c r="F86" s="83">
        <f t="shared" si="6"/>
        <v>400</v>
      </c>
    </row>
    <row r="87" spans="2:6" x14ac:dyDescent="0.2">
      <c r="B87" s="81">
        <v>405</v>
      </c>
      <c r="C87" s="82">
        <f t="shared" si="4"/>
        <v>405</v>
      </c>
      <c r="D87" s="83">
        <f t="shared" si="7"/>
        <v>202.75</v>
      </c>
      <c r="E87" s="82">
        <f t="shared" si="5"/>
        <v>607.75</v>
      </c>
      <c r="F87" s="83">
        <f t="shared" si="6"/>
        <v>405</v>
      </c>
    </row>
    <row r="88" spans="2:6" x14ac:dyDescent="0.2">
      <c r="B88" s="81">
        <v>410</v>
      </c>
      <c r="C88" s="82">
        <f t="shared" si="4"/>
        <v>410</v>
      </c>
      <c r="D88" s="83">
        <f t="shared" si="7"/>
        <v>197.75</v>
      </c>
      <c r="E88" s="82">
        <f t="shared" si="5"/>
        <v>607.75</v>
      </c>
      <c r="F88" s="83">
        <f t="shared" si="6"/>
        <v>410</v>
      </c>
    </row>
    <row r="89" spans="2:6" x14ac:dyDescent="0.2">
      <c r="B89" s="81">
        <v>415</v>
      </c>
      <c r="C89" s="82">
        <f t="shared" si="4"/>
        <v>415</v>
      </c>
      <c r="D89" s="83">
        <f t="shared" si="7"/>
        <v>192.75</v>
      </c>
      <c r="E89" s="82">
        <f t="shared" si="5"/>
        <v>607.75</v>
      </c>
      <c r="F89" s="83">
        <f t="shared" si="6"/>
        <v>415</v>
      </c>
    </row>
    <row r="90" spans="2:6" x14ac:dyDescent="0.2">
      <c r="B90" s="81">
        <v>420</v>
      </c>
      <c r="C90" s="82">
        <f t="shared" si="4"/>
        <v>420</v>
      </c>
      <c r="D90" s="83">
        <f t="shared" si="7"/>
        <v>187.75</v>
      </c>
      <c r="E90" s="82">
        <f t="shared" si="5"/>
        <v>607.75</v>
      </c>
      <c r="F90" s="83">
        <f t="shared" si="6"/>
        <v>420</v>
      </c>
    </row>
    <row r="91" spans="2:6" x14ac:dyDescent="0.2">
      <c r="B91" s="81">
        <v>425</v>
      </c>
      <c r="C91" s="82">
        <f t="shared" si="4"/>
        <v>425</v>
      </c>
      <c r="D91" s="83">
        <f t="shared" si="7"/>
        <v>182.75</v>
      </c>
      <c r="E91" s="82">
        <f t="shared" si="5"/>
        <v>607.75</v>
      </c>
      <c r="F91" s="83">
        <f t="shared" si="6"/>
        <v>425</v>
      </c>
    </row>
    <row r="92" spans="2:6" x14ac:dyDescent="0.2">
      <c r="B92" s="81">
        <v>430</v>
      </c>
      <c r="C92" s="82">
        <f t="shared" si="4"/>
        <v>430</v>
      </c>
      <c r="D92" s="83">
        <f t="shared" si="7"/>
        <v>177.75</v>
      </c>
      <c r="E92" s="82">
        <f t="shared" si="5"/>
        <v>607.75</v>
      </c>
      <c r="F92" s="83">
        <f t="shared" si="6"/>
        <v>430</v>
      </c>
    </row>
    <row r="93" spans="2:6" x14ac:dyDescent="0.2">
      <c r="B93" s="81">
        <v>435</v>
      </c>
      <c r="C93" s="82">
        <f t="shared" si="4"/>
        <v>435</v>
      </c>
      <c r="D93" s="83">
        <f t="shared" si="7"/>
        <v>172.75</v>
      </c>
      <c r="E93" s="82">
        <f t="shared" si="5"/>
        <v>607.75</v>
      </c>
      <c r="F93" s="83">
        <f t="shared" si="6"/>
        <v>435</v>
      </c>
    </row>
    <row r="94" spans="2:6" x14ac:dyDescent="0.2">
      <c r="B94" s="81">
        <v>440</v>
      </c>
      <c r="C94" s="82">
        <f t="shared" si="4"/>
        <v>440</v>
      </c>
      <c r="D94" s="83">
        <f t="shared" si="7"/>
        <v>167.75</v>
      </c>
      <c r="E94" s="82">
        <f t="shared" si="5"/>
        <v>607.75</v>
      </c>
      <c r="F94" s="83">
        <f t="shared" si="6"/>
        <v>440</v>
      </c>
    </row>
    <row r="95" spans="2:6" x14ac:dyDescent="0.2">
      <c r="B95" s="81">
        <v>445</v>
      </c>
      <c r="C95" s="82">
        <f t="shared" si="4"/>
        <v>445</v>
      </c>
      <c r="D95" s="83">
        <f t="shared" si="7"/>
        <v>162.75</v>
      </c>
      <c r="E95" s="82">
        <f t="shared" si="5"/>
        <v>607.75</v>
      </c>
      <c r="F95" s="83">
        <f t="shared" si="6"/>
        <v>445</v>
      </c>
    </row>
    <row r="96" spans="2:6" x14ac:dyDescent="0.2">
      <c r="B96" s="81">
        <v>450</v>
      </c>
      <c r="C96" s="82">
        <f t="shared" si="4"/>
        <v>450</v>
      </c>
      <c r="D96" s="83">
        <f t="shared" si="7"/>
        <v>157.75</v>
      </c>
      <c r="E96" s="82">
        <f t="shared" si="5"/>
        <v>607.75</v>
      </c>
      <c r="F96" s="83">
        <f t="shared" si="6"/>
        <v>450</v>
      </c>
    </row>
    <row r="97" spans="2:6" x14ac:dyDescent="0.2">
      <c r="B97" s="81">
        <v>455</v>
      </c>
      <c r="C97" s="82">
        <f t="shared" si="4"/>
        <v>455</v>
      </c>
      <c r="D97" s="83">
        <f t="shared" si="7"/>
        <v>152.75</v>
      </c>
      <c r="E97" s="82">
        <f t="shared" si="5"/>
        <v>607.75</v>
      </c>
      <c r="F97" s="83">
        <f t="shared" si="6"/>
        <v>455</v>
      </c>
    </row>
    <row r="98" spans="2:6" x14ac:dyDescent="0.2">
      <c r="B98" s="81">
        <v>460</v>
      </c>
      <c r="C98" s="82">
        <f t="shared" si="4"/>
        <v>460</v>
      </c>
      <c r="D98" s="83">
        <f t="shared" si="7"/>
        <v>147.75</v>
      </c>
      <c r="E98" s="82">
        <f t="shared" si="5"/>
        <v>607.75</v>
      </c>
      <c r="F98" s="83">
        <f t="shared" si="6"/>
        <v>460</v>
      </c>
    </row>
    <row r="99" spans="2:6" x14ac:dyDescent="0.2">
      <c r="B99" s="81">
        <v>465</v>
      </c>
      <c r="C99" s="82">
        <f t="shared" si="4"/>
        <v>465</v>
      </c>
      <c r="D99" s="83">
        <f t="shared" si="7"/>
        <v>142.75</v>
      </c>
      <c r="E99" s="82">
        <f t="shared" si="5"/>
        <v>607.75</v>
      </c>
      <c r="F99" s="83">
        <f t="shared" si="6"/>
        <v>465</v>
      </c>
    </row>
    <row r="100" spans="2:6" x14ac:dyDescent="0.2">
      <c r="B100" s="81">
        <v>470</v>
      </c>
      <c r="C100" s="82">
        <f t="shared" si="4"/>
        <v>470</v>
      </c>
      <c r="D100" s="83">
        <f t="shared" si="7"/>
        <v>137.75</v>
      </c>
      <c r="E100" s="82">
        <f t="shared" si="5"/>
        <v>607.75</v>
      </c>
      <c r="F100" s="83">
        <f t="shared" si="6"/>
        <v>470</v>
      </c>
    </row>
    <row r="101" spans="2:6" x14ac:dyDescent="0.2">
      <c r="B101" s="81">
        <v>475</v>
      </c>
      <c r="C101" s="82">
        <f t="shared" si="4"/>
        <v>475</v>
      </c>
      <c r="D101" s="83">
        <f t="shared" si="7"/>
        <v>132.75</v>
      </c>
      <c r="E101" s="82">
        <f t="shared" si="5"/>
        <v>607.75</v>
      </c>
      <c r="F101" s="83">
        <f t="shared" si="6"/>
        <v>475</v>
      </c>
    </row>
    <row r="102" spans="2:6" x14ac:dyDescent="0.2">
      <c r="B102" s="81">
        <v>480</v>
      </c>
      <c r="C102" s="82">
        <f t="shared" si="4"/>
        <v>480</v>
      </c>
      <c r="D102" s="83">
        <f t="shared" si="7"/>
        <v>127.75</v>
      </c>
      <c r="E102" s="82">
        <f t="shared" si="5"/>
        <v>607.75</v>
      </c>
      <c r="F102" s="83">
        <f t="shared" si="6"/>
        <v>480</v>
      </c>
    </row>
    <row r="103" spans="2:6" x14ac:dyDescent="0.2">
      <c r="B103" s="81">
        <v>485</v>
      </c>
      <c r="C103" s="82">
        <f t="shared" si="4"/>
        <v>485</v>
      </c>
      <c r="D103" s="83">
        <f t="shared" si="7"/>
        <v>122.75</v>
      </c>
      <c r="E103" s="82">
        <f t="shared" si="5"/>
        <v>607.75</v>
      </c>
      <c r="F103" s="83">
        <f t="shared" si="6"/>
        <v>485</v>
      </c>
    </row>
    <row r="104" spans="2:6" x14ac:dyDescent="0.2">
      <c r="B104" s="81">
        <v>490</v>
      </c>
      <c r="C104" s="82">
        <f t="shared" si="4"/>
        <v>490</v>
      </c>
      <c r="D104" s="83">
        <f t="shared" si="7"/>
        <v>117.75</v>
      </c>
      <c r="E104" s="82">
        <f t="shared" si="5"/>
        <v>607.75</v>
      </c>
      <c r="F104" s="83">
        <f t="shared" si="6"/>
        <v>490</v>
      </c>
    </row>
    <row r="105" spans="2:6" x14ac:dyDescent="0.2">
      <c r="B105" s="81">
        <v>495</v>
      </c>
      <c r="C105" s="82">
        <f t="shared" si="4"/>
        <v>495</v>
      </c>
      <c r="D105" s="83">
        <f t="shared" si="7"/>
        <v>112.75</v>
      </c>
      <c r="E105" s="82">
        <f t="shared" si="5"/>
        <v>607.75</v>
      </c>
      <c r="F105" s="83">
        <f t="shared" si="6"/>
        <v>495</v>
      </c>
    </row>
    <row r="106" spans="2:6" x14ac:dyDescent="0.2">
      <c r="B106" s="81">
        <v>500</v>
      </c>
      <c r="C106" s="82">
        <f t="shared" si="4"/>
        <v>500</v>
      </c>
      <c r="D106" s="83">
        <f t="shared" si="7"/>
        <v>107.75</v>
      </c>
      <c r="E106" s="82">
        <f t="shared" si="5"/>
        <v>607.75</v>
      </c>
      <c r="F106" s="83">
        <f t="shared" si="6"/>
        <v>500</v>
      </c>
    </row>
    <row r="107" spans="2:6" x14ac:dyDescent="0.2">
      <c r="B107" s="81">
        <v>505</v>
      </c>
      <c r="C107" s="82">
        <f t="shared" si="4"/>
        <v>505</v>
      </c>
      <c r="D107" s="83">
        <f t="shared" si="7"/>
        <v>102.75</v>
      </c>
      <c r="E107" s="82">
        <f t="shared" si="5"/>
        <v>607.75</v>
      </c>
      <c r="F107" s="83">
        <f t="shared" si="6"/>
        <v>505</v>
      </c>
    </row>
    <row r="108" spans="2:6" x14ac:dyDescent="0.2">
      <c r="B108" s="81">
        <v>510</v>
      </c>
      <c r="C108" s="82">
        <f t="shared" si="4"/>
        <v>510</v>
      </c>
      <c r="D108" s="83">
        <f t="shared" si="7"/>
        <v>97.75</v>
      </c>
      <c r="E108" s="82">
        <f t="shared" si="5"/>
        <v>607.75</v>
      </c>
      <c r="F108" s="83">
        <f t="shared" si="6"/>
        <v>510</v>
      </c>
    </row>
    <row r="109" spans="2:6" x14ac:dyDescent="0.2">
      <c r="B109" s="81">
        <v>515</v>
      </c>
      <c r="C109" s="82">
        <f t="shared" si="4"/>
        <v>515</v>
      </c>
      <c r="D109" s="83">
        <f t="shared" si="7"/>
        <v>92.75</v>
      </c>
      <c r="E109" s="82">
        <f t="shared" si="5"/>
        <v>607.75</v>
      </c>
      <c r="F109" s="83">
        <f t="shared" si="6"/>
        <v>515</v>
      </c>
    </row>
    <row r="110" spans="2:6" x14ac:dyDescent="0.2">
      <c r="B110" s="81">
        <v>520</v>
      </c>
      <c r="C110" s="82">
        <f t="shared" si="4"/>
        <v>520</v>
      </c>
      <c r="D110" s="83">
        <f t="shared" si="7"/>
        <v>87.75</v>
      </c>
      <c r="E110" s="82">
        <f t="shared" si="5"/>
        <v>607.75</v>
      </c>
      <c r="F110" s="83">
        <f t="shared" si="6"/>
        <v>520</v>
      </c>
    </row>
    <row r="111" spans="2:6" x14ac:dyDescent="0.2">
      <c r="B111" s="81">
        <v>525</v>
      </c>
      <c r="C111" s="82">
        <f t="shared" si="4"/>
        <v>525</v>
      </c>
      <c r="D111" s="83">
        <f t="shared" si="7"/>
        <v>82.75</v>
      </c>
      <c r="E111" s="82">
        <f t="shared" si="5"/>
        <v>607.75</v>
      </c>
      <c r="F111" s="83">
        <f t="shared" si="6"/>
        <v>525</v>
      </c>
    </row>
    <row r="112" spans="2:6" x14ac:dyDescent="0.2">
      <c r="B112" s="81">
        <v>530</v>
      </c>
      <c r="C112" s="82">
        <f t="shared" si="4"/>
        <v>530</v>
      </c>
      <c r="D112" s="83">
        <f t="shared" si="7"/>
        <v>77.75</v>
      </c>
      <c r="E112" s="82">
        <f t="shared" si="5"/>
        <v>607.75</v>
      </c>
      <c r="F112" s="83">
        <f t="shared" si="6"/>
        <v>530</v>
      </c>
    </row>
    <row r="113" spans="2:6" x14ac:dyDescent="0.2">
      <c r="B113" s="81">
        <v>535</v>
      </c>
      <c r="C113" s="82">
        <f t="shared" si="4"/>
        <v>535</v>
      </c>
      <c r="D113" s="83">
        <f t="shared" si="7"/>
        <v>72.75</v>
      </c>
      <c r="E113" s="82">
        <f t="shared" si="5"/>
        <v>607.75</v>
      </c>
      <c r="F113" s="83">
        <f t="shared" si="6"/>
        <v>535</v>
      </c>
    </row>
    <row r="114" spans="2:6" x14ac:dyDescent="0.2">
      <c r="B114" s="81">
        <v>540</v>
      </c>
      <c r="C114" s="82">
        <f t="shared" si="4"/>
        <v>540</v>
      </c>
      <c r="D114" s="83">
        <f t="shared" si="7"/>
        <v>67.75</v>
      </c>
      <c r="E114" s="82">
        <f t="shared" si="5"/>
        <v>607.75</v>
      </c>
      <c r="F114" s="83">
        <f t="shared" si="6"/>
        <v>540</v>
      </c>
    </row>
    <row r="115" spans="2:6" x14ac:dyDescent="0.2">
      <c r="B115" s="81">
        <v>545</v>
      </c>
      <c r="C115" s="82">
        <f t="shared" si="4"/>
        <v>545</v>
      </c>
      <c r="D115" s="83">
        <f t="shared" si="7"/>
        <v>62.75</v>
      </c>
      <c r="E115" s="82">
        <f t="shared" si="5"/>
        <v>607.75</v>
      </c>
      <c r="F115" s="83">
        <f t="shared" si="6"/>
        <v>545</v>
      </c>
    </row>
    <row r="116" spans="2:6" x14ac:dyDescent="0.2">
      <c r="B116" s="81">
        <v>550</v>
      </c>
      <c r="C116" s="82">
        <f t="shared" si="4"/>
        <v>550</v>
      </c>
      <c r="D116" s="83">
        <f t="shared" si="7"/>
        <v>57.75</v>
      </c>
      <c r="E116" s="82">
        <f t="shared" si="5"/>
        <v>607.75</v>
      </c>
      <c r="F116" s="83">
        <f t="shared" si="6"/>
        <v>550</v>
      </c>
    </row>
    <row r="117" spans="2:6" x14ac:dyDescent="0.2">
      <c r="B117" s="81">
        <v>555</v>
      </c>
      <c r="C117" s="82">
        <f t="shared" si="4"/>
        <v>555</v>
      </c>
      <c r="D117" s="83">
        <f t="shared" si="7"/>
        <v>52.75</v>
      </c>
      <c r="E117" s="82">
        <f t="shared" si="5"/>
        <v>607.75</v>
      </c>
      <c r="F117" s="83">
        <f t="shared" si="6"/>
        <v>555</v>
      </c>
    </row>
    <row r="118" spans="2:6" x14ac:dyDescent="0.2">
      <c r="B118" s="81">
        <v>560</v>
      </c>
      <c r="C118" s="82">
        <f t="shared" si="4"/>
        <v>560</v>
      </c>
      <c r="D118" s="83">
        <f t="shared" si="7"/>
        <v>47.75</v>
      </c>
      <c r="E118" s="82">
        <f t="shared" si="5"/>
        <v>607.75</v>
      </c>
      <c r="F118" s="83">
        <f t="shared" si="6"/>
        <v>560</v>
      </c>
    </row>
    <row r="119" spans="2:6" x14ac:dyDescent="0.2">
      <c r="B119" s="81">
        <v>565</v>
      </c>
      <c r="C119" s="82">
        <f t="shared" si="4"/>
        <v>565</v>
      </c>
      <c r="D119" s="83">
        <f t="shared" si="7"/>
        <v>42.75</v>
      </c>
      <c r="E119" s="82">
        <f t="shared" si="5"/>
        <v>607.75</v>
      </c>
      <c r="F119" s="83">
        <f t="shared" si="6"/>
        <v>565</v>
      </c>
    </row>
    <row r="120" spans="2:6" x14ac:dyDescent="0.2">
      <c r="B120" s="81">
        <v>570</v>
      </c>
      <c r="C120" s="82">
        <f t="shared" si="4"/>
        <v>570</v>
      </c>
      <c r="D120" s="83">
        <f t="shared" si="7"/>
        <v>37.75</v>
      </c>
      <c r="E120" s="82">
        <f>D120+B120</f>
        <v>607.75</v>
      </c>
      <c r="F120" s="83">
        <f>E120-D120</f>
        <v>570</v>
      </c>
    </row>
    <row r="121" spans="2:6" x14ac:dyDescent="0.2">
      <c r="B121" s="81">
        <v>575</v>
      </c>
      <c r="C121" s="82">
        <f t="shared" si="4"/>
        <v>575</v>
      </c>
      <c r="D121" s="83">
        <f t="shared" si="7"/>
        <v>32.75</v>
      </c>
      <c r="E121" s="82">
        <f t="shared" ref="E121:E126" si="8">D121+B121</f>
        <v>607.75</v>
      </c>
      <c r="F121" s="83">
        <f t="shared" ref="F121:F125" si="9">E121-D121</f>
        <v>575</v>
      </c>
    </row>
    <row r="122" spans="2:6" x14ac:dyDescent="0.2">
      <c r="B122" s="81">
        <v>580</v>
      </c>
      <c r="C122" s="82">
        <f t="shared" si="4"/>
        <v>580</v>
      </c>
      <c r="D122" s="83">
        <f t="shared" si="7"/>
        <v>27.75</v>
      </c>
      <c r="E122" s="82">
        <f t="shared" si="8"/>
        <v>607.75</v>
      </c>
      <c r="F122" s="83">
        <f t="shared" si="9"/>
        <v>580</v>
      </c>
    </row>
    <row r="123" spans="2:6" x14ac:dyDescent="0.2">
      <c r="B123" s="81">
        <v>585</v>
      </c>
      <c r="C123" s="82">
        <f t="shared" si="4"/>
        <v>585</v>
      </c>
      <c r="D123" s="83">
        <f t="shared" si="7"/>
        <v>22.75</v>
      </c>
      <c r="E123" s="82">
        <f t="shared" si="8"/>
        <v>607.75</v>
      </c>
      <c r="F123" s="83">
        <f t="shared" si="9"/>
        <v>585</v>
      </c>
    </row>
    <row r="124" spans="2:6" x14ac:dyDescent="0.2">
      <c r="B124" s="81">
        <v>590</v>
      </c>
      <c r="C124" s="82">
        <f t="shared" si="4"/>
        <v>590</v>
      </c>
      <c r="D124" s="83">
        <f t="shared" si="7"/>
        <v>17.75</v>
      </c>
      <c r="E124" s="82">
        <f t="shared" si="8"/>
        <v>607.75</v>
      </c>
      <c r="F124" s="83">
        <f t="shared" si="9"/>
        <v>590</v>
      </c>
    </row>
    <row r="125" spans="2:6" x14ac:dyDescent="0.2">
      <c r="B125" s="81">
        <v>595</v>
      </c>
      <c r="C125" s="82">
        <f t="shared" si="4"/>
        <v>595</v>
      </c>
      <c r="D125" s="83">
        <f t="shared" si="7"/>
        <v>12.75</v>
      </c>
      <c r="E125" s="82">
        <f t="shared" si="8"/>
        <v>607.75</v>
      </c>
      <c r="F125" s="83">
        <f t="shared" si="9"/>
        <v>595</v>
      </c>
    </row>
    <row r="126" spans="2:6" x14ac:dyDescent="0.2">
      <c r="B126" s="81">
        <v>600</v>
      </c>
      <c r="C126" s="82">
        <f t="shared" si="4"/>
        <v>600</v>
      </c>
      <c r="D126" s="83">
        <f t="shared" si="7"/>
        <v>7.75</v>
      </c>
      <c r="E126" s="82">
        <f t="shared" si="8"/>
        <v>607.75</v>
      </c>
      <c r="F126" s="84">
        <f>E126-D126</f>
        <v>600</v>
      </c>
    </row>
    <row r="127" spans="2:6" x14ac:dyDescent="0.2">
      <c r="B127" s="81">
        <v>605</v>
      </c>
      <c r="C127" s="82">
        <f t="shared" ref="C127:C128" si="10">+B127</f>
        <v>605</v>
      </c>
      <c r="D127" s="83">
        <f t="shared" ref="D127:D128" si="11">$B$4-C127</f>
        <v>2.75</v>
      </c>
      <c r="E127" s="82">
        <f t="shared" ref="E127:E128" si="12">D127+B127</f>
        <v>607.75</v>
      </c>
      <c r="F127" s="84">
        <f>E127-D127</f>
        <v>605</v>
      </c>
    </row>
    <row r="128" spans="2:6" x14ac:dyDescent="0.2">
      <c r="B128" s="133">
        <v>607.75</v>
      </c>
      <c r="C128" s="134">
        <f t="shared" si="10"/>
        <v>607.75</v>
      </c>
      <c r="D128" s="135">
        <f t="shared" si="11"/>
        <v>0</v>
      </c>
      <c r="E128" s="134">
        <f t="shared" si="12"/>
        <v>607.75</v>
      </c>
      <c r="F128" s="136">
        <f>E128-D128</f>
        <v>607.75</v>
      </c>
    </row>
    <row r="130" spans="1:8" ht="74.25" customHeight="1" x14ac:dyDescent="0.2">
      <c r="B130" s="148" t="s">
        <v>258</v>
      </c>
      <c r="C130" s="148"/>
      <c r="D130" s="148"/>
      <c r="E130" s="148"/>
      <c r="F130" s="148"/>
      <c r="G130" s="11"/>
      <c r="H130" s="11"/>
    </row>
    <row r="131" spans="1:8" x14ac:dyDescent="0.2">
      <c r="A131" s="11"/>
      <c r="B131" s="11"/>
      <c r="C131" s="11"/>
      <c r="D131" s="11"/>
      <c r="E131" s="11"/>
      <c r="F131" s="11"/>
      <c r="G131" s="11"/>
      <c r="H131" s="11"/>
    </row>
    <row r="132" spans="1:8" x14ac:dyDescent="0.2">
      <c r="A132" s="11"/>
      <c r="B132" s="11"/>
      <c r="C132" s="11"/>
      <c r="D132" s="11"/>
      <c r="E132" s="11"/>
      <c r="F132" s="11"/>
      <c r="G132" s="11"/>
      <c r="H132" s="11"/>
    </row>
    <row r="133" spans="1:8" x14ac:dyDescent="0.2">
      <c r="A133" s="11"/>
      <c r="B133" s="11"/>
      <c r="C133" s="11"/>
      <c r="D133" s="11"/>
      <c r="E133" s="11"/>
      <c r="F133" s="11"/>
      <c r="G133" s="11"/>
      <c r="H133" s="11"/>
    </row>
    <row r="134" spans="1:8" x14ac:dyDescent="0.2">
      <c r="A134" s="11"/>
      <c r="B134" s="11"/>
      <c r="C134" s="11"/>
      <c r="D134" s="11"/>
      <c r="E134" s="11"/>
      <c r="F134" s="11"/>
      <c r="G134" s="11"/>
      <c r="H134" s="11"/>
    </row>
  </sheetData>
  <mergeCells count="1">
    <mergeCell ref="B130:F130"/>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P13"/>
  <sheetViews>
    <sheetView showGridLines="0" zoomScaleNormal="100" workbookViewId="0">
      <selection activeCell="D19" sqref="D19"/>
    </sheetView>
  </sheetViews>
  <sheetFormatPr baseColWidth="10" defaultColWidth="11.453125" defaultRowHeight="10" x14ac:dyDescent="0.25"/>
  <cols>
    <col min="1" max="1" width="3.453125" style="14" customWidth="1"/>
    <col min="2" max="2" width="24.453125" style="14" customWidth="1"/>
    <col min="3" max="3" width="13.453125" style="14" customWidth="1"/>
    <col min="4" max="4" width="27" style="14" customWidth="1"/>
    <col min="5" max="5" width="26" style="14" customWidth="1"/>
    <col min="6" max="6" width="11.453125" style="14"/>
    <col min="7" max="7" width="15" style="14" customWidth="1"/>
    <col min="8" max="8" width="11.453125" style="14"/>
    <col min="9" max="9" width="13.453125" style="14" bestFit="1" customWidth="1"/>
    <col min="10" max="16384" width="11.453125" style="14"/>
  </cols>
  <sheetData>
    <row r="1" spans="2:16" ht="12.5" x14ac:dyDescent="0.25">
      <c r="B1" s="13" t="s">
        <v>247</v>
      </c>
      <c r="F1" s="15"/>
      <c r="G1" s="15"/>
      <c r="H1" s="15"/>
      <c r="I1" s="15"/>
      <c r="J1" s="15"/>
      <c r="K1" s="15"/>
      <c r="L1" s="15"/>
      <c r="M1" s="15"/>
      <c r="N1" s="15"/>
      <c r="O1" s="15"/>
      <c r="P1" s="15"/>
    </row>
    <row r="2" spans="2:16" ht="10.5" x14ac:dyDescent="0.25">
      <c r="B2" s="13"/>
      <c r="F2" s="15"/>
      <c r="G2" s="15"/>
      <c r="H2" s="15"/>
      <c r="I2" s="15"/>
      <c r="J2" s="15"/>
      <c r="K2" s="15"/>
      <c r="L2" s="15"/>
      <c r="M2" s="15"/>
      <c r="N2" s="15"/>
      <c r="O2" s="15"/>
      <c r="P2" s="15"/>
    </row>
    <row r="3" spans="2:16" x14ac:dyDescent="0.25">
      <c r="E3" s="16" t="s">
        <v>8</v>
      </c>
      <c r="F3" s="15"/>
      <c r="O3" s="15"/>
      <c r="P3" s="15"/>
    </row>
    <row r="4" spans="2:16" ht="10.5" x14ac:dyDescent="0.25">
      <c r="C4" s="17" t="s">
        <v>2</v>
      </c>
      <c r="D4" s="17" t="s">
        <v>9</v>
      </c>
      <c r="E4" s="17" t="s">
        <v>4</v>
      </c>
      <c r="F4" s="15"/>
      <c r="O4" s="15"/>
      <c r="P4" s="15"/>
    </row>
    <row r="5" spans="2:16" x14ac:dyDescent="0.25">
      <c r="B5" s="88" t="s">
        <v>7</v>
      </c>
      <c r="C5" s="119">
        <v>607.75</v>
      </c>
      <c r="D5" s="122" t="s">
        <v>244</v>
      </c>
      <c r="E5" s="123">
        <v>911.625</v>
      </c>
      <c r="F5" s="18"/>
      <c r="O5" s="15"/>
      <c r="P5" s="15"/>
    </row>
    <row r="6" spans="2:16" x14ac:dyDescent="0.25">
      <c r="B6" s="88" t="s">
        <v>5</v>
      </c>
      <c r="C6" s="121">
        <v>911.625</v>
      </c>
      <c r="D6" s="124">
        <v>1040.57</v>
      </c>
      <c r="E6" s="19">
        <v>1093.95</v>
      </c>
      <c r="F6" s="18"/>
      <c r="O6" s="15"/>
      <c r="P6" s="15"/>
    </row>
    <row r="7" spans="2:16" x14ac:dyDescent="0.25">
      <c r="B7" s="88" t="s">
        <v>6</v>
      </c>
      <c r="C7" s="120">
        <v>1093.95</v>
      </c>
      <c r="D7" s="124">
        <v>1300.71</v>
      </c>
      <c r="E7" s="19">
        <v>1276.2750000000001</v>
      </c>
      <c r="F7" s="18"/>
      <c r="O7" s="15"/>
      <c r="P7" s="15"/>
    </row>
    <row r="8" spans="2:16" x14ac:dyDescent="0.25">
      <c r="B8" s="89" t="s">
        <v>3</v>
      </c>
      <c r="C8" s="121">
        <v>243.10000000000002</v>
      </c>
      <c r="D8" s="124">
        <v>260.14</v>
      </c>
      <c r="E8" s="123">
        <v>243.10000000000002</v>
      </c>
      <c r="F8" s="18"/>
      <c r="O8" s="15"/>
      <c r="P8" s="15"/>
    </row>
    <row r="9" spans="2:16" x14ac:dyDescent="0.25">
      <c r="F9" s="20"/>
    </row>
    <row r="10" spans="2:16" x14ac:dyDescent="0.25">
      <c r="B10" s="21"/>
      <c r="C10" s="21"/>
      <c r="D10" s="21"/>
      <c r="E10" s="21"/>
    </row>
    <row r="11" spans="2:16" ht="14.5" x14ac:dyDescent="0.25">
      <c r="B11" s="12" t="s">
        <v>246</v>
      </c>
      <c r="C11" s="21"/>
      <c r="D11" s="21"/>
      <c r="E11" s="21"/>
    </row>
    <row r="12" spans="2:16" x14ac:dyDescent="0.25">
      <c r="B12" s="21"/>
      <c r="C12" s="21"/>
      <c r="D12" s="21"/>
      <c r="E12" s="21"/>
    </row>
    <row r="13" spans="2:16" x14ac:dyDescent="0.25">
      <c r="B13" s="18"/>
      <c r="C13" s="15"/>
      <c r="D13" s="15"/>
      <c r="E13" s="15"/>
      <c r="F13" s="15"/>
      <c r="G13" s="15"/>
      <c r="H13" s="15"/>
      <c r="I13" s="15"/>
    </row>
  </sheetData>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I37"/>
  <sheetViews>
    <sheetView showGridLines="0" tabSelected="1" zoomScaleNormal="100" workbookViewId="0">
      <selection activeCell="B12" sqref="B12:T12"/>
    </sheetView>
  </sheetViews>
  <sheetFormatPr baseColWidth="10" defaultColWidth="11.453125" defaultRowHeight="10" x14ac:dyDescent="0.25"/>
  <cols>
    <col min="1" max="1" width="3.453125" style="58" customWidth="1"/>
    <col min="2" max="2" width="39.453125" style="58" customWidth="1"/>
    <col min="3" max="3" width="11" style="58" customWidth="1"/>
    <col min="4" max="4" width="11.7265625" style="58" customWidth="1"/>
    <col min="5" max="5" width="12.26953125" style="58" customWidth="1"/>
    <col min="6" max="6" width="11.81640625" style="58" customWidth="1"/>
    <col min="7" max="7" width="12.7265625" style="58" customWidth="1"/>
    <col min="8" max="8" width="11.1796875" style="58" customWidth="1"/>
    <col min="9" max="9" width="11" style="58" customWidth="1"/>
    <col min="10" max="10" width="11.453125" style="58" customWidth="1"/>
    <col min="11" max="11" width="10.26953125" style="58" customWidth="1"/>
    <col min="12" max="22" width="11.453125" style="58"/>
    <col min="23" max="23" width="11.453125" style="58" bestFit="1" customWidth="1"/>
    <col min="24" max="24" width="13.453125" style="58" bestFit="1" customWidth="1"/>
    <col min="25" max="16384" width="11.453125" style="58"/>
  </cols>
  <sheetData>
    <row r="1" spans="2:35" ht="10.5" x14ac:dyDescent="0.25">
      <c r="B1" s="72" t="s">
        <v>266</v>
      </c>
      <c r="C1" s="72"/>
      <c r="D1" s="72"/>
      <c r="E1" s="72"/>
      <c r="F1" s="72"/>
      <c r="G1" s="72"/>
      <c r="H1" s="72"/>
      <c r="I1" s="72"/>
      <c r="J1" s="72"/>
      <c r="K1" s="72"/>
    </row>
    <row r="2" spans="2:35" ht="10.5" x14ac:dyDescent="0.25">
      <c r="B2" s="72"/>
      <c r="C2" s="72"/>
      <c r="D2" s="72"/>
      <c r="E2" s="72"/>
      <c r="F2" s="72"/>
      <c r="G2" s="72"/>
      <c r="H2" s="72"/>
      <c r="I2" s="72"/>
      <c r="J2" s="72"/>
      <c r="K2" s="72"/>
    </row>
    <row r="3" spans="2:35" ht="10.5" x14ac:dyDescent="0.25">
      <c r="B3" s="141"/>
      <c r="C3" s="137">
        <v>1990</v>
      </c>
      <c r="D3" s="137">
        <v>1991</v>
      </c>
      <c r="E3" s="137">
        <v>1992</v>
      </c>
      <c r="F3" s="137">
        <v>1993</v>
      </c>
      <c r="G3" s="137">
        <v>1994</v>
      </c>
      <c r="H3" s="137">
        <v>1995</v>
      </c>
      <c r="I3" s="137">
        <v>1996</v>
      </c>
      <c r="J3" s="137">
        <v>1997</v>
      </c>
      <c r="K3" s="137">
        <v>1998</v>
      </c>
      <c r="L3" s="137">
        <v>1999</v>
      </c>
      <c r="M3" s="137">
        <v>2000</v>
      </c>
      <c r="N3" s="137">
        <v>2001</v>
      </c>
      <c r="O3" s="137">
        <v>2002</v>
      </c>
      <c r="P3" s="137">
        <v>2003</v>
      </c>
      <c r="Q3" s="137">
        <v>2004</v>
      </c>
      <c r="R3" s="137">
        <v>2005</v>
      </c>
      <c r="S3" s="137">
        <v>2006</v>
      </c>
      <c r="T3" s="137">
        <v>2007</v>
      </c>
      <c r="U3" s="137">
        <v>2008</v>
      </c>
      <c r="V3" s="137">
        <v>2009</v>
      </c>
      <c r="W3" s="137">
        <v>2010</v>
      </c>
      <c r="X3" s="137">
        <v>2011</v>
      </c>
      <c r="Y3" s="137">
        <v>2012</v>
      </c>
      <c r="Z3" s="137">
        <v>2013</v>
      </c>
      <c r="AA3" s="137">
        <v>2014</v>
      </c>
      <c r="AB3" s="137">
        <v>2015</v>
      </c>
      <c r="AC3" s="137">
        <v>2016</v>
      </c>
      <c r="AD3" s="137">
        <v>2017</v>
      </c>
      <c r="AE3" s="137">
        <v>2018</v>
      </c>
      <c r="AF3" s="137">
        <v>2019</v>
      </c>
      <c r="AG3" s="137">
        <v>2020</v>
      </c>
      <c r="AH3" s="137">
        <v>2021</v>
      </c>
      <c r="AI3" s="137">
        <v>2022</v>
      </c>
    </row>
    <row r="4" spans="2:35" x14ac:dyDescent="0.25">
      <c r="B4" s="142" t="s">
        <v>261</v>
      </c>
      <c r="C4" s="142"/>
      <c r="D4" s="142"/>
      <c r="E4" s="142"/>
      <c r="F4" s="142"/>
      <c r="G4" s="142"/>
      <c r="H4" s="142"/>
      <c r="I4" s="142"/>
      <c r="J4" s="142"/>
      <c r="K4" s="142"/>
      <c r="L4" s="143">
        <v>1313</v>
      </c>
      <c r="M4" s="143">
        <v>1267</v>
      </c>
      <c r="N4" s="138">
        <v>1250</v>
      </c>
      <c r="O4" s="138">
        <v>1271</v>
      </c>
      <c r="P4" s="138">
        <v>1333</v>
      </c>
      <c r="Q4" s="138">
        <v>1435</v>
      </c>
      <c r="R4" s="138">
        <v>1496</v>
      </c>
      <c r="S4" s="138">
        <v>1496</v>
      </c>
      <c r="T4" s="138">
        <v>1377</v>
      </c>
      <c r="U4" s="138">
        <v>1342</v>
      </c>
      <c r="V4" s="138">
        <v>1483</v>
      </c>
      <c r="W4" s="138">
        <v>1544</v>
      </c>
      <c r="X4" s="138">
        <v>1589</v>
      </c>
      <c r="Y4" s="138">
        <v>1687</v>
      </c>
      <c r="Z4" s="138">
        <v>1812</v>
      </c>
      <c r="AA4" s="138">
        <v>1899</v>
      </c>
      <c r="AB4" s="138">
        <v>1946</v>
      </c>
      <c r="AC4" s="138">
        <v>1863</v>
      </c>
      <c r="AD4" s="138"/>
      <c r="AE4" s="138"/>
      <c r="AF4" s="138"/>
      <c r="AG4" s="138"/>
      <c r="AH4" s="138"/>
      <c r="AI4" s="138"/>
    </row>
    <row r="5" spans="2:35" x14ac:dyDescent="0.25">
      <c r="B5" s="142"/>
      <c r="C5" s="142"/>
      <c r="D5" s="142"/>
      <c r="E5" s="142"/>
      <c r="F5" s="142"/>
      <c r="G5" s="142"/>
      <c r="H5" s="142"/>
      <c r="I5" s="142"/>
      <c r="J5" s="142"/>
      <c r="K5" s="142"/>
      <c r="L5" s="143"/>
      <c r="M5" s="143"/>
      <c r="N5" s="138"/>
      <c r="O5" s="138"/>
      <c r="P5" s="138"/>
      <c r="Q5" s="138"/>
      <c r="R5" s="138"/>
      <c r="S5" s="138"/>
      <c r="T5" s="138"/>
      <c r="U5" s="138"/>
      <c r="V5" s="138"/>
      <c r="W5" s="138"/>
      <c r="X5" s="138"/>
      <c r="Y5" s="138"/>
      <c r="Z5" s="138"/>
      <c r="AA5" s="138"/>
      <c r="AB5" s="138"/>
      <c r="AC5" s="138">
        <v>1893</v>
      </c>
      <c r="AD5" s="138">
        <v>1884</v>
      </c>
      <c r="AE5" s="138">
        <v>1904</v>
      </c>
      <c r="AF5" s="138">
        <v>1916.13</v>
      </c>
      <c r="AG5" s="138">
        <v>2058.085</v>
      </c>
      <c r="AH5" s="138">
        <v>1930.885</v>
      </c>
      <c r="AI5" s="138">
        <v>1886.7840000000001</v>
      </c>
    </row>
    <row r="6" spans="2:35" x14ac:dyDescent="0.25">
      <c r="B6" s="142" t="s">
        <v>262</v>
      </c>
      <c r="C6" s="142">
        <v>553</v>
      </c>
      <c r="D6" s="142">
        <v>621</v>
      </c>
      <c r="E6" s="142">
        <v>713</v>
      </c>
      <c r="F6" s="142">
        <v>842</v>
      </c>
      <c r="G6" s="142">
        <v>955</v>
      </c>
      <c r="H6" s="142">
        <v>989</v>
      </c>
      <c r="I6" s="142">
        <v>1052</v>
      </c>
      <c r="J6" s="142">
        <v>1107</v>
      </c>
      <c r="K6" s="142">
        <v>1144</v>
      </c>
      <c r="L6" s="143">
        <v>1173</v>
      </c>
      <c r="M6" s="143">
        <v>1122</v>
      </c>
      <c r="N6" s="138">
        <v>1099</v>
      </c>
      <c r="O6" s="138">
        <v>1115</v>
      </c>
      <c r="P6" s="138">
        <v>1169</v>
      </c>
      <c r="Q6" s="138">
        <v>1260</v>
      </c>
      <c r="R6" s="138">
        <v>1317</v>
      </c>
      <c r="S6" s="138">
        <v>1316</v>
      </c>
      <c r="T6" s="138">
        <v>1205</v>
      </c>
      <c r="U6" s="138">
        <v>1177</v>
      </c>
      <c r="V6" s="138">
        <v>1317</v>
      </c>
      <c r="W6" s="138">
        <v>1374</v>
      </c>
      <c r="X6" s="138">
        <v>1411</v>
      </c>
      <c r="Y6" s="138">
        <v>1498</v>
      </c>
      <c r="Z6" s="138">
        <v>1611</v>
      </c>
      <c r="AA6" s="138">
        <v>1691</v>
      </c>
      <c r="AB6" s="138">
        <v>1735</v>
      </c>
      <c r="AC6" s="138">
        <v>1661</v>
      </c>
      <c r="AD6" s="138"/>
      <c r="AE6" s="138"/>
      <c r="AF6" s="138"/>
      <c r="AG6" s="138"/>
      <c r="AH6" s="138"/>
      <c r="AI6" s="138"/>
    </row>
    <row r="7" spans="2:35" x14ac:dyDescent="0.25">
      <c r="B7" s="142"/>
      <c r="C7" s="142"/>
      <c r="D7" s="142"/>
      <c r="E7" s="142"/>
      <c r="F7" s="142"/>
      <c r="G7" s="142"/>
      <c r="H7" s="142"/>
      <c r="I7" s="142"/>
      <c r="J7" s="142"/>
      <c r="K7" s="142"/>
      <c r="L7" s="143"/>
      <c r="M7" s="143"/>
      <c r="N7" s="138"/>
      <c r="O7" s="138"/>
      <c r="P7" s="138"/>
      <c r="Q7" s="138"/>
      <c r="R7" s="138"/>
      <c r="S7" s="138"/>
      <c r="T7" s="138"/>
      <c r="U7" s="138"/>
      <c r="V7" s="138"/>
      <c r="W7" s="138"/>
      <c r="X7" s="138"/>
      <c r="Y7" s="138"/>
      <c r="Z7" s="138"/>
      <c r="AA7" s="138"/>
      <c r="AB7" s="138"/>
      <c r="AC7" s="138">
        <v>1688</v>
      </c>
      <c r="AD7" s="138">
        <v>1680</v>
      </c>
      <c r="AE7" s="138">
        <v>1697</v>
      </c>
      <c r="AF7" s="138">
        <v>1707.77</v>
      </c>
      <c r="AG7" s="138">
        <v>1847.069</v>
      </c>
      <c r="AH7" s="138">
        <v>1726.54</v>
      </c>
      <c r="AI7" s="138">
        <v>1685.5409999999999</v>
      </c>
    </row>
    <row r="8" spans="2:35" x14ac:dyDescent="0.25">
      <c r="B8" s="142" t="s">
        <v>12</v>
      </c>
      <c r="C8" s="142"/>
      <c r="D8" s="142"/>
      <c r="E8" s="142"/>
      <c r="F8" s="142"/>
      <c r="G8" s="142"/>
      <c r="H8" s="142"/>
      <c r="I8" s="142"/>
      <c r="J8" s="142"/>
      <c r="K8" s="142"/>
      <c r="L8" s="143">
        <v>42157.557000000001</v>
      </c>
      <c r="M8" s="143">
        <v>42364.97</v>
      </c>
      <c r="N8" s="138">
        <v>42613.72</v>
      </c>
      <c r="O8" s="138">
        <v>42866.46</v>
      </c>
      <c r="P8" s="138">
        <v>43158.665999999997</v>
      </c>
      <c r="Q8" s="138">
        <v>43452.813000000002</v>
      </c>
      <c r="R8" s="138">
        <v>43753.606</v>
      </c>
      <c r="S8" s="138">
        <v>43986.77</v>
      </c>
      <c r="T8" s="138">
        <v>44200.142</v>
      </c>
      <c r="U8" s="138">
        <v>44354.976000000002</v>
      </c>
      <c r="V8" s="138">
        <v>44491.55</v>
      </c>
      <c r="W8" s="138">
        <v>44685.728000000003</v>
      </c>
      <c r="X8" s="138">
        <v>44902.317999999999</v>
      </c>
      <c r="Y8" s="138">
        <v>45092.688000000002</v>
      </c>
      <c r="Z8" s="138">
        <v>45413.13</v>
      </c>
      <c r="AA8" s="138">
        <v>45564.732000000004</v>
      </c>
      <c r="AB8" s="138">
        <v>45703.082000000002</v>
      </c>
      <c r="AC8" s="138">
        <v>45629.493999999999</v>
      </c>
      <c r="AD8" s="138">
        <v>45516.061000000002</v>
      </c>
      <c r="AE8" s="138">
        <v>45388.527000000002</v>
      </c>
      <c r="AF8" s="138">
        <v>45269.322</v>
      </c>
      <c r="AG8" s="138">
        <v>45354.474999999999</v>
      </c>
      <c r="AH8" s="138">
        <v>45609.411</v>
      </c>
      <c r="AI8" s="138">
        <v>45711.743000000002</v>
      </c>
    </row>
    <row r="9" spans="2:35" ht="20" x14ac:dyDescent="0.25">
      <c r="B9" s="142" t="s">
        <v>263</v>
      </c>
      <c r="C9" s="142"/>
      <c r="D9" s="142"/>
      <c r="E9" s="142"/>
      <c r="F9" s="142"/>
      <c r="G9" s="142"/>
      <c r="H9" s="142"/>
      <c r="I9" s="142"/>
      <c r="J9" s="142"/>
      <c r="K9" s="142"/>
      <c r="L9" s="139">
        <v>3.1145068486772134</v>
      </c>
      <c r="M9" s="139">
        <v>2.9906783835796413</v>
      </c>
      <c r="N9" s="139">
        <v>2.9333275761890771</v>
      </c>
      <c r="O9" s="139">
        <v>2.9650220708684598</v>
      </c>
      <c r="P9" s="139">
        <v>3.0886033409837093</v>
      </c>
      <c r="Q9" s="139">
        <v>3.3024329172889222</v>
      </c>
      <c r="R9" s="139">
        <v>3.4191467555839856</v>
      </c>
      <c r="S9" s="139">
        <v>3.4010226256667631</v>
      </c>
      <c r="T9" s="139">
        <v>3.1153746067150645</v>
      </c>
      <c r="U9" s="139">
        <v>3.0255906349718238</v>
      </c>
      <c r="V9" s="139">
        <v>3.3332172064133525</v>
      </c>
      <c r="W9" s="139">
        <v>3.4552419063196194</v>
      </c>
      <c r="X9" s="139">
        <v>3.5387928079793123</v>
      </c>
      <c r="Y9" s="139">
        <v>3.7411830494558229</v>
      </c>
      <c r="Z9" s="139">
        <v>3.9900354809280931</v>
      </c>
      <c r="AA9" s="139">
        <v>4.1676970688645767</v>
      </c>
      <c r="AB9" s="139">
        <v>4.2579185359972005</v>
      </c>
      <c r="AC9" s="139">
        <v>4.0828855126028794</v>
      </c>
      <c r="AD9" s="140"/>
      <c r="AE9" s="140"/>
      <c r="AF9" s="140"/>
      <c r="AG9" s="140"/>
      <c r="AH9" s="140"/>
      <c r="AI9" s="140"/>
    </row>
    <row r="10" spans="2:35" x14ac:dyDescent="0.25">
      <c r="B10" s="142"/>
      <c r="C10" s="142"/>
      <c r="D10" s="142"/>
      <c r="E10" s="142"/>
      <c r="F10" s="142"/>
      <c r="G10" s="142"/>
      <c r="H10" s="142"/>
      <c r="I10" s="142"/>
      <c r="J10" s="142"/>
      <c r="K10" s="142"/>
      <c r="L10" s="139"/>
      <c r="M10" s="139"/>
      <c r="N10" s="140"/>
      <c r="O10" s="140"/>
      <c r="P10" s="140"/>
      <c r="Q10" s="140"/>
      <c r="R10" s="140"/>
      <c r="S10" s="140"/>
      <c r="T10" s="140"/>
      <c r="U10" s="140"/>
      <c r="V10" s="140"/>
      <c r="W10" s="140"/>
      <c r="X10" s="140"/>
      <c r="Y10" s="140"/>
      <c r="Z10" s="140"/>
      <c r="AA10" s="140"/>
      <c r="AB10" s="140"/>
      <c r="AC10" s="140">
        <v>4.1486324612760335</v>
      </c>
      <c r="AD10" s="140">
        <v>4.1391982491630817</v>
      </c>
      <c r="AE10" s="140">
        <v>4.1948926873084025</v>
      </c>
      <c r="AF10" s="140">
        <v>4.2327340356455974</v>
      </c>
      <c r="AG10" s="140">
        <v>4.537777143269766</v>
      </c>
      <c r="AH10" s="140">
        <v>4.2335232086202561</v>
      </c>
      <c r="AI10" s="140">
        <v>4.127569583159409</v>
      </c>
    </row>
    <row r="11" spans="2:35" x14ac:dyDescent="0.25">
      <c r="AD11" s="144"/>
      <c r="AE11" s="144"/>
      <c r="AF11" s="144"/>
    </row>
    <row r="12" spans="2:35" ht="74.150000000000006" customHeight="1" x14ac:dyDescent="0.25">
      <c r="B12" s="149" t="s">
        <v>264</v>
      </c>
      <c r="C12" s="149"/>
      <c r="D12" s="149"/>
      <c r="E12" s="149"/>
      <c r="F12" s="149"/>
      <c r="G12" s="149"/>
      <c r="H12" s="149"/>
      <c r="I12" s="149"/>
      <c r="J12" s="149"/>
      <c r="K12" s="149"/>
      <c r="L12" s="149"/>
      <c r="M12" s="149"/>
      <c r="N12" s="149"/>
      <c r="O12" s="149"/>
      <c r="P12" s="149"/>
      <c r="Q12" s="149"/>
      <c r="R12" s="149"/>
      <c r="S12" s="149"/>
      <c r="T12" s="149"/>
      <c r="U12" s="69"/>
      <c r="V12" s="69"/>
      <c r="W12" s="69"/>
      <c r="X12" s="69"/>
      <c r="Y12" s="69"/>
      <c r="Z12" s="69"/>
      <c r="AA12" s="69"/>
      <c r="AB12" s="69"/>
      <c r="AC12" s="145"/>
      <c r="AD12" s="69"/>
      <c r="AE12" s="69"/>
      <c r="AF12" s="69"/>
    </row>
    <row r="13" spans="2:35" x14ac:dyDescent="0.25">
      <c r="AH13" s="145"/>
      <c r="AI13" s="145"/>
    </row>
    <row r="14" spans="2:35" x14ac:dyDescent="0.25">
      <c r="AC14" s="146"/>
    </row>
    <row r="17" spans="12:33" x14ac:dyDescent="0.25">
      <c r="AG17" s="69"/>
    </row>
    <row r="21" spans="12:33" x14ac:dyDescent="0.25">
      <c r="M21" s="144"/>
      <c r="AE21" s="69"/>
    </row>
    <row r="28" spans="12:33" x14ac:dyDescent="0.25">
      <c r="L28" s="147"/>
    </row>
    <row r="33" spans="2:11" x14ac:dyDescent="0.25">
      <c r="B33" s="144"/>
      <c r="C33" s="144"/>
      <c r="D33" s="144"/>
      <c r="E33" s="144"/>
      <c r="F33" s="144"/>
      <c r="G33" s="144"/>
      <c r="H33" s="144"/>
      <c r="I33" s="144"/>
      <c r="J33" s="144"/>
      <c r="K33" s="144"/>
    </row>
    <row r="37" spans="2:11" x14ac:dyDescent="0.25">
      <c r="B37" s="144"/>
      <c r="C37" s="144"/>
      <c r="D37" s="144"/>
      <c r="E37" s="144"/>
      <c r="F37" s="144"/>
      <c r="G37" s="144"/>
      <c r="H37" s="144"/>
      <c r="I37" s="144"/>
      <c r="J37" s="144"/>
      <c r="K37" s="144"/>
    </row>
  </sheetData>
  <mergeCells count="1">
    <mergeCell ref="B12:T12"/>
  </mergeCells>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26"/>
  <sheetViews>
    <sheetView topLeftCell="A3" zoomScaleNormal="100" workbookViewId="0">
      <selection activeCell="B14" sqref="B14:H25"/>
    </sheetView>
  </sheetViews>
  <sheetFormatPr baseColWidth="10" defaultColWidth="11.453125" defaultRowHeight="10" x14ac:dyDescent="0.2"/>
  <cols>
    <col min="1" max="1" width="3.453125" style="5" customWidth="1"/>
    <col min="2" max="2" width="10" style="5" customWidth="1"/>
    <col min="3" max="8" width="21" style="5" customWidth="1"/>
    <col min="9" max="9" width="14.1796875" style="5" customWidth="1"/>
    <col min="10" max="16384" width="11.453125" style="5"/>
  </cols>
  <sheetData>
    <row r="1" spans="2:13" ht="10.5" x14ac:dyDescent="0.2">
      <c r="B1" s="151" t="s">
        <v>259</v>
      </c>
      <c r="C1" s="151"/>
      <c r="D1" s="151"/>
      <c r="E1" s="151"/>
      <c r="F1" s="151"/>
      <c r="G1" s="151"/>
      <c r="H1" s="151"/>
      <c r="I1" s="151"/>
      <c r="J1" s="151"/>
      <c r="K1" s="151"/>
      <c r="L1" s="151"/>
      <c r="M1" s="151"/>
    </row>
    <row r="2" spans="2:13" x14ac:dyDescent="0.2">
      <c r="H2" s="2" t="s">
        <v>38</v>
      </c>
    </row>
    <row r="3" spans="2:13" ht="12.75" customHeight="1" x14ac:dyDescent="0.2">
      <c r="C3" s="152" t="s">
        <v>42</v>
      </c>
      <c r="D3" s="153"/>
      <c r="E3" s="152" t="s">
        <v>36</v>
      </c>
      <c r="F3" s="154"/>
      <c r="G3" s="152" t="s">
        <v>41</v>
      </c>
      <c r="H3" s="154"/>
    </row>
    <row r="4" spans="2:13" ht="10.5" x14ac:dyDescent="0.2">
      <c r="B4" s="91"/>
      <c r="C4" s="92" t="s">
        <v>40</v>
      </c>
      <c r="D4" s="93" t="s">
        <v>39</v>
      </c>
      <c r="E4" s="94" t="s">
        <v>40</v>
      </c>
      <c r="F4" s="95" t="s">
        <v>39</v>
      </c>
      <c r="G4" s="92" t="s">
        <v>40</v>
      </c>
      <c r="H4" s="96" t="s">
        <v>39</v>
      </c>
    </row>
    <row r="5" spans="2:13" x14ac:dyDescent="0.2">
      <c r="B5" s="97">
        <v>2014</v>
      </c>
      <c r="C5" s="98">
        <v>53.94</v>
      </c>
      <c r="D5" s="4">
        <v>51.94</v>
      </c>
      <c r="E5" s="99">
        <v>31.02</v>
      </c>
      <c r="F5" s="100">
        <v>26.24</v>
      </c>
      <c r="G5" s="98">
        <v>28.47</v>
      </c>
      <c r="H5" s="101">
        <v>23.72</v>
      </c>
    </row>
    <row r="6" spans="2:13" x14ac:dyDescent="0.2">
      <c r="B6" s="97">
        <v>2015</v>
      </c>
      <c r="C6" s="108">
        <v>53.28</v>
      </c>
      <c r="D6" s="109">
        <v>52.66</v>
      </c>
      <c r="E6" s="110">
        <v>28.81</v>
      </c>
      <c r="F6" s="111">
        <v>26.27</v>
      </c>
      <c r="G6" s="108">
        <v>26.34</v>
      </c>
      <c r="H6" s="112">
        <v>23.88</v>
      </c>
    </row>
    <row r="7" spans="2:13" x14ac:dyDescent="0.2">
      <c r="B7" s="97">
        <v>2016</v>
      </c>
      <c r="C7" s="108">
        <v>49.77</v>
      </c>
      <c r="D7" s="109">
        <v>53.78</v>
      </c>
      <c r="E7" s="110">
        <v>25.56</v>
      </c>
      <c r="F7" s="111">
        <v>28.21</v>
      </c>
      <c r="G7" s="108">
        <v>22.85</v>
      </c>
      <c r="H7" s="112">
        <v>25.91</v>
      </c>
    </row>
    <row r="8" spans="2:13" x14ac:dyDescent="0.2">
      <c r="B8" s="113">
        <v>2017</v>
      </c>
      <c r="C8" s="114">
        <v>51.37</v>
      </c>
      <c r="D8" s="115">
        <v>51.49</v>
      </c>
      <c r="E8" s="116">
        <v>26.25</v>
      </c>
      <c r="F8" s="117">
        <v>26.62</v>
      </c>
      <c r="G8" s="114">
        <v>23.84</v>
      </c>
      <c r="H8" s="118">
        <v>24.16</v>
      </c>
      <c r="I8" s="3"/>
      <c r="J8" s="3"/>
    </row>
    <row r="9" spans="2:13" x14ac:dyDescent="0.2">
      <c r="B9" s="102">
        <v>2018</v>
      </c>
      <c r="C9" s="103">
        <v>52.19</v>
      </c>
      <c r="D9" s="104">
        <v>51.37</v>
      </c>
      <c r="E9" s="105">
        <v>27.13</v>
      </c>
      <c r="F9" s="106">
        <v>26.13</v>
      </c>
      <c r="G9" s="103">
        <v>24.78</v>
      </c>
      <c r="H9" s="107">
        <v>23.72</v>
      </c>
      <c r="I9" s="3"/>
      <c r="J9" s="3"/>
      <c r="K9" s="4"/>
    </row>
    <row r="10" spans="2:13" x14ac:dyDescent="0.2">
      <c r="B10" s="102">
        <v>2019</v>
      </c>
      <c r="C10" s="103">
        <v>51.79</v>
      </c>
      <c r="D10" s="104">
        <v>51.97</v>
      </c>
      <c r="E10" s="105">
        <v>27.45</v>
      </c>
      <c r="F10" s="106">
        <v>26.73</v>
      </c>
      <c r="G10" s="103">
        <v>24.96</v>
      </c>
      <c r="H10" s="107">
        <v>24.33</v>
      </c>
      <c r="I10" s="3"/>
      <c r="J10" s="3"/>
      <c r="K10" s="4"/>
    </row>
    <row r="11" spans="2:13" x14ac:dyDescent="0.2">
      <c r="B11" s="102">
        <v>2020</v>
      </c>
      <c r="C11" s="103">
        <v>51.76</v>
      </c>
      <c r="D11" s="104">
        <v>50.26</v>
      </c>
      <c r="E11" s="105">
        <v>29.7</v>
      </c>
      <c r="F11" s="106">
        <v>23.75</v>
      </c>
      <c r="G11" s="103">
        <v>27.23</v>
      </c>
      <c r="H11" s="107">
        <v>21.498999999999999</v>
      </c>
      <c r="I11" s="3"/>
      <c r="J11" s="3"/>
      <c r="K11" s="4"/>
    </row>
    <row r="12" spans="2:13" x14ac:dyDescent="0.2">
      <c r="B12" s="102">
        <v>2021</v>
      </c>
      <c r="C12" s="103">
        <v>49.86</v>
      </c>
      <c r="D12" s="104">
        <v>52.34</v>
      </c>
      <c r="E12" s="105">
        <v>25.15</v>
      </c>
      <c r="F12" s="106">
        <v>29.79</v>
      </c>
      <c r="G12" s="103">
        <v>22.82</v>
      </c>
      <c r="H12" s="107">
        <v>27.51</v>
      </c>
      <c r="I12" s="3"/>
      <c r="J12" s="3"/>
      <c r="K12" s="4"/>
    </row>
    <row r="13" spans="2:13" x14ac:dyDescent="0.2">
      <c r="B13" s="90"/>
    </row>
    <row r="14" spans="2:13" ht="11.25" customHeight="1" x14ac:dyDescent="0.2">
      <c r="B14" s="148" t="s">
        <v>265</v>
      </c>
      <c r="C14" s="148"/>
      <c r="D14" s="148"/>
      <c r="E14" s="148"/>
      <c r="F14" s="148"/>
      <c r="G14" s="148"/>
      <c r="H14" s="148"/>
    </row>
    <row r="15" spans="2:13" x14ac:dyDescent="0.2">
      <c r="B15" s="148"/>
      <c r="C15" s="148"/>
      <c r="D15" s="148"/>
      <c r="E15" s="148"/>
      <c r="F15" s="148"/>
      <c r="G15" s="148"/>
      <c r="H15" s="148"/>
    </row>
    <row r="16" spans="2:13" x14ac:dyDescent="0.2">
      <c r="B16" s="148"/>
      <c r="C16" s="148"/>
      <c r="D16" s="148"/>
      <c r="E16" s="148"/>
      <c r="F16" s="148"/>
      <c r="G16" s="148"/>
      <c r="H16" s="148"/>
    </row>
    <row r="17" spans="2:8" x14ac:dyDescent="0.2">
      <c r="B17" s="148"/>
      <c r="C17" s="148"/>
      <c r="D17" s="148"/>
      <c r="E17" s="148"/>
      <c r="F17" s="148"/>
      <c r="G17" s="148"/>
      <c r="H17" s="148"/>
    </row>
    <row r="18" spans="2:8" x14ac:dyDescent="0.2">
      <c r="B18" s="148"/>
      <c r="C18" s="148"/>
      <c r="D18" s="148"/>
      <c r="E18" s="148"/>
      <c r="F18" s="148"/>
      <c r="G18" s="148"/>
      <c r="H18" s="148"/>
    </row>
    <row r="19" spans="2:8" x14ac:dyDescent="0.2">
      <c r="B19" s="148"/>
      <c r="C19" s="148"/>
      <c r="D19" s="148"/>
      <c r="E19" s="148"/>
      <c r="F19" s="148"/>
      <c r="G19" s="148"/>
      <c r="H19" s="148"/>
    </row>
    <row r="20" spans="2:8" x14ac:dyDescent="0.2">
      <c r="B20" s="148"/>
      <c r="C20" s="148"/>
      <c r="D20" s="148"/>
      <c r="E20" s="148"/>
      <c r="F20" s="148"/>
      <c r="G20" s="148"/>
      <c r="H20" s="148"/>
    </row>
    <row r="21" spans="2:8" x14ac:dyDescent="0.2">
      <c r="B21" s="148"/>
      <c r="C21" s="148"/>
      <c r="D21" s="148"/>
      <c r="E21" s="148"/>
      <c r="F21" s="148"/>
      <c r="G21" s="148"/>
      <c r="H21" s="148"/>
    </row>
    <row r="22" spans="2:8" x14ac:dyDescent="0.2">
      <c r="B22" s="148"/>
      <c r="C22" s="148"/>
      <c r="D22" s="148"/>
      <c r="E22" s="148"/>
      <c r="F22" s="148"/>
      <c r="G22" s="148"/>
      <c r="H22" s="148"/>
    </row>
    <row r="23" spans="2:8" x14ac:dyDescent="0.2">
      <c r="B23" s="148"/>
      <c r="C23" s="148"/>
      <c r="D23" s="148"/>
      <c r="E23" s="148"/>
      <c r="F23" s="148"/>
      <c r="G23" s="148"/>
      <c r="H23" s="148"/>
    </row>
    <row r="24" spans="2:8" x14ac:dyDescent="0.2">
      <c r="B24" s="148"/>
      <c r="C24" s="148"/>
      <c r="D24" s="148"/>
      <c r="E24" s="148"/>
      <c r="F24" s="148"/>
      <c r="G24" s="148"/>
      <c r="H24" s="148"/>
    </row>
    <row r="25" spans="2:8" ht="25.5" customHeight="1" x14ac:dyDescent="0.2">
      <c r="B25" s="148"/>
      <c r="C25" s="148"/>
      <c r="D25" s="148"/>
      <c r="E25" s="148"/>
      <c r="F25" s="148"/>
      <c r="G25" s="148"/>
      <c r="H25" s="148"/>
    </row>
    <row r="26" spans="2:8" x14ac:dyDescent="0.2">
      <c r="B26" s="150"/>
      <c r="C26" s="150"/>
      <c r="D26" s="150"/>
      <c r="E26" s="150"/>
      <c r="F26" s="150"/>
      <c r="G26" s="150"/>
      <c r="H26" s="150"/>
    </row>
  </sheetData>
  <mergeCells count="6">
    <mergeCell ref="B26:H26"/>
    <mergeCell ref="B1:M1"/>
    <mergeCell ref="C3:D3"/>
    <mergeCell ref="E3:F3"/>
    <mergeCell ref="G3:H3"/>
    <mergeCell ref="B14:H2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B1:F41"/>
  <sheetViews>
    <sheetView showGridLines="0" topLeftCell="A20" zoomScaleNormal="100" workbookViewId="0">
      <selection activeCell="B29" sqref="B29:F41"/>
    </sheetView>
  </sheetViews>
  <sheetFormatPr baseColWidth="10" defaultColWidth="11.453125" defaultRowHeight="10" x14ac:dyDescent="0.25"/>
  <cols>
    <col min="1" max="1" width="3.453125" style="1" customWidth="1"/>
    <col min="2" max="2" width="28.453125" style="1" customWidth="1"/>
    <col min="3" max="3" width="18" style="1" customWidth="1"/>
    <col min="4" max="4" width="23.54296875" style="1" customWidth="1"/>
    <col min="5" max="5" width="14.453125" style="1" customWidth="1"/>
    <col min="6" max="6" width="22.453125" style="1" customWidth="1"/>
    <col min="7" max="16384" width="11.453125" style="1"/>
  </cols>
  <sheetData>
    <row r="1" spans="2:6" ht="10.5" x14ac:dyDescent="0.25">
      <c r="B1" s="22" t="s">
        <v>260</v>
      </c>
      <c r="C1" s="23"/>
      <c r="D1" s="23"/>
      <c r="E1" s="23"/>
      <c r="F1" s="23"/>
    </row>
    <row r="2" spans="2:6" ht="10.5" x14ac:dyDescent="0.25">
      <c r="B2" s="22"/>
      <c r="C2" s="23"/>
      <c r="D2" s="23"/>
      <c r="E2" s="23"/>
      <c r="F2" s="24" t="s">
        <v>38</v>
      </c>
    </row>
    <row r="3" spans="2:6" ht="21" x14ac:dyDescent="0.25">
      <c r="B3" s="25" t="s">
        <v>37</v>
      </c>
      <c r="C3" s="25" t="s">
        <v>248</v>
      </c>
      <c r="D3" s="25" t="s">
        <v>35</v>
      </c>
      <c r="E3" s="25" t="s">
        <v>34</v>
      </c>
      <c r="F3" s="25" t="s">
        <v>243</v>
      </c>
    </row>
    <row r="4" spans="2:6" ht="10.5" x14ac:dyDescent="0.25">
      <c r="B4" s="26" t="s">
        <v>33</v>
      </c>
      <c r="C4" s="126">
        <v>1709400</v>
      </c>
      <c r="D4" s="129">
        <v>221400</v>
      </c>
      <c r="E4" s="125">
        <v>1930900</v>
      </c>
      <c r="F4" s="127">
        <v>44380700</v>
      </c>
    </row>
    <row r="5" spans="2:6" ht="12.5" x14ac:dyDescent="0.25">
      <c r="B5" s="27" t="s">
        <v>249</v>
      </c>
      <c r="C5" s="34"/>
      <c r="D5" s="35"/>
      <c r="E5" s="31"/>
      <c r="F5" s="36"/>
    </row>
    <row r="6" spans="2:6" x14ac:dyDescent="0.25">
      <c r="B6" s="28" t="s">
        <v>32</v>
      </c>
      <c r="C6" s="30">
        <v>49.237942135621338</v>
      </c>
      <c r="D6" s="37">
        <v>96.486100758140466</v>
      </c>
      <c r="E6" s="38">
        <v>54.107563793626824</v>
      </c>
      <c r="F6" s="39">
        <v>51.243564347098705</v>
      </c>
    </row>
    <row r="7" spans="2:6" x14ac:dyDescent="0.25">
      <c r="B7" s="29" t="s">
        <v>31</v>
      </c>
      <c r="C7" s="42">
        <v>50.762057864378662</v>
      </c>
      <c r="D7" s="43">
        <v>3.5138992418595345</v>
      </c>
      <c r="E7" s="44">
        <v>45.892436206373176</v>
      </c>
      <c r="F7" s="128">
        <v>48.75643565290131</v>
      </c>
    </row>
    <row r="8" spans="2:6" ht="12.5" x14ac:dyDescent="0.25">
      <c r="B8" s="27" t="s">
        <v>250</v>
      </c>
      <c r="C8" s="30"/>
      <c r="D8" s="33"/>
      <c r="E8" s="31"/>
      <c r="F8" s="36"/>
    </row>
    <row r="9" spans="2:6" x14ac:dyDescent="0.25">
      <c r="B9" s="32" t="s">
        <v>30</v>
      </c>
      <c r="C9" s="30">
        <v>62.08342441407364</v>
      </c>
      <c r="D9" s="130" t="s">
        <v>251</v>
      </c>
      <c r="E9" s="38">
        <v>55.543262411347513</v>
      </c>
      <c r="F9" s="39">
        <v>34.608400248494078</v>
      </c>
    </row>
    <row r="10" spans="2:6" ht="40" x14ac:dyDescent="0.25">
      <c r="B10" s="28" t="s">
        <v>29</v>
      </c>
      <c r="C10" s="30">
        <v>24.183421562850462</v>
      </c>
      <c r="D10" s="130" t="s">
        <v>252</v>
      </c>
      <c r="E10" s="38">
        <v>32.310900971893879</v>
      </c>
      <c r="F10" s="39">
        <v>11.734696707512059</v>
      </c>
    </row>
    <row r="11" spans="2:6" x14ac:dyDescent="0.25">
      <c r="B11" s="28" t="s">
        <v>28</v>
      </c>
      <c r="C11" s="30">
        <v>2.8588858370240833</v>
      </c>
      <c r="D11" s="131"/>
      <c r="E11" s="38">
        <v>2.5284475965327031</v>
      </c>
      <c r="F11" s="39">
        <v>21.163756197970461</v>
      </c>
    </row>
    <row r="12" spans="2:6" x14ac:dyDescent="0.25">
      <c r="B12" s="29" t="s">
        <v>27</v>
      </c>
      <c r="C12" s="30">
        <v>10.874268186051816</v>
      </c>
      <c r="D12" s="132"/>
      <c r="E12" s="38">
        <v>9.6173890202259003</v>
      </c>
      <c r="F12" s="39">
        <v>32.493146846023407</v>
      </c>
    </row>
    <row r="13" spans="2:6" ht="10.5" x14ac:dyDescent="0.25">
      <c r="B13" s="33" t="s">
        <v>26</v>
      </c>
      <c r="C13" s="34"/>
      <c r="D13" s="35"/>
      <c r="E13" s="31"/>
      <c r="F13" s="36"/>
    </row>
    <row r="14" spans="2:6" x14ac:dyDescent="0.25">
      <c r="B14" s="32" t="s">
        <v>25</v>
      </c>
      <c r="C14" s="30">
        <v>1.7102197886421442</v>
      </c>
      <c r="D14" s="37">
        <v>22.292843049001153</v>
      </c>
      <c r="E14" s="38">
        <v>4.0891275207283382</v>
      </c>
      <c r="F14" s="39">
        <v>17.236707367315933</v>
      </c>
    </row>
    <row r="15" spans="2:6" x14ac:dyDescent="0.25">
      <c r="B15" s="32" t="s">
        <v>24</v>
      </c>
      <c r="C15" s="30">
        <v>16.026871572207995</v>
      </c>
      <c r="D15" s="37">
        <v>23.134382643643672</v>
      </c>
      <c r="E15" s="38">
        <v>16.848346698572993</v>
      </c>
      <c r="F15" s="39">
        <v>8.0624076358639716</v>
      </c>
    </row>
    <row r="16" spans="2:6" x14ac:dyDescent="0.25">
      <c r="B16" s="32" t="s">
        <v>23</v>
      </c>
      <c r="C16" s="30">
        <v>28.4511415427448</v>
      </c>
      <c r="D16" s="37">
        <v>38.097056657301067</v>
      </c>
      <c r="E16" s="38">
        <v>29.566001478662645</v>
      </c>
      <c r="F16" s="39">
        <v>18.246918515819971</v>
      </c>
    </row>
    <row r="17" spans="2:6" x14ac:dyDescent="0.25">
      <c r="B17" s="32" t="s">
        <v>22</v>
      </c>
      <c r="C17" s="30">
        <v>23.410553158217759</v>
      </c>
      <c r="D17" s="37">
        <v>12.979077443465453</v>
      </c>
      <c r="E17" s="38">
        <v>22.204899344270395</v>
      </c>
      <c r="F17" s="39">
        <v>18.984938501735552</v>
      </c>
    </row>
    <row r="18" spans="2:6" x14ac:dyDescent="0.25">
      <c r="B18" s="32" t="s">
        <v>21</v>
      </c>
      <c r="C18" s="30">
        <v>20.908172159154713</v>
      </c>
      <c r="D18" s="37">
        <v>3.0697327623048456</v>
      </c>
      <c r="E18" s="38">
        <v>18.846432949690264</v>
      </c>
      <c r="F18" s="39">
        <v>19.645284095481543</v>
      </c>
    </row>
    <row r="19" spans="2:6" x14ac:dyDescent="0.25">
      <c r="B19" s="32" t="s">
        <v>20</v>
      </c>
      <c r="C19" s="30">
        <v>7.4095859051985098</v>
      </c>
      <c r="D19" s="37">
        <v>0.36734953672131448</v>
      </c>
      <c r="E19" s="38">
        <v>6.5956551279484579</v>
      </c>
      <c r="F19" s="39">
        <v>9.2116526060930148</v>
      </c>
    </row>
    <row r="20" spans="2:6" x14ac:dyDescent="0.25">
      <c r="B20" s="40" t="s">
        <v>19</v>
      </c>
      <c r="C20" s="30">
        <v>2.0834558738340827</v>
      </c>
      <c r="D20" s="37">
        <v>5.9557907562490339E-2</v>
      </c>
      <c r="E20" s="38">
        <v>1.8495368801269108</v>
      </c>
      <c r="F20" s="39">
        <v>8.6120912776900056</v>
      </c>
    </row>
    <row r="21" spans="2:6" ht="12.5" x14ac:dyDescent="0.25">
      <c r="B21" s="27" t="s">
        <v>253</v>
      </c>
      <c r="C21" s="34"/>
      <c r="D21" s="35"/>
      <c r="E21" s="31"/>
      <c r="F21" s="36"/>
    </row>
    <row r="22" spans="2:6" x14ac:dyDescent="0.25">
      <c r="B22" s="28" t="s">
        <v>18</v>
      </c>
      <c r="C22" s="30">
        <v>21.621695883936901</v>
      </c>
      <c r="D22" s="37">
        <v>32.700296735904999</v>
      </c>
      <c r="E22" s="38">
        <v>22.770984940834602</v>
      </c>
      <c r="F22" s="41" t="s">
        <v>13</v>
      </c>
    </row>
    <row r="23" spans="2:6" x14ac:dyDescent="0.25">
      <c r="B23" s="28" t="s">
        <v>17</v>
      </c>
      <c r="C23" s="30">
        <v>15.594603506072399</v>
      </c>
      <c r="D23" s="37">
        <v>17.673590504450999</v>
      </c>
      <c r="E23" s="38">
        <v>15.8102766798419</v>
      </c>
      <c r="F23" s="41" t="s">
        <v>13</v>
      </c>
    </row>
    <row r="24" spans="2:6" x14ac:dyDescent="0.25">
      <c r="B24" s="28" t="s">
        <v>16</v>
      </c>
      <c r="C24" s="30">
        <v>24.9711490905094</v>
      </c>
      <c r="D24" s="37">
        <v>25.329376854599399</v>
      </c>
      <c r="E24" s="38">
        <v>25.008311477226599</v>
      </c>
      <c r="F24" s="41" t="s">
        <v>13</v>
      </c>
    </row>
    <row r="25" spans="2:6" x14ac:dyDescent="0.25">
      <c r="B25" s="28" t="s">
        <v>15</v>
      </c>
      <c r="C25" s="30">
        <v>20.240973786887899</v>
      </c>
      <c r="D25" s="37">
        <v>15.8219584569733</v>
      </c>
      <c r="E25" s="38">
        <v>19.782547129154199</v>
      </c>
      <c r="F25" s="41" t="s">
        <v>13</v>
      </c>
    </row>
    <row r="26" spans="2:6" x14ac:dyDescent="0.25">
      <c r="B26" s="29" t="s">
        <v>14</v>
      </c>
      <c r="C26" s="42">
        <v>17.571577732593301</v>
      </c>
      <c r="D26" s="43">
        <v>8.4747774480712206</v>
      </c>
      <c r="E26" s="44">
        <v>16.627879772942801</v>
      </c>
      <c r="F26" s="45" t="s">
        <v>13</v>
      </c>
    </row>
    <row r="27" spans="2:6" ht="12.5" x14ac:dyDescent="0.25">
      <c r="B27" s="26" t="s">
        <v>254</v>
      </c>
      <c r="C27" s="46">
        <v>44.535501494912999</v>
      </c>
      <c r="D27" s="47">
        <v>36.090084454175802</v>
      </c>
      <c r="E27" s="48">
        <v>43.6670997954431</v>
      </c>
      <c r="F27" s="49" t="s">
        <v>13</v>
      </c>
    </row>
    <row r="29" spans="2:6" x14ac:dyDescent="0.25">
      <c r="B29" s="155" t="s">
        <v>257</v>
      </c>
      <c r="C29" s="156"/>
      <c r="D29" s="156"/>
      <c r="E29" s="156"/>
      <c r="F29" s="156"/>
    </row>
    <row r="30" spans="2:6" x14ac:dyDescent="0.25">
      <c r="B30" s="156"/>
      <c r="C30" s="156"/>
      <c r="D30" s="156"/>
      <c r="E30" s="156"/>
      <c r="F30" s="156"/>
    </row>
    <row r="31" spans="2:6" x14ac:dyDescent="0.25">
      <c r="B31" s="156"/>
      <c r="C31" s="156"/>
      <c r="D31" s="156"/>
      <c r="E31" s="156"/>
      <c r="F31" s="156"/>
    </row>
    <row r="32" spans="2:6" x14ac:dyDescent="0.25">
      <c r="B32" s="156"/>
      <c r="C32" s="156"/>
      <c r="D32" s="156"/>
      <c r="E32" s="156"/>
      <c r="F32" s="156"/>
    </row>
    <row r="33" spans="2:6" x14ac:dyDescent="0.25">
      <c r="B33" s="156"/>
      <c r="C33" s="156"/>
      <c r="D33" s="156"/>
      <c r="E33" s="156"/>
      <c r="F33" s="156"/>
    </row>
    <row r="34" spans="2:6" x14ac:dyDescent="0.25">
      <c r="B34" s="156"/>
      <c r="C34" s="156"/>
      <c r="D34" s="156"/>
      <c r="E34" s="156"/>
      <c r="F34" s="156"/>
    </row>
    <row r="35" spans="2:6" x14ac:dyDescent="0.25">
      <c r="B35" s="156"/>
      <c r="C35" s="156"/>
      <c r="D35" s="156"/>
      <c r="E35" s="156"/>
      <c r="F35" s="156"/>
    </row>
    <row r="36" spans="2:6" x14ac:dyDescent="0.25">
      <c r="B36" s="156"/>
      <c r="C36" s="156"/>
      <c r="D36" s="156"/>
      <c r="E36" s="156"/>
      <c r="F36" s="156"/>
    </row>
    <row r="37" spans="2:6" x14ac:dyDescent="0.25">
      <c r="B37" s="156"/>
      <c r="C37" s="156"/>
      <c r="D37" s="156"/>
      <c r="E37" s="156"/>
      <c r="F37" s="156"/>
    </row>
    <row r="38" spans="2:6" x14ac:dyDescent="0.25">
      <c r="B38" s="156"/>
      <c r="C38" s="156"/>
      <c r="D38" s="156"/>
      <c r="E38" s="156"/>
      <c r="F38" s="156"/>
    </row>
    <row r="39" spans="2:6" x14ac:dyDescent="0.25">
      <c r="B39" s="156"/>
      <c r="C39" s="156"/>
      <c r="D39" s="156"/>
      <c r="E39" s="156"/>
      <c r="F39" s="156"/>
    </row>
    <row r="40" spans="2:6" x14ac:dyDescent="0.25">
      <c r="B40" s="156"/>
      <c r="C40" s="156"/>
      <c r="D40" s="156"/>
      <c r="E40" s="156"/>
      <c r="F40" s="156"/>
    </row>
    <row r="41" spans="2:6" x14ac:dyDescent="0.25">
      <c r="B41" s="156"/>
      <c r="C41" s="156"/>
      <c r="D41" s="156"/>
      <c r="E41" s="156"/>
      <c r="F41" s="156"/>
    </row>
  </sheetData>
  <mergeCells count="1">
    <mergeCell ref="B29:F41"/>
  </mergeCells>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B1:M133"/>
  <sheetViews>
    <sheetView showGridLines="0" topLeftCell="A96" zoomScaleNormal="100" workbookViewId="0">
      <selection activeCell="I112" sqref="I112"/>
    </sheetView>
  </sheetViews>
  <sheetFormatPr baseColWidth="10" defaultColWidth="11.453125" defaultRowHeight="10" x14ac:dyDescent="0.25"/>
  <cols>
    <col min="1" max="1" width="3.453125" style="23" customWidth="1"/>
    <col min="2" max="2" width="11.453125" style="23" bestFit="1" customWidth="1"/>
    <col min="3" max="3" width="20.453125" style="23" customWidth="1"/>
    <col min="4" max="4" width="11.453125" style="23" customWidth="1"/>
    <col min="5" max="6" width="11.453125" style="23"/>
    <col min="7" max="7" width="12.81640625" style="23" customWidth="1"/>
    <col min="8" max="8" width="11.453125" style="23"/>
    <col min="9" max="9" width="12" style="23" bestFit="1" customWidth="1"/>
    <col min="10" max="10" width="11.453125" style="23"/>
    <col min="11" max="11" width="13.453125" style="23" customWidth="1"/>
    <col min="12" max="16384" width="11.453125" style="23"/>
  </cols>
  <sheetData>
    <row r="1" spans="2:13" ht="10.5" x14ac:dyDescent="0.25">
      <c r="B1" s="50" t="s">
        <v>255</v>
      </c>
      <c r="C1" s="50"/>
      <c r="D1" s="50"/>
    </row>
    <row r="2" spans="2:13" s="51" customFormat="1" ht="10.5" x14ac:dyDescent="0.25">
      <c r="B2" s="22"/>
    </row>
    <row r="3" spans="2:13" s="52" customFormat="1" ht="10.5" x14ac:dyDescent="0.25">
      <c r="B3" s="25" t="s">
        <v>240</v>
      </c>
      <c r="C3" s="25" t="s">
        <v>239</v>
      </c>
      <c r="D3" s="25" t="s">
        <v>241</v>
      </c>
      <c r="G3" s="53"/>
      <c r="H3" s="53"/>
      <c r="I3" s="53"/>
      <c r="J3" s="53"/>
      <c r="K3" s="53"/>
      <c r="L3" s="53"/>
      <c r="M3" s="53"/>
    </row>
    <row r="4" spans="2:13" x14ac:dyDescent="0.25">
      <c r="B4" s="54" t="s">
        <v>238</v>
      </c>
      <c r="C4" s="55" t="s">
        <v>237</v>
      </c>
      <c r="D4" s="56">
        <v>1.7799630455956723</v>
      </c>
      <c r="E4" s="57"/>
      <c r="F4" s="57"/>
      <c r="G4" s="58"/>
      <c r="H4" s="58"/>
      <c r="I4" s="58"/>
      <c r="J4" s="58"/>
      <c r="K4" s="58"/>
      <c r="L4" s="58"/>
      <c r="M4" s="58"/>
    </row>
    <row r="5" spans="2:13" x14ac:dyDescent="0.25">
      <c r="B5" s="54" t="s">
        <v>236</v>
      </c>
      <c r="C5" s="55" t="s">
        <v>235</v>
      </c>
      <c r="D5" s="56">
        <v>5.2148559687315261</v>
      </c>
      <c r="E5" s="57"/>
      <c r="F5" s="57"/>
    </row>
    <row r="6" spans="2:13" x14ac:dyDescent="0.25">
      <c r="B6" s="59" t="s">
        <v>234</v>
      </c>
      <c r="C6" s="60" t="s">
        <v>233</v>
      </c>
      <c r="D6" s="56">
        <v>4.7932736520090833</v>
      </c>
      <c r="E6" s="57"/>
      <c r="F6" s="57"/>
    </row>
    <row r="7" spans="2:13" x14ac:dyDescent="0.25">
      <c r="B7" s="54" t="s">
        <v>232</v>
      </c>
      <c r="C7" s="55" t="s">
        <v>231</v>
      </c>
      <c r="D7" s="56">
        <v>4.058724347688381</v>
      </c>
      <c r="E7" s="57"/>
      <c r="F7" s="57"/>
    </row>
    <row r="8" spans="2:13" x14ac:dyDescent="0.25">
      <c r="B8" s="54" t="s">
        <v>230</v>
      </c>
      <c r="C8" s="55" t="s">
        <v>229</v>
      </c>
      <c r="D8" s="56">
        <v>3.5228610033561432</v>
      </c>
      <c r="E8" s="57"/>
      <c r="F8" s="57"/>
    </row>
    <row r="9" spans="2:13" x14ac:dyDescent="0.25">
      <c r="B9" s="54" t="s">
        <v>228</v>
      </c>
      <c r="C9" s="55" t="s">
        <v>227</v>
      </c>
      <c r="D9" s="56">
        <v>3.1396974352586198</v>
      </c>
      <c r="E9" s="57"/>
      <c r="F9" s="57"/>
    </row>
    <row r="10" spans="2:13" x14ac:dyDescent="0.25">
      <c r="B10" s="54" t="s">
        <v>226</v>
      </c>
      <c r="C10" s="55" t="s">
        <v>225</v>
      </c>
      <c r="D10" s="56">
        <v>3.1334401251699666</v>
      </c>
      <c r="E10" s="57"/>
      <c r="F10" s="57"/>
    </row>
    <row r="11" spans="2:13" x14ac:dyDescent="0.25">
      <c r="B11" s="54" t="s">
        <v>224</v>
      </c>
      <c r="C11" s="55" t="s">
        <v>223</v>
      </c>
      <c r="D11" s="56">
        <v>5.6257246743890228</v>
      </c>
      <c r="E11" s="57"/>
      <c r="F11" s="57"/>
    </row>
    <row r="12" spans="2:13" x14ac:dyDescent="0.25">
      <c r="B12" s="54" t="s">
        <v>222</v>
      </c>
      <c r="C12" s="55" t="s">
        <v>221</v>
      </c>
      <c r="D12" s="56">
        <v>6.6277578372789012</v>
      </c>
      <c r="E12" s="57"/>
      <c r="F12" s="57"/>
    </row>
    <row r="13" spans="2:13" x14ac:dyDescent="0.25">
      <c r="B13" s="54" t="s">
        <v>220</v>
      </c>
      <c r="C13" s="55" t="s">
        <v>219</v>
      </c>
      <c r="D13" s="56">
        <v>4.6883900273124279</v>
      </c>
      <c r="E13" s="57"/>
      <c r="F13" s="57"/>
    </row>
    <row r="14" spans="2:13" x14ac:dyDescent="0.25">
      <c r="B14" s="54" t="s">
        <v>218</v>
      </c>
      <c r="C14" s="55" t="s">
        <v>217</v>
      </c>
      <c r="D14" s="56">
        <v>6.6052745174618179</v>
      </c>
      <c r="E14" s="57"/>
      <c r="F14" s="57"/>
    </row>
    <row r="15" spans="2:13" x14ac:dyDescent="0.25">
      <c r="B15" s="54" t="s">
        <v>216</v>
      </c>
      <c r="C15" s="55" t="s">
        <v>215</v>
      </c>
      <c r="D15" s="56">
        <v>2.5777708387931373</v>
      </c>
      <c r="E15" s="57"/>
      <c r="F15" s="57"/>
    </row>
    <row r="16" spans="2:13" x14ac:dyDescent="0.25">
      <c r="B16" s="54" t="s">
        <v>214</v>
      </c>
      <c r="C16" s="55" t="s">
        <v>213</v>
      </c>
      <c r="D16" s="56">
        <v>5.6408210491408726</v>
      </c>
      <c r="E16" s="57"/>
      <c r="F16" s="57"/>
    </row>
    <row r="17" spans="2:6" x14ac:dyDescent="0.25">
      <c r="B17" s="54" t="s">
        <v>212</v>
      </c>
      <c r="C17" s="55" t="s">
        <v>211</v>
      </c>
      <c r="D17" s="56">
        <v>2.996579179301794</v>
      </c>
      <c r="E17" s="57"/>
      <c r="F17" s="57"/>
    </row>
    <row r="18" spans="2:6" x14ac:dyDescent="0.25">
      <c r="B18" s="54" t="s">
        <v>210</v>
      </c>
      <c r="C18" s="55" t="s">
        <v>209</v>
      </c>
      <c r="D18" s="56">
        <v>2.2571064003173889</v>
      </c>
      <c r="E18" s="57"/>
      <c r="F18" s="57"/>
    </row>
    <row r="19" spans="2:6" x14ac:dyDescent="0.25">
      <c r="B19" s="54" t="s">
        <v>208</v>
      </c>
      <c r="C19" s="55" t="s">
        <v>207</v>
      </c>
      <c r="D19" s="56">
        <v>4.4457086773180698</v>
      </c>
      <c r="E19" s="57"/>
      <c r="F19" s="57"/>
    </row>
    <row r="20" spans="2:6" x14ac:dyDescent="0.25">
      <c r="B20" s="54" t="s">
        <v>206</v>
      </c>
      <c r="C20" s="55" t="s">
        <v>205</v>
      </c>
      <c r="D20" s="56">
        <v>3.7285085262889024</v>
      </c>
      <c r="E20" s="57"/>
      <c r="F20" s="57"/>
    </row>
    <row r="21" spans="2:6" x14ac:dyDescent="0.25">
      <c r="B21" s="54" t="s">
        <v>204</v>
      </c>
      <c r="C21" s="55" t="s">
        <v>203</v>
      </c>
      <c r="D21" s="56">
        <v>4.8939040207522693</v>
      </c>
      <c r="E21" s="57"/>
      <c r="F21" s="57"/>
    </row>
    <row r="22" spans="2:6" x14ac:dyDescent="0.25">
      <c r="B22" s="54" t="s">
        <v>202</v>
      </c>
      <c r="C22" s="55" t="s">
        <v>201</v>
      </c>
      <c r="D22" s="56">
        <v>2.1471473427748751</v>
      </c>
      <c r="E22" s="57"/>
      <c r="F22" s="57"/>
    </row>
    <row r="23" spans="2:6" x14ac:dyDescent="0.25">
      <c r="B23" s="61" t="s">
        <v>200</v>
      </c>
      <c r="C23" s="55" t="s">
        <v>199</v>
      </c>
      <c r="D23" s="56">
        <v>2.4939007861208999</v>
      </c>
      <c r="E23" s="57"/>
      <c r="F23" s="57"/>
    </row>
    <row r="24" spans="2:6" x14ac:dyDescent="0.25">
      <c r="B24" s="61" t="s">
        <v>198</v>
      </c>
      <c r="C24" s="55" t="s">
        <v>197</v>
      </c>
      <c r="D24" s="56">
        <v>3.1842931521004729</v>
      </c>
      <c r="E24" s="57"/>
      <c r="F24" s="57"/>
    </row>
    <row r="25" spans="2:6" x14ac:dyDescent="0.25">
      <c r="B25" s="54" t="s">
        <v>196</v>
      </c>
      <c r="C25" s="55" t="s">
        <v>195</v>
      </c>
      <c r="D25" s="56">
        <v>2.7536354945888721</v>
      </c>
      <c r="E25" s="57"/>
      <c r="F25" s="57"/>
    </row>
    <row r="26" spans="2:6" x14ac:dyDescent="0.25">
      <c r="B26" s="54" t="s">
        <v>194</v>
      </c>
      <c r="C26" s="55" t="s">
        <v>242</v>
      </c>
      <c r="D26" s="56">
        <v>2.9186195690459722</v>
      </c>
      <c r="E26" s="57"/>
      <c r="F26" s="57"/>
    </row>
    <row r="27" spans="2:6" x14ac:dyDescent="0.25">
      <c r="B27" s="54" t="s">
        <v>193</v>
      </c>
      <c r="C27" s="55" t="s">
        <v>192</v>
      </c>
      <c r="D27" s="56">
        <v>3.6887489734464824</v>
      </c>
      <c r="E27" s="57"/>
      <c r="F27" s="57"/>
    </row>
    <row r="28" spans="2:6" x14ac:dyDescent="0.25">
      <c r="B28" s="54" t="s">
        <v>191</v>
      </c>
      <c r="C28" s="55" t="s">
        <v>190</v>
      </c>
      <c r="D28" s="56">
        <v>4.0286542725567118</v>
      </c>
      <c r="E28" s="57"/>
      <c r="F28" s="57"/>
    </row>
    <row r="29" spans="2:6" x14ac:dyDescent="0.25">
      <c r="B29" s="54" t="s">
        <v>189</v>
      </c>
      <c r="C29" s="55" t="s">
        <v>188</v>
      </c>
      <c r="D29" s="56">
        <v>3.5065372435483084</v>
      </c>
      <c r="E29" s="57"/>
      <c r="F29" s="57"/>
    </row>
    <row r="30" spans="2:6" x14ac:dyDescent="0.25">
      <c r="B30" s="54" t="s">
        <v>187</v>
      </c>
      <c r="C30" s="55" t="s">
        <v>186</v>
      </c>
      <c r="D30" s="56">
        <v>3.3298069448422187</v>
      </c>
      <c r="E30" s="57"/>
      <c r="F30" s="57"/>
    </row>
    <row r="31" spans="2:6" x14ac:dyDescent="0.25">
      <c r="B31" s="54" t="s">
        <v>185</v>
      </c>
      <c r="C31" s="55" t="s">
        <v>184</v>
      </c>
      <c r="D31" s="56">
        <v>3.452354345953629</v>
      </c>
      <c r="E31" s="57"/>
      <c r="F31" s="57"/>
    </row>
    <row r="32" spans="2:6" x14ac:dyDescent="0.25">
      <c r="B32" s="54" t="s">
        <v>183</v>
      </c>
      <c r="C32" s="55" t="s">
        <v>182</v>
      </c>
      <c r="D32" s="56">
        <v>3.1166153585449203</v>
      </c>
      <c r="E32" s="57"/>
      <c r="F32" s="57"/>
    </row>
    <row r="33" spans="2:6" x14ac:dyDescent="0.25">
      <c r="B33" s="54" t="s">
        <v>181</v>
      </c>
      <c r="C33" s="55" t="s">
        <v>180</v>
      </c>
      <c r="D33" s="56">
        <v>2.8006490579057957</v>
      </c>
      <c r="E33" s="57"/>
      <c r="F33" s="57"/>
    </row>
    <row r="34" spans="2:6" x14ac:dyDescent="0.25">
      <c r="B34" s="54" t="s">
        <v>179</v>
      </c>
      <c r="C34" s="55" t="s">
        <v>178</v>
      </c>
      <c r="D34" s="56">
        <v>6.3295676513824279</v>
      </c>
      <c r="E34" s="57"/>
      <c r="F34" s="57"/>
    </row>
    <row r="35" spans="2:6" x14ac:dyDescent="0.25">
      <c r="B35" s="54" t="s">
        <v>177</v>
      </c>
      <c r="C35" s="55" t="s">
        <v>176</v>
      </c>
      <c r="D35" s="56">
        <v>3.7242941620656853</v>
      </c>
      <c r="E35" s="57"/>
      <c r="F35" s="57"/>
    </row>
    <row r="36" spans="2:6" x14ac:dyDescent="0.25">
      <c r="B36" s="54" t="s">
        <v>175</v>
      </c>
      <c r="C36" s="55" t="s">
        <v>174</v>
      </c>
      <c r="D36" s="56">
        <v>3.3214670894184999</v>
      </c>
      <c r="E36" s="57"/>
      <c r="F36" s="57"/>
    </row>
    <row r="37" spans="2:6" x14ac:dyDescent="0.25">
      <c r="B37" s="54" t="s">
        <v>173</v>
      </c>
      <c r="C37" s="55" t="s">
        <v>172</v>
      </c>
      <c r="D37" s="56">
        <v>3.5372141874445409</v>
      </c>
      <c r="E37" s="57"/>
      <c r="F37" s="57"/>
    </row>
    <row r="38" spans="2:6" x14ac:dyDescent="0.25">
      <c r="B38" s="54" t="s">
        <v>171</v>
      </c>
      <c r="C38" s="55" t="s">
        <v>170</v>
      </c>
      <c r="D38" s="56">
        <v>5.1605187326940163</v>
      </c>
      <c r="E38" s="57"/>
      <c r="F38" s="57"/>
    </row>
    <row r="39" spans="2:6" x14ac:dyDescent="0.25">
      <c r="B39" s="54" t="s">
        <v>169</v>
      </c>
      <c r="C39" s="55" t="s">
        <v>168</v>
      </c>
      <c r="D39" s="56">
        <v>2.4935915147557108</v>
      </c>
      <c r="E39" s="57"/>
      <c r="F39" s="57"/>
    </row>
    <row r="40" spans="2:6" x14ac:dyDescent="0.25">
      <c r="B40" s="54" t="s">
        <v>167</v>
      </c>
      <c r="C40" s="55" t="s">
        <v>166</v>
      </c>
      <c r="D40" s="56">
        <v>3.8685490946797478</v>
      </c>
      <c r="E40" s="57"/>
      <c r="F40" s="57"/>
    </row>
    <row r="41" spans="2:6" x14ac:dyDescent="0.25">
      <c r="B41" s="54" t="s">
        <v>165</v>
      </c>
      <c r="C41" s="55" t="s">
        <v>164</v>
      </c>
      <c r="D41" s="56">
        <v>3.4644924107305353</v>
      </c>
      <c r="E41" s="57"/>
      <c r="F41" s="57"/>
    </row>
    <row r="42" spans="2:6" x14ac:dyDescent="0.25">
      <c r="B42" s="54" t="s">
        <v>163</v>
      </c>
      <c r="C42" s="55" t="s">
        <v>162</v>
      </c>
      <c r="D42" s="56">
        <v>2.6130270222489571</v>
      </c>
      <c r="E42" s="57"/>
      <c r="F42" s="57"/>
    </row>
    <row r="43" spans="2:6" x14ac:dyDescent="0.25">
      <c r="B43" s="54" t="s">
        <v>161</v>
      </c>
      <c r="C43" s="55" t="s">
        <v>160</v>
      </c>
      <c r="D43" s="56">
        <v>2.2205474818564297</v>
      </c>
      <c r="E43" s="57"/>
      <c r="F43" s="57"/>
    </row>
    <row r="44" spans="2:6" x14ac:dyDescent="0.25">
      <c r="B44" s="54" t="s">
        <v>159</v>
      </c>
      <c r="C44" s="55" t="s">
        <v>158</v>
      </c>
      <c r="D44" s="56">
        <v>2.9762054820667774</v>
      </c>
      <c r="E44" s="57"/>
      <c r="F44" s="57"/>
    </row>
    <row r="45" spans="2:6" x14ac:dyDescent="0.25">
      <c r="B45" s="54" t="s">
        <v>157</v>
      </c>
      <c r="C45" s="55" t="s">
        <v>156</v>
      </c>
      <c r="D45" s="56">
        <v>3.5110588636816114</v>
      </c>
      <c r="E45" s="57"/>
      <c r="F45" s="57"/>
    </row>
    <row r="46" spans="2:6" x14ac:dyDescent="0.25">
      <c r="B46" s="54" t="s">
        <v>155</v>
      </c>
      <c r="C46" s="55" t="s">
        <v>154</v>
      </c>
      <c r="D46" s="56">
        <v>3.4668890156668275</v>
      </c>
      <c r="E46" s="57"/>
      <c r="F46" s="57"/>
    </row>
    <row r="47" spans="2:6" x14ac:dyDescent="0.25">
      <c r="B47" s="54" t="s">
        <v>153</v>
      </c>
      <c r="C47" s="55" t="s">
        <v>152</v>
      </c>
      <c r="D47" s="56">
        <v>2.1570458347048587</v>
      </c>
      <c r="E47" s="57"/>
      <c r="F47" s="57"/>
    </row>
    <row r="48" spans="2:6" x14ac:dyDescent="0.25">
      <c r="B48" s="54" t="s">
        <v>151</v>
      </c>
      <c r="C48" s="55" t="s">
        <v>150</v>
      </c>
      <c r="D48" s="56">
        <v>3.0643895734776256</v>
      </c>
      <c r="E48" s="57"/>
      <c r="F48" s="57"/>
    </row>
    <row r="49" spans="2:6" x14ac:dyDescent="0.25">
      <c r="B49" s="54" t="s">
        <v>149</v>
      </c>
      <c r="C49" s="55" t="s">
        <v>148</v>
      </c>
      <c r="D49" s="56">
        <v>3.628499524684428</v>
      </c>
      <c r="E49" s="57"/>
      <c r="F49" s="57"/>
    </row>
    <row r="50" spans="2:6" x14ac:dyDescent="0.25">
      <c r="B50" s="54" t="s">
        <v>147</v>
      </c>
      <c r="C50" s="55" t="s">
        <v>146</v>
      </c>
      <c r="D50" s="56">
        <v>3.8288349017175829</v>
      </c>
      <c r="E50" s="57"/>
      <c r="F50" s="57"/>
    </row>
    <row r="51" spans="2:6" x14ac:dyDescent="0.25">
      <c r="B51" s="54" t="s">
        <v>145</v>
      </c>
      <c r="C51" s="55" t="s">
        <v>144</v>
      </c>
      <c r="D51" s="56">
        <v>4.6579690038863921</v>
      </c>
      <c r="E51" s="57"/>
      <c r="F51" s="57"/>
    </row>
    <row r="52" spans="2:6" x14ac:dyDescent="0.25">
      <c r="B52" s="54" t="s">
        <v>143</v>
      </c>
      <c r="C52" s="55" t="s">
        <v>142</v>
      </c>
      <c r="D52" s="56">
        <v>2.6992160365188052</v>
      </c>
      <c r="E52" s="57"/>
      <c r="F52" s="57"/>
    </row>
    <row r="53" spans="2:6" x14ac:dyDescent="0.25">
      <c r="B53" s="54" t="s">
        <v>141</v>
      </c>
      <c r="C53" s="55" t="s">
        <v>140</v>
      </c>
      <c r="D53" s="56">
        <v>2.7986825032438367</v>
      </c>
      <c r="E53" s="57"/>
      <c r="F53" s="57"/>
    </row>
    <row r="54" spans="2:6" x14ac:dyDescent="0.25">
      <c r="B54" s="54" t="s">
        <v>139</v>
      </c>
      <c r="C54" s="55" t="s">
        <v>138</v>
      </c>
      <c r="D54" s="56">
        <v>2.4117868159381706</v>
      </c>
      <c r="E54" s="57"/>
      <c r="F54" s="57"/>
    </row>
    <row r="55" spans="2:6" x14ac:dyDescent="0.25">
      <c r="B55" s="54" t="s">
        <v>137</v>
      </c>
      <c r="C55" s="55" t="s">
        <v>136</v>
      </c>
      <c r="D55" s="56">
        <v>3.8577206533862882</v>
      </c>
      <c r="E55" s="57"/>
      <c r="F55" s="57"/>
    </row>
    <row r="56" spans="2:6" x14ac:dyDescent="0.25">
      <c r="B56" s="54" t="s">
        <v>135</v>
      </c>
      <c r="C56" s="55" t="s">
        <v>134</v>
      </c>
      <c r="D56" s="56">
        <v>3.9052219838852138</v>
      </c>
      <c r="E56" s="57"/>
      <c r="F56" s="57"/>
    </row>
    <row r="57" spans="2:6" x14ac:dyDescent="0.25">
      <c r="B57" s="54" t="s">
        <v>133</v>
      </c>
      <c r="C57" s="55" t="s">
        <v>132</v>
      </c>
      <c r="D57" s="56">
        <v>1.965437996126326</v>
      </c>
      <c r="E57" s="57"/>
      <c r="F57" s="57"/>
    </row>
    <row r="58" spans="2:6" x14ac:dyDescent="0.25">
      <c r="B58" s="54" t="s">
        <v>131</v>
      </c>
      <c r="C58" s="55" t="s">
        <v>130</v>
      </c>
      <c r="D58" s="56">
        <v>4.2927284088992925</v>
      </c>
      <c r="E58" s="57"/>
      <c r="F58" s="57"/>
    </row>
    <row r="59" spans="2:6" x14ac:dyDescent="0.25">
      <c r="B59" s="54" t="s">
        <v>129</v>
      </c>
      <c r="C59" s="55" t="s">
        <v>128</v>
      </c>
      <c r="D59" s="56">
        <v>4.1111036654828119</v>
      </c>
      <c r="E59" s="57"/>
      <c r="F59" s="57"/>
    </row>
    <row r="60" spans="2:6" x14ac:dyDescent="0.25">
      <c r="B60" s="54" t="s">
        <v>127</v>
      </c>
      <c r="C60" s="55" t="s">
        <v>126</v>
      </c>
      <c r="D60" s="56">
        <v>2.7019307439334495</v>
      </c>
      <c r="E60" s="57"/>
      <c r="F60" s="57"/>
    </row>
    <row r="61" spans="2:6" x14ac:dyDescent="0.25">
      <c r="B61" s="54" t="s">
        <v>125</v>
      </c>
      <c r="C61" s="55" t="s">
        <v>124</v>
      </c>
      <c r="D61" s="56">
        <v>3.521430467091295</v>
      </c>
      <c r="E61" s="57"/>
      <c r="F61" s="57"/>
    </row>
    <row r="62" spans="2:6" x14ac:dyDescent="0.25">
      <c r="B62" s="54" t="s">
        <v>123</v>
      </c>
      <c r="C62" s="55" t="s">
        <v>122</v>
      </c>
      <c r="D62" s="56">
        <v>4.5748631975735883</v>
      </c>
      <c r="E62" s="57"/>
      <c r="F62" s="57"/>
    </row>
    <row r="63" spans="2:6" x14ac:dyDescent="0.25">
      <c r="B63" s="54" t="s">
        <v>121</v>
      </c>
      <c r="C63" s="55" t="s">
        <v>120</v>
      </c>
      <c r="D63" s="56">
        <v>5.8121379327357303</v>
      </c>
      <c r="E63" s="57"/>
      <c r="F63" s="57"/>
    </row>
    <row r="64" spans="2:6" x14ac:dyDescent="0.25">
      <c r="B64" s="54" t="s">
        <v>119</v>
      </c>
      <c r="C64" s="55" t="s">
        <v>118</v>
      </c>
      <c r="D64" s="56">
        <v>3.6738859281097631</v>
      </c>
      <c r="E64" s="57"/>
      <c r="F64" s="57"/>
    </row>
    <row r="65" spans="2:6" x14ac:dyDescent="0.25">
      <c r="B65" s="54" t="s">
        <v>117</v>
      </c>
      <c r="C65" s="55" t="s">
        <v>116</v>
      </c>
      <c r="D65" s="56">
        <v>4.028883981538776</v>
      </c>
      <c r="E65" s="57"/>
      <c r="F65" s="57"/>
    </row>
    <row r="66" spans="2:6" x14ac:dyDescent="0.25">
      <c r="B66" s="54" t="s">
        <v>115</v>
      </c>
      <c r="C66" s="55" t="s">
        <v>114</v>
      </c>
      <c r="D66" s="56">
        <v>5.3339639122666291</v>
      </c>
      <c r="E66" s="57"/>
      <c r="F66" s="57"/>
    </row>
    <row r="67" spans="2:6" x14ac:dyDescent="0.25">
      <c r="B67" s="54" t="s">
        <v>113</v>
      </c>
      <c r="C67" s="55" t="s">
        <v>112</v>
      </c>
      <c r="D67" s="56">
        <v>3.4723670027546496</v>
      </c>
      <c r="E67" s="57"/>
      <c r="F67" s="57"/>
    </row>
    <row r="68" spans="2:6" x14ac:dyDescent="0.25">
      <c r="B68" s="54" t="s">
        <v>111</v>
      </c>
      <c r="C68" s="55" t="s">
        <v>110</v>
      </c>
      <c r="D68" s="56">
        <v>3.2976526475446044</v>
      </c>
      <c r="E68" s="57"/>
      <c r="F68" s="57"/>
    </row>
    <row r="69" spans="2:6" x14ac:dyDescent="0.25">
      <c r="B69" s="54" t="s">
        <v>109</v>
      </c>
      <c r="C69" s="55" t="s">
        <v>108</v>
      </c>
      <c r="D69" s="56">
        <v>3.7583731898277803</v>
      </c>
      <c r="E69" s="57"/>
      <c r="F69" s="57"/>
    </row>
    <row r="70" spans="2:6" x14ac:dyDescent="0.25">
      <c r="B70" s="54" t="s">
        <v>107</v>
      </c>
      <c r="C70" s="55" t="s">
        <v>106</v>
      </c>
      <c r="D70" s="56">
        <v>7.4713047029023887</v>
      </c>
      <c r="E70" s="57"/>
      <c r="F70" s="57"/>
    </row>
    <row r="71" spans="2:6" x14ac:dyDescent="0.25">
      <c r="B71" s="54" t="s">
        <v>105</v>
      </c>
      <c r="C71" s="55" t="s">
        <v>104</v>
      </c>
      <c r="D71" s="56">
        <v>3.3442046762016462</v>
      </c>
      <c r="E71" s="57"/>
      <c r="F71" s="57"/>
    </row>
    <row r="72" spans="2:6" x14ac:dyDescent="0.25">
      <c r="B72" s="54" t="s">
        <v>103</v>
      </c>
      <c r="C72" s="55" t="s">
        <v>102</v>
      </c>
      <c r="D72" s="56">
        <v>3.0270522031931217</v>
      </c>
      <c r="E72" s="57"/>
      <c r="F72" s="57"/>
    </row>
    <row r="73" spans="2:6" x14ac:dyDescent="0.25">
      <c r="B73" s="54" t="s">
        <v>101</v>
      </c>
      <c r="C73" s="55" t="s">
        <v>100</v>
      </c>
      <c r="D73" s="56">
        <v>3.7612240039554887</v>
      </c>
      <c r="E73" s="57"/>
      <c r="F73" s="57"/>
    </row>
    <row r="74" spans="2:6" x14ac:dyDescent="0.25">
      <c r="B74" s="54" t="s">
        <v>99</v>
      </c>
      <c r="C74" s="55" t="s">
        <v>98</v>
      </c>
      <c r="D74" s="56">
        <v>2.720160116448326</v>
      </c>
      <c r="E74" s="57"/>
      <c r="F74" s="57"/>
    </row>
    <row r="75" spans="2:6" x14ac:dyDescent="0.25">
      <c r="B75" s="54" t="s">
        <v>97</v>
      </c>
      <c r="C75" s="55" t="s">
        <v>96</v>
      </c>
      <c r="D75" s="56">
        <v>2.9216106256870544</v>
      </c>
      <c r="E75" s="57"/>
      <c r="F75" s="57"/>
    </row>
    <row r="76" spans="2:6" x14ac:dyDescent="0.25">
      <c r="B76" s="54" t="s">
        <v>95</v>
      </c>
      <c r="C76" s="55" t="s">
        <v>94</v>
      </c>
      <c r="D76" s="56">
        <v>3.416189100205707</v>
      </c>
      <c r="E76" s="57"/>
      <c r="F76" s="57"/>
    </row>
    <row r="77" spans="2:6" x14ac:dyDescent="0.25">
      <c r="B77" s="54" t="s">
        <v>93</v>
      </c>
      <c r="C77" s="55" t="s">
        <v>92</v>
      </c>
      <c r="D77" s="56">
        <v>1.9317013921330468</v>
      </c>
      <c r="E77" s="57"/>
      <c r="F77" s="57"/>
    </row>
    <row r="78" spans="2:6" x14ac:dyDescent="0.25">
      <c r="B78" s="54" t="s">
        <v>91</v>
      </c>
      <c r="C78" s="55" t="s">
        <v>90</v>
      </c>
      <c r="D78" s="56">
        <v>1.5884643361430832</v>
      </c>
      <c r="E78" s="57"/>
      <c r="F78" s="57"/>
    </row>
    <row r="79" spans="2:6" x14ac:dyDescent="0.25">
      <c r="B79" s="54" t="s">
        <v>89</v>
      </c>
      <c r="C79" s="55" t="s">
        <v>88</v>
      </c>
      <c r="D79" s="56">
        <v>4.3792729096006564</v>
      </c>
      <c r="E79" s="57"/>
      <c r="F79" s="57"/>
    </row>
    <row r="80" spans="2:6" x14ac:dyDescent="0.25">
      <c r="B80" s="54" t="s">
        <v>87</v>
      </c>
      <c r="C80" s="55" t="s">
        <v>86</v>
      </c>
      <c r="D80" s="56">
        <v>4.8727775081030975</v>
      </c>
      <c r="E80" s="57"/>
      <c r="F80" s="57"/>
    </row>
    <row r="81" spans="2:6" x14ac:dyDescent="0.25">
      <c r="B81" s="54" t="s">
        <v>85</v>
      </c>
      <c r="C81" s="55" t="s">
        <v>84</v>
      </c>
      <c r="D81" s="56">
        <v>3.2942360936320165</v>
      </c>
      <c r="E81" s="57"/>
      <c r="F81" s="57"/>
    </row>
    <row r="82" spans="2:6" x14ac:dyDescent="0.25">
      <c r="B82" s="54" t="s">
        <v>83</v>
      </c>
      <c r="C82" s="55" t="s">
        <v>82</v>
      </c>
      <c r="D82" s="56">
        <v>2.7649278390074401</v>
      </c>
      <c r="E82" s="57"/>
      <c r="F82" s="57"/>
    </row>
    <row r="83" spans="2:6" x14ac:dyDescent="0.25">
      <c r="B83" s="54" t="s">
        <v>81</v>
      </c>
      <c r="C83" s="55" t="s">
        <v>80</v>
      </c>
      <c r="D83" s="56">
        <v>2.7369997598766007</v>
      </c>
      <c r="E83" s="57"/>
      <c r="F83" s="57"/>
    </row>
    <row r="84" spans="2:6" x14ac:dyDescent="0.25">
      <c r="B84" s="54" t="s">
        <v>79</v>
      </c>
      <c r="C84" s="55" t="s">
        <v>78</v>
      </c>
      <c r="D84" s="56">
        <v>4.7201246491641067</v>
      </c>
      <c r="E84" s="57"/>
      <c r="F84" s="57"/>
    </row>
    <row r="85" spans="2:6" x14ac:dyDescent="0.25">
      <c r="B85" s="54" t="s">
        <v>77</v>
      </c>
      <c r="C85" s="55" t="s">
        <v>76</v>
      </c>
      <c r="D85" s="56">
        <v>4.1809286149372209</v>
      </c>
      <c r="E85" s="57"/>
      <c r="F85" s="57"/>
    </row>
    <row r="86" spans="2:6" x14ac:dyDescent="0.25">
      <c r="B86" s="54" t="s">
        <v>75</v>
      </c>
      <c r="C86" s="55" t="s">
        <v>74</v>
      </c>
      <c r="D86" s="56">
        <v>3.716803963361945</v>
      </c>
      <c r="E86" s="57"/>
      <c r="F86" s="57"/>
    </row>
    <row r="87" spans="2:6" x14ac:dyDescent="0.25">
      <c r="B87" s="54" t="s">
        <v>73</v>
      </c>
      <c r="C87" s="55" t="s">
        <v>72</v>
      </c>
      <c r="D87" s="56">
        <v>4.6939649022685117</v>
      </c>
      <c r="E87" s="57"/>
      <c r="F87" s="57"/>
    </row>
    <row r="88" spans="2:6" x14ac:dyDescent="0.25">
      <c r="B88" s="54" t="s">
        <v>71</v>
      </c>
      <c r="C88" s="55" t="s">
        <v>70</v>
      </c>
      <c r="D88" s="56">
        <v>4.8471732073235057</v>
      </c>
      <c r="E88" s="57"/>
      <c r="F88" s="57"/>
    </row>
    <row r="89" spans="2:6" x14ac:dyDescent="0.25">
      <c r="B89" s="54" t="s">
        <v>69</v>
      </c>
      <c r="C89" s="55" t="s">
        <v>68</v>
      </c>
      <c r="D89" s="56">
        <v>1.5231308580898033</v>
      </c>
      <c r="E89" s="57"/>
      <c r="F89" s="57"/>
    </row>
    <row r="90" spans="2:6" x14ac:dyDescent="0.25">
      <c r="B90" s="54" t="s">
        <v>67</v>
      </c>
      <c r="C90" s="55" t="s">
        <v>66</v>
      </c>
      <c r="D90" s="56">
        <v>4.2375636718326648</v>
      </c>
      <c r="E90" s="57"/>
      <c r="F90" s="57"/>
    </row>
    <row r="91" spans="2:6" x14ac:dyDescent="0.25">
      <c r="B91" s="54" t="s">
        <v>65</v>
      </c>
      <c r="C91" s="55" t="s">
        <v>64</v>
      </c>
      <c r="D91" s="56">
        <v>4.1856638863195457</v>
      </c>
      <c r="E91" s="57"/>
      <c r="F91" s="57"/>
    </row>
    <row r="92" spans="2:6" x14ac:dyDescent="0.25">
      <c r="B92" s="54" t="s">
        <v>63</v>
      </c>
      <c r="C92" s="55" t="s">
        <v>62</v>
      </c>
      <c r="D92" s="56">
        <v>4.3849991107196393</v>
      </c>
      <c r="E92" s="57"/>
      <c r="F92" s="57"/>
    </row>
    <row r="93" spans="2:6" x14ac:dyDescent="0.25">
      <c r="B93" s="54" t="s">
        <v>61</v>
      </c>
      <c r="C93" s="55" t="s">
        <v>60</v>
      </c>
      <c r="D93" s="56">
        <v>4.1911696070195088</v>
      </c>
      <c r="E93" s="57"/>
      <c r="F93" s="57"/>
    </row>
    <row r="94" spans="2:6" x14ac:dyDescent="0.25">
      <c r="B94" s="54" t="s">
        <v>59</v>
      </c>
      <c r="C94" s="55" t="s">
        <v>58</v>
      </c>
      <c r="D94" s="56">
        <v>4.7356710382747487</v>
      </c>
      <c r="E94" s="57"/>
      <c r="F94" s="57"/>
    </row>
    <row r="95" spans="2:6" x14ac:dyDescent="0.25">
      <c r="B95" s="54" t="s">
        <v>57</v>
      </c>
      <c r="C95" s="55" t="s">
        <v>56</v>
      </c>
      <c r="D95" s="56">
        <v>3.3664294683968183</v>
      </c>
      <c r="E95" s="57"/>
      <c r="F95" s="57"/>
    </row>
    <row r="96" spans="2:6" x14ac:dyDescent="0.25">
      <c r="B96" s="54" t="s">
        <v>55</v>
      </c>
      <c r="C96" s="55" t="s">
        <v>54</v>
      </c>
      <c r="D96" s="56">
        <v>2.9003687595541456</v>
      </c>
      <c r="E96" s="57"/>
      <c r="F96" s="57"/>
    </row>
    <row r="97" spans="2:13" x14ac:dyDescent="0.25">
      <c r="B97" s="54" t="s">
        <v>53</v>
      </c>
      <c r="C97" s="55" t="s">
        <v>52</v>
      </c>
      <c r="D97" s="56">
        <v>7.5496225791344118</v>
      </c>
      <c r="E97" s="57"/>
      <c r="F97" s="57"/>
    </row>
    <row r="98" spans="2:13" x14ac:dyDescent="0.25">
      <c r="B98" s="54" t="s">
        <v>51</v>
      </c>
      <c r="C98" s="55" t="s">
        <v>50</v>
      </c>
      <c r="D98" s="56">
        <v>4.7887318265833274</v>
      </c>
      <c r="E98" s="57"/>
      <c r="F98" s="57"/>
    </row>
    <row r="99" spans="2:13" x14ac:dyDescent="0.25">
      <c r="B99" s="54" t="s">
        <v>49</v>
      </c>
      <c r="C99" s="55" t="s">
        <v>48</v>
      </c>
      <c r="D99" s="56">
        <v>4.2947580147556614</v>
      </c>
      <c r="E99" s="57"/>
      <c r="F99" s="57"/>
    </row>
    <row r="100" spans="2:13" x14ac:dyDescent="0.25">
      <c r="B100" s="54">
        <v>971</v>
      </c>
      <c r="C100" s="55" t="s">
        <v>47</v>
      </c>
      <c r="D100" s="56">
        <v>17.056817255869721</v>
      </c>
      <c r="E100" s="57"/>
      <c r="F100" s="57"/>
    </row>
    <row r="101" spans="2:13" x14ac:dyDescent="0.25">
      <c r="B101" s="54">
        <v>972</v>
      </c>
      <c r="C101" s="55" t="s">
        <v>46</v>
      </c>
      <c r="D101" s="56">
        <v>14.526551238505508</v>
      </c>
      <c r="E101" s="57"/>
      <c r="F101" s="57"/>
    </row>
    <row r="102" spans="2:13" x14ac:dyDescent="0.25">
      <c r="B102" s="54">
        <v>973</v>
      </c>
      <c r="C102" s="55" t="s">
        <v>45</v>
      </c>
      <c r="D102" s="56">
        <v>12.151755201033119</v>
      </c>
      <c r="E102" s="57"/>
      <c r="F102" s="57"/>
    </row>
    <row r="103" spans="2:13" x14ac:dyDescent="0.25">
      <c r="B103" s="54">
        <v>974</v>
      </c>
      <c r="C103" s="55" t="s">
        <v>44</v>
      </c>
      <c r="D103" s="56">
        <v>16.202864349422789</v>
      </c>
      <c r="E103" s="57"/>
      <c r="F103" s="57"/>
    </row>
    <row r="104" spans="2:13" x14ac:dyDescent="0.25">
      <c r="B104" s="54">
        <v>976</v>
      </c>
      <c r="C104" s="55" t="s">
        <v>43</v>
      </c>
      <c r="D104" s="56">
        <v>2.6887046277272284</v>
      </c>
      <c r="E104" s="57"/>
      <c r="F104" s="57"/>
    </row>
    <row r="105" spans="2:13" x14ac:dyDescent="0.25">
      <c r="B105" s="62"/>
      <c r="C105" s="62"/>
      <c r="D105" s="62"/>
    </row>
    <row r="106" spans="2:13" ht="13" customHeight="1" x14ac:dyDescent="0.25">
      <c r="B106" s="155" t="s">
        <v>256</v>
      </c>
      <c r="C106" s="155"/>
      <c r="D106" s="155"/>
      <c r="E106" s="58"/>
      <c r="F106" s="58"/>
      <c r="G106" s="63"/>
      <c r="H106" s="64"/>
      <c r="I106" s="64"/>
      <c r="J106" s="64"/>
      <c r="K106" s="58"/>
      <c r="L106" s="58"/>
      <c r="M106" s="58"/>
    </row>
    <row r="107" spans="2:13" x14ac:dyDescent="0.25">
      <c r="B107" s="155"/>
      <c r="C107" s="155"/>
      <c r="D107" s="155"/>
      <c r="E107" s="58"/>
      <c r="F107" s="58"/>
      <c r="G107" s="65"/>
      <c r="H107" s="65"/>
      <c r="I107" s="58"/>
      <c r="J107" s="65"/>
      <c r="K107" s="58"/>
      <c r="L107" s="65"/>
      <c r="M107" s="58"/>
    </row>
    <row r="108" spans="2:13" x14ac:dyDescent="0.25">
      <c r="B108" s="155"/>
      <c r="C108" s="155"/>
      <c r="D108" s="155"/>
      <c r="E108" s="58"/>
      <c r="F108" s="58"/>
      <c r="G108" s="65"/>
      <c r="H108" s="65"/>
      <c r="I108" s="58"/>
      <c r="J108" s="66"/>
      <c r="K108" s="58"/>
      <c r="L108" s="58"/>
      <c r="M108" s="58"/>
    </row>
    <row r="109" spans="2:13" ht="13" customHeight="1" x14ac:dyDescent="0.25">
      <c r="B109" s="155"/>
      <c r="C109" s="155"/>
      <c r="D109" s="155"/>
      <c r="E109" s="58"/>
      <c r="F109" s="58"/>
      <c r="G109" s="67"/>
      <c r="H109" s="67"/>
      <c r="I109" s="58"/>
      <c r="J109" s="68"/>
      <c r="K109" s="58"/>
      <c r="L109" s="58"/>
      <c r="M109" s="58"/>
    </row>
    <row r="110" spans="2:13" x14ac:dyDescent="0.25">
      <c r="B110" s="155"/>
      <c r="C110" s="155"/>
      <c r="D110" s="155"/>
      <c r="E110" s="58"/>
      <c r="F110" s="58"/>
      <c r="G110" s="58"/>
      <c r="H110" s="58"/>
      <c r="I110" s="58"/>
      <c r="J110" s="58"/>
      <c r="K110" s="58"/>
      <c r="L110" s="58"/>
      <c r="M110" s="58"/>
    </row>
    <row r="111" spans="2:13" x14ac:dyDescent="0.25">
      <c r="B111" s="155"/>
      <c r="C111" s="155"/>
      <c r="D111" s="155"/>
      <c r="E111" s="58"/>
      <c r="F111" s="58"/>
      <c r="G111" s="69"/>
      <c r="H111" s="69"/>
      <c r="I111" s="58"/>
      <c r="J111" s="58"/>
      <c r="K111" s="58"/>
      <c r="L111" s="58"/>
      <c r="M111" s="58"/>
    </row>
    <row r="112" spans="2:13" x14ac:dyDescent="0.25">
      <c r="B112" s="70"/>
      <c r="C112" s="70"/>
      <c r="D112" s="70"/>
      <c r="E112" s="58"/>
      <c r="F112" s="58"/>
      <c r="G112" s="58"/>
      <c r="H112" s="58"/>
      <c r="I112" s="58"/>
      <c r="J112" s="58"/>
      <c r="K112" s="58"/>
      <c r="L112" s="58"/>
      <c r="M112" s="58"/>
    </row>
    <row r="113" spans="2:13" x14ac:dyDescent="0.25">
      <c r="B113" s="70"/>
      <c r="C113" s="70"/>
      <c r="D113" s="70"/>
      <c r="E113" s="58"/>
      <c r="F113" s="58"/>
      <c r="G113" s="58"/>
      <c r="H113" s="58"/>
      <c r="I113" s="58"/>
      <c r="J113" s="58"/>
      <c r="K113" s="58"/>
      <c r="L113" s="66"/>
      <c r="M113" s="71"/>
    </row>
    <row r="114" spans="2:13" ht="10.5" x14ac:dyDescent="0.25">
      <c r="B114" s="70"/>
      <c r="C114" s="70"/>
      <c r="D114" s="70"/>
      <c r="E114" s="72"/>
      <c r="F114" s="58"/>
      <c r="G114" s="58"/>
      <c r="H114" s="58"/>
      <c r="I114" s="58"/>
      <c r="J114" s="58"/>
      <c r="K114" s="72"/>
      <c r="L114" s="66"/>
      <c r="M114" s="73"/>
    </row>
    <row r="115" spans="2:13" x14ac:dyDescent="0.25">
      <c r="E115" s="58"/>
      <c r="F115" s="58"/>
      <c r="G115" s="58"/>
      <c r="H115" s="58"/>
      <c r="I115" s="58"/>
      <c r="J115" s="58"/>
      <c r="K115" s="58"/>
      <c r="L115" s="58"/>
      <c r="M115" s="58"/>
    </row>
    <row r="116" spans="2:13" ht="10.5" x14ac:dyDescent="0.25">
      <c r="E116" s="72"/>
      <c r="F116" s="72"/>
      <c r="G116" s="58"/>
      <c r="H116" s="58"/>
      <c r="I116" s="58"/>
      <c r="J116" s="58"/>
      <c r="K116" s="72"/>
      <c r="L116" s="68"/>
      <c r="M116" s="58"/>
    </row>
    <row r="117" spans="2:13" x14ac:dyDescent="0.25">
      <c r="E117" s="58"/>
      <c r="F117" s="58"/>
      <c r="G117" s="58"/>
      <c r="H117" s="58"/>
      <c r="I117" s="58"/>
      <c r="J117" s="58"/>
      <c r="K117" s="58"/>
      <c r="L117" s="58"/>
      <c r="M117" s="58"/>
    </row>
    <row r="118" spans="2:13" x14ac:dyDescent="0.25">
      <c r="E118" s="58"/>
      <c r="F118" s="58"/>
      <c r="G118" s="58"/>
      <c r="H118" s="58"/>
      <c r="I118" s="58"/>
      <c r="J118" s="58"/>
      <c r="K118" s="58"/>
      <c r="L118" s="58"/>
      <c r="M118" s="58"/>
    </row>
    <row r="119" spans="2:13" x14ac:dyDescent="0.25">
      <c r="E119" s="58"/>
      <c r="F119" s="58"/>
      <c r="G119" s="58"/>
      <c r="H119" s="58"/>
      <c r="I119" s="58"/>
      <c r="J119" s="58"/>
      <c r="K119" s="58"/>
      <c r="L119" s="58"/>
      <c r="M119" s="58"/>
    </row>
    <row r="120" spans="2:13" x14ac:dyDescent="0.25">
      <c r="E120" s="58"/>
      <c r="F120" s="58"/>
      <c r="G120" s="58"/>
      <c r="H120" s="58"/>
      <c r="I120" s="58"/>
      <c r="J120" s="58"/>
      <c r="K120" s="58"/>
      <c r="L120" s="58"/>
      <c r="M120" s="58"/>
    </row>
    <row r="121" spans="2:13" x14ac:dyDescent="0.25">
      <c r="E121" s="58"/>
      <c r="F121" s="58"/>
      <c r="G121" s="58"/>
      <c r="H121" s="58"/>
      <c r="I121" s="58"/>
      <c r="J121" s="58"/>
      <c r="K121" s="58"/>
      <c r="L121" s="58"/>
      <c r="M121" s="58"/>
    </row>
    <row r="122" spans="2:13" x14ac:dyDescent="0.25">
      <c r="E122" s="58"/>
      <c r="F122" s="58"/>
      <c r="G122" s="58"/>
      <c r="H122" s="58"/>
      <c r="I122" s="58"/>
      <c r="J122" s="58"/>
      <c r="K122" s="58"/>
      <c r="L122" s="58"/>
      <c r="M122" s="58"/>
    </row>
    <row r="123" spans="2:13" x14ac:dyDescent="0.25">
      <c r="E123" s="58"/>
      <c r="F123" s="58"/>
      <c r="G123" s="58"/>
      <c r="H123" s="58"/>
      <c r="I123" s="58"/>
      <c r="J123" s="58"/>
      <c r="K123" s="58"/>
      <c r="L123" s="58"/>
      <c r="M123" s="58"/>
    </row>
    <row r="124" spans="2:13" x14ac:dyDescent="0.25">
      <c r="E124" s="58"/>
      <c r="F124" s="58"/>
      <c r="G124" s="58"/>
      <c r="H124" s="58"/>
      <c r="I124" s="58"/>
      <c r="J124" s="58"/>
      <c r="K124" s="58"/>
      <c r="L124" s="58"/>
      <c r="M124" s="58"/>
    </row>
    <row r="125" spans="2:13" x14ac:dyDescent="0.25">
      <c r="E125" s="58"/>
      <c r="F125" s="58"/>
      <c r="G125" s="58"/>
      <c r="H125" s="58"/>
      <c r="I125" s="58"/>
      <c r="J125" s="58"/>
      <c r="K125" s="58"/>
      <c r="L125" s="58"/>
      <c r="M125" s="58"/>
    </row>
    <row r="126" spans="2:13" x14ac:dyDescent="0.25">
      <c r="E126" s="58"/>
      <c r="F126" s="58"/>
      <c r="G126" s="58"/>
      <c r="H126" s="58"/>
      <c r="I126" s="58"/>
      <c r="J126" s="58"/>
      <c r="K126" s="58"/>
      <c r="L126" s="58"/>
      <c r="M126" s="58"/>
    </row>
    <row r="127" spans="2:13" x14ac:dyDescent="0.25">
      <c r="E127" s="58"/>
      <c r="F127" s="58"/>
      <c r="G127" s="58"/>
      <c r="H127" s="58"/>
      <c r="I127" s="58"/>
      <c r="J127" s="58"/>
      <c r="K127" s="58"/>
      <c r="L127" s="58"/>
      <c r="M127" s="58"/>
    </row>
    <row r="128" spans="2:13" x14ac:dyDescent="0.25">
      <c r="E128" s="58"/>
      <c r="F128" s="58"/>
      <c r="G128" s="58"/>
      <c r="H128" s="58"/>
      <c r="I128" s="58"/>
      <c r="J128" s="58"/>
      <c r="K128" s="58"/>
      <c r="L128" s="58"/>
      <c r="M128" s="58"/>
    </row>
    <row r="129" spans="5:13" x14ac:dyDescent="0.25">
      <c r="E129" s="58"/>
      <c r="F129" s="58"/>
      <c r="G129" s="58"/>
      <c r="H129" s="58"/>
      <c r="I129" s="58"/>
      <c r="J129" s="58"/>
      <c r="K129" s="58"/>
      <c r="L129" s="58"/>
      <c r="M129" s="58"/>
    </row>
    <row r="130" spans="5:13" x14ac:dyDescent="0.25">
      <c r="E130" s="58"/>
      <c r="F130" s="58"/>
      <c r="G130" s="58"/>
      <c r="H130" s="58"/>
      <c r="I130" s="58"/>
      <c r="J130" s="58"/>
      <c r="K130" s="58"/>
      <c r="L130" s="58"/>
      <c r="M130" s="58"/>
    </row>
    <row r="131" spans="5:13" x14ac:dyDescent="0.25">
      <c r="E131" s="58"/>
      <c r="F131" s="58"/>
      <c r="G131" s="58"/>
      <c r="H131" s="58"/>
      <c r="I131" s="58"/>
      <c r="J131" s="58"/>
      <c r="K131" s="58"/>
      <c r="L131" s="58"/>
      <c r="M131" s="58"/>
    </row>
    <row r="132" spans="5:13" x14ac:dyDescent="0.25">
      <c r="E132" s="58"/>
      <c r="F132" s="58"/>
      <c r="G132" s="58"/>
      <c r="H132" s="58"/>
      <c r="I132" s="58"/>
      <c r="J132" s="58"/>
      <c r="K132" s="58"/>
      <c r="L132" s="58"/>
      <c r="M132" s="58"/>
    </row>
    <row r="133" spans="5:13" x14ac:dyDescent="0.25">
      <c r="E133" s="58"/>
      <c r="F133" s="58"/>
      <c r="G133" s="58"/>
      <c r="H133" s="58"/>
      <c r="I133" s="58"/>
      <c r="J133" s="58"/>
      <c r="K133" s="58"/>
      <c r="L133" s="58"/>
      <c r="M133" s="58"/>
    </row>
  </sheetData>
  <mergeCells count="1">
    <mergeCell ref="B106:D111"/>
  </mergeCell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Schéma 1</vt:lpstr>
      <vt:lpstr>Tableau 1</vt:lpstr>
      <vt:lpstr>Graphique 1</vt:lpstr>
      <vt:lpstr>Graphique 2</vt:lpstr>
      <vt:lpstr>Tableau 2</vt:lpstr>
      <vt:lpstr>Tableau complémentaire</vt:lpstr>
      <vt:lpstr>'Tableau 1'!Zone_d_impression</vt:lpstr>
      <vt:lpstr>'Tableau 2'!Zone_d_impression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2011-01-12T17:17:22Z</cp:lastPrinted>
  <dcterms:created xsi:type="dcterms:W3CDTF">2009-09-14T12:18:30Z</dcterms:created>
  <dcterms:modified xsi:type="dcterms:W3CDTF">2023-09-21T09:56:42Z</dcterms:modified>
</cp:coreProperties>
</file>