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DA8B7BA9-E5ED-4792-A6EB-E75A10109FF8}" xr6:coauthVersionLast="47" xr6:coauthVersionMax="47" xr10:uidLastSave="{00000000-0000-0000-0000-000000000000}"/>
  <bookViews>
    <workbookView xWindow="-110" yWindow="-110" windowWidth="19420" windowHeight="10300" activeTab="4" xr2:uid="{00000000-000D-0000-FFFF-FFFF00000000}"/>
  </bookViews>
  <sheets>
    <sheet name="Schéma 1" sheetId="16" r:id="rId1"/>
    <sheet name="Tableau 1" sheetId="3" r:id="rId2"/>
    <sheet name="Graphique 1" sheetId="17" r:id="rId3"/>
    <sheet name="Graphique 2" sheetId="23" r:id="rId4"/>
    <sheet name="Tableau complémentair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8" i="16" l="1"/>
  <c r="F258" i="16" s="1"/>
  <c r="D258" i="16"/>
  <c r="C258" i="16"/>
  <c r="E257" i="16"/>
  <c r="F257" i="16" s="1"/>
  <c r="D257" i="16"/>
  <c r="C257" i="16"/>
  <c r="D256" i="16"/>
  <c r="E256" i="16" s="1"/>
  <c r="F256" i="16" s="1"/>
  <c r="C256" i="16"/>
  <c r="E255" i="16"/>
  <c r="F255" i="16" s="1"/>
  <c r="D255" i="16"/>
  <c r="C255" i="16"/>
  <c r="D254" i="16"/>
  <c r="E254" i="16" s="1"/>
  <c r="F254" i="16" s="1"/>
  <c r="C254" i="16"/>
  <c r="D253" i="16"/>
  <c r="E253" i="16" s="1"/>
  <c r="F253" i="16" s="1"/>
  <c r="C253" i="16"/>
  <c r="D252" i="16"/>
  <c r="E252" i="16" s="1"/>
  <c r="F252" i="16" s="1"/>
  <c r="C252" i="16"/>
  <c r="E251" i="16"/>
  <c r="F251" i="16" s="1"/>
  <c r="D251" i="16"/>
  <c r="C251" i="16"/>
  <c r="D250" i="16"/>
  <c r="E250" i="16" s="1"/>
  <c r="F250" i="16" s="1"/>
  <c r="C250" i="16"/>
  <c r="D249" i="16"/>
  <c r="E249" i="16" s="1"/>
  <c r="F249" i="16" s="1"/>
  <c r="C249" i="16"/>
  <c r="D248" i="16"/>
  <c r="E248" i="16" s="1"/>
  <c r="F248" i="16" s="1"/>
  <c r="C248" i="16"/>
  <c r="E247" i="16"/>
  <c r="F247" i="16" s="1"/>
  <c r="D247" i="16"/>
  <c r="C247" i="16"/>
  <c r="D246" i="16"/>
  <c r="E246" i="16" s="1"/>
  <c r="F246" i="16" s="1"/>
  <c r="C246" i="16"/>
  <c r="D245" i="16"/>
  <c r="E245" i="16" s="1"/>
  <c r="F245" i="16" s="1"/>
  <c r="C245" i="16"/>
  <c r="E244" i="16"/>
  <c r="F244" i="16" s="1"/>
  <c r="D244" i="16"/>
  <c r="C244" i="16"/>
  <c r="E243" i="16"/>
  <c r="F243" i="16" s="1"/>
  <c r="D243" i="16"/>
  <c r="C243" i="16"/>
  <c r="D242" i="16"/>
  <c r="E242" i="16" s="1"/>
  <c r="F242" i="16" s="1"/>
  <c r="C242" i="16"/>
  <c r="D241" i="16"/>
  <c r="E241" i="16" s="1"/>
  <c r="F241" i="16" s="1"/>
  <c r="C241" i="16"/>
  <c r="D240" i="16"/>
  <c r="E240" i="16" s="1"/>
  <c r="F240" i="16" s="1"/>
  <c r="C240" i="16"/>
  <c r="D239" i="16"/>
  <c r="E239" i="16" s="1"/>
  <c r="F239" i="16" s="1"/>
  <c r="C239" i="16"/>
  <c r="D238" i="16"/>
  <c r="E238" i="16" s="1"/>
  <c r="F238" i="16" s="1"/>
  <c r="C238" i="16"/>
  <c r="D237" i="16"/>
  <c r="E237" i="16" s="1"/>
  <c r="F237" i="16" s="1"/>
  <c r="C237" i="16"/>
  <c r="E236" i="16"/>
  <c r="F236" i="16" s="1"/>
  <c r="D236" i="16"/>
  <c r="C236" i="16"/>
  <c r="E235" i="16"/>
  <c r="F235" i="16" s="1"/>
  <c r="D235" i="16"/>
  <c r="C235" i="16"/>
  <c r="D234" i="16"/>
  <c r="E234" i="16" s="1"/>
  <c r="F234" i="16" s="1"/>
  <c r="C234" i="16"/>
  <c r="D233" i="16"/>
  <c r="E233" i="16" s="1"/>
  <c r="F233" i="16" s="1"/>
  <c r="C233" i="16"/>
  <c r="D232" i="16"/>
  <c r="E232" i="16" s="1"/>
  <c r="F232" i="16" s="1"/>
  <c r="C232" i="16"/>
  <c r="D231" i="16"/>
  <c r="E231" i="16" s="1"/>
  <c r="F231" i="16" s="1"/>
  <c r="C231" i="16"/>
  <c r="D230" i="16"/>
  <c r="E230" i="16" s="1"/>
  <c r="F230" i="16" s="1"/>
  <c r="C230" i="16"/>
  <c r="D229" i="16"/>
  <c r="E229" i="16" s="1"/>
  <c r="F229" i="16" s="1"/>
  <c r="C229" i="16"/>
  <c r="E228" i="16"/>
  <c r="F228" i="16" s="1"/>
  <c r="D228" i="16"/>
  <c r="C228" i="16"/>
  <c r="E227" i="16"/>
  <c r="F227" i="16" s="1"/>
  <c r="D227" i="16"/>
  <c r="C227" i="16"/>
  <c r="D226" i="16"/>
  <c r="E226" i="16" s="1"/>
  <c r="F226" i="16" s="1"/>
  <c r="C226" i="16"/>
  <c r="D225" i="16"/>
  <c r="E225" i="16" s="1"/>
  <c r="F225" i="16" s="1"/>
  <c r="C225" i="16"/>
  <c r="D224" i="16"/>
  <c r="E224" i="16" s="1"/>
  <c r="F224" i="16" s="1"/>
  <c r="C224" i="16"/>
  <c r="D223" i="16"/>
  <c r="E223" i="16" s="1"/>
  <c r="F223" i="16" s="1"/>
  <c r="C223" i="16"/>
  <c r="D222" i="16"/>
  <c r="E222" i="16" s="1"/>
  <c r="F222" i="16" s="1"/>
  <c r="C222" i="16"/>
  <c r="D221" i="16"/>
  <c r="E221" i="16" s="1"/>
  <c r="F221" i="16" s="1"/>
  <c r="C221" i="16"/>
  <c r="E220" i="16"/>
  <c r="F220" i="16" s="1"/>
  <c r="D220" i="16"/>
  <c r="C220" i="16"/>
  <c r="E219" i="16"/>
  <c r="F219" i="16" s="1"/>
  <c r="D219" i="16"/>
  <c r="C219" i="16"/>
  <c r="D218" i="16"/>
  <c r="E218" i="16" s="1"/>
  <c r="F218" i="16" s="1"/>
  <c r="C218" i="16"/>
  <c r="D217" i="16"/>
  <c r="E217" i="16" s="1"/>
  <c r="F217" i="16" s="1"/>
  <c r="C217" i="16"/>
  <c r="D216" i="16"/>
  <c r="E216" i="16" s="1"/>
  <c r="F216" i="16" s="1"/>
  <c r="C216" i="16"/>
  <c r="D215" i="16"/>
  <c r="E215" i="16" s="1"/>
  <c r="F215" i="16" s="1"/>
  <c r="C215" i="16"/>
  <c r="D214" i="16"/>
  <c r="E214" i="16" s="1"/>
  <c r="F214" i="16" s="1"/>
  <c r="C214" i="16"/>
  <c r="D213" i="16"/>
  <c r="E213" i="16" s="1"/>
  <c r="F213" i="16" s="1"/>
  <c r="C213" i="16"/>
  <c r="E212" i="16"/>
  <c r="F212" i="16" s="1"/>
  <c r="D212" i="16"/>
  <c r="C212" i="16"/>
  <c r="E211" i="16"/>
  <c r="F211" i="16" s="1"/>
  <c r="D211" i="16"/>
  <c r="C211" i="16"/>
  <c r="D210" i="16"/>
  <c r="E210" i="16" s="1"/>
  <c r="F210" i="16" s="1"/>
  <c r="C210" i="16"/>
  <c r="D209" i="16"/>
  <c r="E209" i="16" s="1"/>
  <c r="F209" i="16" s="1"/>
  <c r="C209" i="16"/>
  <c r="D208" i="16"/>
  <c r="E208" i="16" s="1"/>
  <c r="F208" i="16" s="1"/>
  <c r="C208" i="16"/>
  <c r="D207" i="16"/>
  <c r="E207" i="16" s="1"/>
  <c r="F207" i="16" s="1"/>
  <c r="C207" i="16"/>
  <c r="D206" i="16"/>
  <c r="E206" i="16" s="1"/>
  <c r="F206" i="16" s="1"/>
  <c r="C206" i="16"/>
  <c r="D205" i="16"/>
  <c r="E205" i="16" s="1"/>
  <c r="F205" i="16" s="1"/>
  <c r="C205" i="16"/>
  <c r="E204" i="16"/>
  <c r="F204" i="16" s="1"/>
  <c r="D204" i="16"/>
  <c r="C204" i="16"/>
  <c r="E203" i="16"/>
  <c r="F203" i="16" s="1"/>
  <c r="D203" i="16"/>
  <c r="C203" i="16"/>
  <c r="D202" i="16"/>
  <c r="E202" i="16" s="1"/>
  <c r="F202" i="16" s="1"/>
  <c r="C202" i="16"/>
  <c r="D201" i="16"/>
  <c r="E201" i="16" s="1"/>
  <c r="F201" i="16" s="1"/>
  <c r="C201" i="16"/>
  <c r="D200" i="16"/>
  <c r="E200" i="16" s="1"/>
  <c r="F200" i="16" s="1"/>
  <c r="C200" i="16"/>
  <c r="D199" i="16"/>
  <c r="E199" i="16" s="1"/>
  <c r="F199" i="16" s="1"/>
  <c r="C199" i="16"/>
  <c r="D198" i="16"/>
  <c r="E198" i="16" s="1"/>
  <c r="F198" i="16" s="1"/>
  <c r="C198" i="16"/>
  <c r="D197" i="16"/>
  <c r="E197" i="16" s="1"/>
  <c r="F197" i="16" s="1"/>
  <c r="C197" i="16"/>
  <c r="E196" i="16"/>
  <c r="F196" i="16" s="1"/>
  <c r="D196" i="16"/>
  <c r="C196" i="16"/>
  <c r="E195" i="16"/>
  <c r="F195" i="16" s="1"/>
  <c r="D195" i="16"/>
  <c r="C195" i="16"/>
  <c r="D194" i="16"/>
  <c r="E194" i="16" s="1"/>
  <c r="F194" i="16" s="1"/>
  <c r="C194" i="16"/>
  <c r="D193" i="16"/>
  <c r="E193" i="16" s="1"/>
  <c r="F193" i="16" s="1"/>
  <c r="C193" i="16"/>
  <c r="D192" i="16"/>
  <c r="E192" i="16" s="1"/>
  <c r="F192" i="16" s="1"/>
  <c r="C192" i="16"/>
  <c r="D191" i="16"/>
  <c r="E191" i="16" s="1"/>
  <c r="F191" i="16" s="1"/>
  <c r="C191" i="16"/>
  <c r="D190" i="16"/>
  <c r="E190" i="16" s="1"/>
  <c r="F190" i="16" s="1"/>
  <c r="C190" i="16"/>
  <c r="D189" i="16"/>
  <c r="E189" i="16" s="1"/>
  <c r="F189" i="16" s="1"/>
  <c r="C189" i="16"/>
  <c r="E188" i="16"/>
  <c r="F188" i="16" s="1"/>
  <c r="D188" i="16"/>
  <c r="C188" i="16"/>
  <c r="E187" i="16"/>
  <c r="F187" i="16" s="1"/>
  <c r="D187" i="16"/>
  <c r="C187" i="16"/>
  <c r="D186" i="16"/>
  <c r="E186" i="16" s="1"/>
  <c r="F186" i="16" s="1"/>
  <c r="C186" i="16"/>
  <c r="D185" i="16"/>
  <c r="E185" i="16" s="1"/>
  <c r="F185" i="16" s="1"/>
  <c r="C185" i="16"/>
  <c r="D184" i="16"/>
  <c r="E184" i="16" s="1"/>
  <c r="F184" i="16" s="1"/>
  <c r="C184" i="16"/>
  <c r="D183" i="16"/>
  <c r="E183" i="16" s="1"/>
  <c r="F183" i="16" s="1"/>
  <c r="C183" i="16"/>
  <c r="D182" i="16"/>
  <c r="E182" i="16" s="1"/>
  <c r="F182" i="16" s="1"/>
  <c r="C182" i="16"/>
  <c r="D181" i="16"/>
  <c r="E181" i="16" s="1"/>
  <c r="F181" i="16" s="1"/>
  <c r="C181" i="16"/>
  <c r="E180" i="16"/>
  <c r="F180" i="16" s="1"/>
  <c r="D180" i="16"/>
  <c r="C180" i="16"/>
  <c r="E179" i="16"/>
  <c r="F179" i="16" s="1"/>
  <c r="D179" i="16"/>
  <c r="C179" i="16"/>
  <c r="D178" i="16"/>
  <c r="E178" i="16" s="1"/>
  <c r="F178" i="16" s="1"/>
  <c r="C178" i="16"/>
  <c r="D177" i="16"/>
  <c r="E177" i="16" s="1"/>
  <c r="F177" i="16" s="1"/>
  <c r="C177" i="16"/>
  <c r="D176" i="16"/>
  <c r="E176" i="16" s="1"/>
  <c r="F176" i="16" s="1"/>
  <c r="C176" i="16"/>
  <c r="D175" i="16"/>
  <c r="E175" i="16" s="1"/>
  <c r="F175" i="16" s="1"/>
  <c r="C175" i="16"/>
  <c r="D174" i="16"/>
  <c r="E174" i="16" s="1"/>
  <c r="F174" i="16" s="1"/>
  <c r="C174" i="16"/>
  <c r="D173" i="16"/>
  <c r="E173" i="16" s="1"/>
  <c r="F173" i="16" s="1"/>
  <c r="C173" i="16"/>
  <c r="E172" i="16"/>
  <c r="F172" i="16" s="1"/>
  <c r="D172" i="16"/>
  <c r="C172" i="16"/>
  <c r="E171" i="16"/>
  <c r="F171" i="16" s="1"/>
  <c r="D171" i="16"/>
  <c r="C171" i="16"/>
  <c r="D170" i="16"/>
  <c r="E170" i="16" s="1"/>
  <c r="F170" i="16" s="1"/>
  <c r="C170" i="16"/>
  <c r="D169" i="16"/>
  <c r="E169" i="16" s="1"/>
  <c r="F169" i="16" s="1"/>
  <c r="C169" i="16"/>
  <c r="D168" i="16"/>
  <c r="E168" i="16" s="1"/>
  <c r="F168" i="16" s="1"/>
  <c r="C168" i="16"/>
  <c r="D167" i="16"/>
  <c r="E167" i="16" s="1"/>
  <c r="F167" i="16" s="1"/>
  <c r="C167" i="16"/>
  <c r="D166" i="16"/>
  <c r="E166" i="16" s="1"/>
  <c r="F166" i="16" s="1"/>
  <c r="C166" i="16"/>
  <c r="D165" i="16"/>
  <c r="E165" i="16" s="1"/>
  <c r="F165" i="16" s="1"/>
  <c r="C165" i="16"/>
  <c r="E164" i="16"/>
  <c r="F164" i="16" s="1"/>
  <c r="D164" i="16"/>
  <c r="C164" i="16"/>
  <c r="E163" i="16"/>
  <c r="F163" i="16" s="1"/>
  <c r="D163" i="16"/>
  <c r="C163" i="16"/>
  <c r="D162" i="16"/>
  <c r="E162" i="16" s="1"/>
  <c r="F162" i="16" s="1"/>
  <c r="C162" i="16"/>
  <c r="D161" i="16"/>
  <c r="E161" i="16" s="1"/>
  <c r="F161" i="16" s="1"/>
  <c r="C161" i="16"/>
  <c r="D160" i="16"/>
  <c r="E160" i="16" s="1"/>
  <c r="F160" i="16" s="1"/>
  <c r="C160" i="16"/>
  <c r="D159" i="16"/>
  <c r="E159" i="16" s="1"/>
  <c r="F159" i="16" s="1"/>
  <c r="C159" i="16"/>
  <c r="D158" i="16"/>
  <c r="E158" i="16" s="1"/>
  <c r="F158" i="16" s="1"/>
  <c r="C158" i="16"/>
  <c r="D157" i="16"/>
  <c r="E157" i="16" s="1"/>
  <c r="F157" i="16" s="1"/>
  <c r="C157" i="16"/>
  <c r="E156" i="16"/>
  <c r="F156" i="16" s="1"/>
  <c r="D156" i="16"/>
  <c r="C156" i="16"/>
  <c r="D155" i="16"/>
  <c r="E155" i="16" s="1"/>
  <c r="F155" i="16" s="1"/>
  <c r="C155" i="16"/>
  <c r="D154" i="16"/>
  <c r="E154" i="16" s="1"/>
  <c r="F154" i="16" s="1"/>
  <c r="C154" i="16"/>
  <c r="D153" i="16"/>
  <c r="E153" i="16" s="1"/>
  <c r="F153" i="16" s="1"/>
  <c r="C153" i="16"/>
  <c r="D152" i="16"/>
  <c r="E152" i="16" s="1"/>
  <c r="F152" i="16" s="1"/>
  <c r="C152" i="16"/>
  <c r="E151" i="16"/>
  <c r="F151" i="16" s="1"/>
  <c r="D151" i="16"/>
  <c r="C151" i="16"/>
  <c r="D150" i="16"/>
  <c r="E150" i="16" s="1"/>
  <c r="F150" i="16" s="1"/>
  <c r="C150" i="16"/>
  <c r="D149" i="16"/>
  <c r="E149" i="16" s="1"/>
  <c r="F149" i="16" s="1"/>
  <c r="C149" i="16"/>
  <c r="D148" i="16"/>
  <c r="E148" i="16" s="1"/>
  <c r="F148" i="16" s="1"/>
  <c r="C148" i="16"/>
  <c r="D147" i="16"/>
  <c r="E147" i="16" s="1"/>
  <c r="F147" i="16" s="1"/>
  <c r="C147" i="16"/>
  <c r="E146" i="16"/>
  <c r="F146" i="16" s="1"/>
  <c r="D146" i="16"/>
  <c r="C146" i="16"/>
  <c r="D145" i="16"/>
  <c r="E145" i="16" s="1"/>
  <c r="F145" i="16" s="1"/>
  <c r="C145" i="16"/>
  <c r="D144" i="16"/>
  <c r="E144" i="16" s="1"/>
  <c r="F144" i="16" s="1"/>
  <c r="C144" i="16"/>
  <c r="D143" i="16"/>
  <c r="E143" i="16" s="1"/>
  <c r="F143" i="16" s="1"/>
  <c r="C143" i="16"/>
  <c r="E142" i="16"/>
  <c r="F142" i="16" s="1"/>
  <c r="D142" i="16"/>
  <c r="C142" i="16"/>
  <c r="D141" i="16"/>
  <c r="E141" i="16" s="1"/>
  <c r="F141" i="16" s="1"/>
  <c r="C141" i="16"/>
  <c r="E140" i="16"/>
  <c r="F140" i="16" s="1"/>
  <c r="D140" i="16"/>
  <c r="C140" i="16"/>
  <c r="D139" i="16"/>
  <c r="E139" i="16" s="1"/>
  <c r="F139" i="16" s="1"/>
  <c r="C139" i="16"/>
  <c r="E138" i="16"/>
  <c r="F138" i="16" s="1"/>
  <c r="D138" i="16"/>
  <c r="C138" i="16"/>
  <c r="E137" i="16"/>
  <c r="F137" i="16" s="1"/>
  <c r="D137" i="16"/>
  <c r="C137" i="16"/>
  <c r="D136" i="16"/>
  <c r="E136" i="16" s="1"/>
  <c r="F136" i="16" s="1"/>
  <c r="C136" i="16"/>
  <c r="E135" i="16"/>
  <c r="F135" i="16" s="1"/>
  <c r="D135" i="16"/>
  <c r="C135" i="16"/>
  <c r="D134" i="16"/>
  <c r="E134" i="16" s="1"/>
  <c r="F134" i="16" s="1"/>
  <c r="C134" i="16"/>
  <c r="E133" i="16"/>
  <c r="F133" i="16" s="1"/>
  <c r="D133" i="16"/>
  <c r="C133" i="16"/>
  <c r="D132" i="16"/>
  <c r="E132" i="16" s="1"/>
  <c r="F132" i="16" s="1"/>
  <c r="C132" i="16"/>
  <c r="D131" i="16"/>
  <c r="E131" i="16" s="1"/>
  <c r="F131" i="16" s="1"/>
  <c r="C131" i="16"/>
  <c r="E130" i="16"/>
  <c r="F130" i="16" s="1"/>
  <c r="D130" i="16"/>
  <c r="C130" i="16"/>
  <c r="D129" i="16"/>
  <c r="E129" i="16" s="1"/>
  <c r="F129" i="16" s="1"/>
  <c r="C129" i="16"/>
  <c r="E128" i="16"/>
  <c r="F128" i="16" s="1"/>
  <c r="D128" i="16"/>
  <c r="C128" i="16"/>
  <c r="D127" i="16"/>
  <c r="E127" i="16" s="1"/>
  <c r="F127" i="16" s="1"/>
  <c r="C127" i="16"/>
  <c r="E126" i="16"/>
  <c r="F126" i="16" s="1"/>
  <c r="D126" i="16"/>
  <c r="C126" i="16"/>
  <c r="D125" i="16"/>
  <c r="E125" i="16" s="1"/>
  <c r="F125" i="16" s="1"/>
  <c r="C125" i="16"/>
  <c r="E124" i="16"/>
  <c r="F124" i="16" s="1"/>
  <c r="D124" i="16"/>
  <c r="C124" i="16"/>
  <c r="D123" i="16"/>
  <c r="E123" i="16" s="1"/>
  <c r="F123" i="16" s="1"/>
  <c r="C123" i="16"/>
  <c r="E122" i="16"/>
  <c r="F122" i="16" s="1"/>
  <c r="D122" i="16"/>
  <c r="C122" i="16"/>
  <c r="E121" i="16"/>
  <c r="F121" i="16" s="1"/>
  <c r="D121" i="16"/>
  <c r="C121" i="16"/>
  <c r="D120" i="16"/>
  <c r="E120" i="16" s="1"/>
  <c r="F120" i="16" s="1"/>
  <c r="C120" i="16"/>
  <c r="E119" i="16"/>
  <c r="F119" i="16" s="1"/>
  <c r="D119" i="16"/>
  <c r="C119" i="16"/>
  <c r="D118" i="16"/>
  <c r="E118" i="16" s="1"/>
  <c r="F118" i="16" s="1"/>
  <c r="C118" i="16"/>
  <c r="E117" i="16"/>
  <c r="F117" i="16" s="1"/>
  <c r="D117" i="16"/>
  <c r="C117" i="16"/>
  <c r="D116" i="16"/>
  <c r="E116" i="16" s="1"/>
  <c r="F116" i="16" s="1"/>
  <c r="C116" i="16"/>
  <c r="D115" i="16"/>
  <c r="E115" i="16" s="1"/>
  <c r="F115" i="16" s="1"/>
  <c r="C115" i="16"/>
  <c r="E114" i="16"/>
  <c r="F114" i="16" s="1"/>
  <c r="D114" i="16"/>
  <c r="C114" i="16"/>
  <c r="D113" i="16"/>
  <c r="E113" i="16" s="1"/>
  <c r="F113" i="16" s="1"/>
  <c r="C113" i="16"/>
  <c r="E112" i="16"/>
  <c r="F112" i="16" s="1"/>
  <c r="D112" i="16"/>
  <c r="C112" i="16"/>
  <c r="D111" i="16"/>
  <c r="E111" i="16" s="1"/>
  <c r="F111" i="16" s="1"/>
  <c r="C111" i="16"/>
  <c r="E110" i="16"/>
  <c r="F110" i="16" s="1"/>
  <c r="D110" i="16"/>
  <c r="C110" i="16"/>
  <c r="D109" i="16"/>
  <c r="E109" i="16" s="1"/>
  <c r="F109" i="16" s="1"/>
  <c r="C109" i="16"/>
  <c r="E108" i="16"/>
  <c r="F108" i="16" s="1"/>
  <c r="D108" i="16"/>
  <c r="C108" i="16"/>
  <c r="D107" i="16"/>
  <c r="E107" i="16" s="1"/>
  <c r="F107" i="16" s="1"/>
  <c r="C107" i="16"/>
  <c r="E106" i="16"/>
  <c r="F106" i="16" s="1"/>
  <c r="D106" i="16"/>
  <c r="C106" i="16"/>
  <c r="E105" i="16"/>
  <c r="F105" i="16" s="1"/>
  <c r="D105" i="16"/>
  <c r="C105" i="16"/>
  <c r="D104" i="16"/>
  <c r="E104" i="16" s="1"/>
  <c r="F104" i="16" s="1"/>
  <c r="C104" i="16"/>
  <c r="E103" i="16"/>
  <c r="F103" i="16" s="1"/>
  <c r="D103" i="16"/>
  <c r="C103" i="16"/>
  <c r="D102" i="16"/>
  <c r="E102" i="16" s="1"/>
  <c r="F102" i="16" s="1"/>
  <c r="C102" i="16"/>
  <c r="E101" i="16"/>
  <c r="F101" i="16" s="1"/>
  <c r="D101" i="16"/>
  <c r="C101" i="16"/>
  <c r="D100" i="16"/>
  <c r="E100" i="16" s="1"/>
  <c r="F100" i="16" s="1"/>
  <c r="C100" i="16"/>
  <c r="D99" i="16"/>
  <c r="E99" i="16" s="1"/>
  <c r="F99" i="16" s="1"/>
  <c r="C99" i="16"/>
  <c r="E98" i="16"/>
  <c r="F98" i="16" s="1"/>
  <c r="D98" i="16"/>
  <c r="C98" i="16"/>
  <c r="D97" i="16"/>
  <c r="E97" i="16" s="1"/>
  <c r="F97" i="16" s="1"/>
  <c r="C97" i="16"/>
  <c r="E96" i="16"/>
  <c r="F96" i="16" s="1"/>
  <c r="D96" i="16"/>
  <c r="C96" i="16"/>
  <c r="D95" i="16"/>
  <c r="E95" i="16" s="1"/>
  <c r="F95" i="16" s="1"/>
  <c r="C95" i="16"/>
  <c r="E94" i="16"/>
  <c r="F94" i="16" s="1"/>
  <c r="D94" i="16"/>
  <c r="C94" i="16"/>
  <c r="D93" i="16"/>
  <c r="E93" i="16" s="1"/>
  <c r="F93" i="16" s="1"/>
  <c r="C93" i="16"/>
  <c r="E92" i="16"/>
  <c r="F92" i="16" s="1"/>
  <c r="D92" i="16"/>
  <c r="C92" i="16"/>
  <c r="D91" i="16"/>
  <c r="E91" i="16" s="1"/>
  <c r="F91" i="16" s="1"/>
  <c r="C91" i="16"/>
  <c r="E90" i="16"/>
  <c r="F90" i="16" s="1"/>
  <c r="D90" i="16"/>
  <c r="C90" i="16"/>
  <c r="E89" i="16"/>
  <c r="F89" i="16" s="1"/>
  <c r="D89" i="16"/>
  <c r="C89" i="16"/>
  <c r="D88" i="16"/>
  <c r="E88" i="16" s="1"/>
  <c r="F88" i="16" s="1"/>
  <c r="C88" i="16"/>
  <c r="D87" i="16"/>
  <c r="E87" i="16" s="1"/>
  <c r="F87" i="16" s="1"/>
  <c r="C87" i="16"/>
  <c r="E86" i="16"/>
  <c r="F86" i="16" s="1"/>
  <c r="D86" i="16"/>
  <c r="C86" i="16"/>
  <c r="E85" i="16"/>
  <c r="F85" i="16" s="1"/>
  <c r="D85" i="16"/>
  <c r="C85" i="16"/>
  <c r="D84" i="16"/>
  <c r="E84" i="16" s="1"/>
  <c r="F84" i="16" s="1"/>
  <c r="C84" i="16"/>
  <c r="D83" i="16"/>
  <c r="E83" i="16" s="1"/>
  <c r="F83" i="16" s="1"/>
  <c r="C83" i="16"/>
  <c r="E82" i="16"/>
  <c r="F82" i="16" s="1"/>
  <c r="D82" i="16"/>
  <c r="C82" i="16"/>
  <c r="E81" i="16"/>
  <c r="F81" i="16" s="1"/>
  <c r="D81" i="16"/>
  <c r="C81" i="16"/>
  <c r="D80" i="16"/>
  <c r="E80" i="16" s="1"/>
  <c r="F80" i="16" s="1"/>
  <c r="C80" i="16"/>
  <c r="D79" i="16"/>
  <c r="E79" i="16" s="1"/>
  <c r="F79" i="16" s="1"/>
  <c r="C79" i="16"/>
  <c r="E78" i="16"/>
  <c r="F78" i="16" s="1"/>
  <c r="D78" i="16"/>
  <c r="C78" i="16"/>
  <c r="E77" i="16"/>
  <c r="F77" i="16" s="1"/>
  <c r="D77" i="16"/>
  <c r="C77" i="16"/>
  <c r="D76" i="16"/>
  <c r="E76" i="16" s="1"/>
  <c r="F76" i="16" s="1"/>
  <c r="C76" i="16"/>
  <c r="D75" i="16"/>
  <c r="E75" i="16" s="1"/>
  <c r="F75" i="16" s="1"/>
  <c r="C75" i="16"/>
  <c r="E74" i="16"/>
  <c r="F74" i="16" s="1"/>
  <c r="D74" i="16"/>
  <c r="C74" i="16"/>
  <c r="E73" i="16"/>
  <c r="F73" i="16" s="1"/>
  <c r="D73" i="16"/>
  <c r="C73" i="16"/>
  <c r="D72" i="16"/>
  <c r="E72" i="16" s="1"/>
  <c r="F72" i="16" s="1"/>
  <c r="C72" i="16"/>
  <c r="D71" i="16"/>
  <c r="E71" i="16" s="1"/>
  <c r="F71" i="16" s="1"/>
  <c r="C71" i="16"/>
  <c r="E70" i="16"/>
  <c r="F70" i="16" s="1"/>
  <c r="D70" i="16"/>
  <c r="C70" i="16"/>
  <c r="E69" i="16"/>
  <c r="F69" i="16" s="1"/>
  <c r="D69" i="16"/>
  <c r="C69" i="16"/>
  <c r="D68" i="16"/>
  <c r="E68" i="16" s="1"/>
  <c r="F68" i="16" s="1"/>
  <c r="C68" i="16"/>
  <c r="D67" i="16"/>
  <c r="E67" i="16" s="1"/>
  <c r="F67" i="16" s="1"/>
  <c r="C67" i="16"/>
  <c r="E66" i="16"/>
  <c r="F66" i="16" s="1"/>
  <c r="D66" i="16"/>
  <c r="C66" i="16"/>
  <c r="E65" i="16"/>
  <c r="F65" i="16" s="1"/>
  <c r="D65" i="16"/>
  <c r="C65" i="16"/>
  <c r="D64" i="16"/>
  <c r="E64" i="16" s="1"/>
  <c r="F64" i="16" s="1"/>
  <c r="C64" i="16"/>
  <c r="D63" i="16"/>
  <c r="E63" i="16" s="1"/>
  <c r="F63" i="16" s="1"/>
  <c r="C63" i="16"/>
  <c r="E62" i="16"/>
  <c r="F62" i="16" s="1"/>
  <c r="D62" i="16"/>
  <c r="C62" i="16"/>
  <c r="E61" i="16"/>
  <c r="F61" i="16" s="1"/>
  <c r="D61" i="16"/>
  <c r="C61" i="16"/>
  <c r="D60" i="16"/>
  <c r="E60" i="16" s="1"/>
  <c r="F60" i="16" s="1"/>
  <c r="C60" i="16"/>
  <c r="D59" i="16"/>
  <c r="E59" i="16" s="1"/>
  <c r="F59" i="16" s="1"/>
  <c r="C59" i="16"/>
  <c r="E58" i="16"/>
  <c r="F58" i="16" s="1"/>
  <c r="D58" i="16"/>
  <c r="C58" i="16"/>
  <c r="E57" i="16"/>
  <c r="F57" i="16" s="1"/>
  <c r="D57" i="16"/>
  <c r="C57" i="16"/>
  <c r="D56" i="16"/>
  <c r="E56" i="16" s="1"/>
  <c r="F56" i="16" s="1"/>
  <c r="C56" i="16"/>
  <c r="D55" i="16"/>
  <c r="E55" i="16" s="1"/>
  <c r="F55" i="16" s="1"/>
  <c r="C55" i="16"/>
  <c r="E54" i="16"/>
  <c r="F54" i="16" s="1"/>
  <c r="D54" i="16"/>
  <c r="C54" i="16"/>
  <c r="E53" i="16"/>
  <c r="F53" i="16" s="1"/>
  <c r="D53" i="16"/>
  <c r="C53" i="16"/>
  <c r="D52" i="16"/>
  <c r="E52" i="16" s="1"/>
  <c r="F52" i="16" s="1"/>
  <c r="C52" i="16"/>
  <c r="D51" i="16"/>
  <c r="E51" i="16" s="1"/>
  <c r="F51" i="16" s="1"/>
  <c r="C51" i="16"/>
  <c r="E50" i="16"/>
  <c r="F50" i="16" s="1"/>
  <c r="D50" i="16"/>
  <c r="C50" i="16"/>
  <c r="E49" i="16"/>
  <c r="F49" i="16" s="1"/>
  <c r="D49" i="16"/>
  <c r="C49" i="16"/>
  <c r="D48" i="16"/>
  <c r="E48" i="16" s="1"/>
  <c r="F48" i="16" s="1"/>
  <c r="C48" i="16"/>
  <c r="D47" i="16"/>
  <c r="E47" i="16" s="1"/>
  <c r="F47" i="16" s="1"/>
  <c r="C47" i="16"/>
  <c r="E46" i="16"/>
  <c r="F46" i="16" s="1"/>
  <c r="D46" i="16"/>
  <c r="C46" i="16"/>
  <c r="E45" i="16"/>
  <c r="F45" i="16" s="1"/>
  <c r="D45" i="16"/>
  <c r="C45" i="16"/>
  <c r="D44" i="16"/>
  <c r="E44" i="16" s="1"/>
  <c r="F44" i="16" s="1"/>
  <c r="C44" i="16"/>
  <c r="D43" i="16"/>
  <c r="E43" i="16" s="1"/>
  <c r="F43" i="16" s="1"/>
  <c r="C43" i="16"/>
  <c r="E42" i="16"/>
  <c r="F42" i="16" s="1"/>
  <c r="D42" i="16"/>
  <c r="C42" i="16"/>
  <c r="E41" i="16"/>
  <c r="F41" i="16" s="1"/>
  <c r="D41" i="16"/>
  <c r="C41" i="16"/>
  <c r="D40" i="16"/>
  <c r="E40" i="16" s="1"/>
  <c r="F40" i="16" s="1"/>
  <c r="C40" i="16"/>
  <c r="D39" i="16"/>
  <c r="E39" i="16" s="1"/>
  <c r="F39" i="16" s="1"/>
  <c r="C39" i="16"/>
  <c r="E38" i="16"/>
  <c r="F38" i="16" s="1"/>
  <c r="D38" i="16"/>
  <c r="C38" i="16"/>
  <c r="E37" i="16"/>
  <c r="F37" i="16" s="1"/>
  <c r="D37" i="16"/>
  <c r="C37" i="16"/>
  <c r="D36" i="16"/>
  <c r="E36" i="16" s="1"/>
  <c r="F36" i="16" s="1"/>
  <c r="C36" i="16"/>
  <c r="D35" i="16"/>
  <c r="E35" i="16" s="1"/>
  <c r="F35" i="16" s="1"/>
  <c r="C35" i="16"/>
  <c r="E34" i="16"/>
  <c r="F34" i="16" s="1"/>
  <c r="D34" i="16"/>
  <c r="C34" i="16"/>
  <c r="E33" i="16"/>
  <c r="F33" i="16" s="1"/>
  <c r="D33" i="16"/>
  <c r="C33" i="16"/>
  <c r="D32" i="16"/>
  <c r="E32" i="16" s="1"/>
  <c r="F32" i="16" s="1"/>
  <c r="C32" i="16"/>
  <c r="D31" i="16"/>
  <c r="E31" i="16" s="1"/>
  <c r="F31" i="16" s="1"/>
  <c r="C31" i="16"/>
  <c r="E30" i="16"/>
  <c r="F30" i="16" s="1"/>
  <c r="D30" i="16"/>
  <c r="C30" i="16"/>
  <c r="E29" i="16"/>
  <c r="F29" i="16" s="1"/>
  <c r="D29" i="16"/>
  <c r="C29" i="16"/>
  <c r="D28" i="16"/>
  <c r="E28" i="16" s="1"/>
  <c r="F28" i="16" s="1"/>
  <c r="C28" i="16"/>
  <c r="D27" i="16"/>
  <c r="E27" i="16" s="1"/>
  <c r="F27" i="16" s="1"/>
  <c r="C27" i="16"/>
  <c r="E26" i="16"/>
  <c r="F26" i="16" s="1"/>
  <c r="D26" i="16"/>
  <c r="C26" i="16"/>
  <c r="E25" i="16"/>
  <c r="F25" i="16" s="1"/>
  <c r="D25" i="16"/>
  <c r="C25" i="16"/>
  <c r="D24" i="16"/>
  <c r="E24" i="16" s="1"/>
  <c r="F24" i="16" s="1"/>
  <c r="C24" i="16"/>
  <c r="D23" i="16"/>
  <c r="E23" i="16" s="1"/>
  <c r="F23" i="16" s="1"/>
  <c r="C23" i="16"/>
  <c r="E22" i="16"/>
  <c r="F22" i="16" s="1"/>
  <c r="D22" i="16"/>
  <c r="C22" i="16"/>
  <c r="E21" i="16"/>
  <c r="F21" i="16" s="1"/>
  <c r="D21" i="16"/>
  <c r="C21" i="16"/>
  <c r="D20" i="16"/>
  <c r="E20" i="16" s="1"/>
  <c r="F20" i="16" s="1"/>
  <c r="C20" i="16"/>
  <c r="D19" i="16"/>
  <c r="E19" i="16" s="1"/>
  <c r="F19" i="16" s="1"/>
  <c r="C19" i="16"/>
  <c r="E18" i="16"/>
  <c r="F18" i="16" s="1"/>
  <c r="D18" i="16"/>
  <c r="C18" i="16"/>
  <c r="E17" i="16"/>
  <c r="F17" i="16" s="1"/>
  <c r="D17" i="16"/>
  <c r="C17" i="16"/>
  <c r="D16" i="16"/>
  <c r="E16" i="16" s="1"/>
  <c r="F16" i="16" s="1"/>
  <c r="C16" i="16"/>
  <c r="D15" i="16"/>
  <c r="E15" i="16" s="1"/>
  <c r="F15" i="16" s="1"/>
  <c r="C15" i="16"/>
  <c r="E14" i="16"/>
  <c r="F14" i="16" s="1"/>
  <c r="D14" i="16"/>
  <c r="C14" i="16"/>
  <c r="E13" i="16"/>
  <c r="F13" i="16" s="1"/>
  <c r="D13" i="16"/>
  <c r="C13" i="16"/>
  <c r="D12" i="16"/>
  <c r="E12" i="16" s="1"/>
  <c r="F12" i="16" s="1"/>
  <c r="C12" i="16"/>
  <c r="D11" i="16"/>
  <c r="E11" i="16" s="1"/>
  <c r="F11" i="16" s="1"/>
  <c r="C11" i="16"/>
  <c r="E10" i="16"/>
  <c r="F10" i="16" s="1"/>
  <c r="D10" i="16"/>
  <c r="C10" i="16"/>
  <c r="E9" i="16"/>
  <c r="F9" i="16" s="1"/>
  <c r="D9" i="16"/>
  <c r="C9" i="16"/>
  <c r="D8" i="16"/>
  <c r="E8" i="16" s="1"/>
  <c r="F8" i="16" s="1"/>
  <c r="C8" i="16"/>
  <c r="D7" i="16"/>
  <c r="E7" i="16" s="1"/>
  <c r="F7" i="16" s="1"/>
  <c r="C7" i="16"/>
  <c r="E4" i="16"/>
</calcChain>
</file>

<file path=xl/sharedStrings.xml><?xml version="1.0" encoding="utf-8"?>
<sst xmlns="http://schemas.openxmlformats.org/spreadsheetml/2006/main" count="277" uniqueCount="256">
  <si>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</si>
  <si>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</si>
  <si>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</si>
  <si>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</si>
  <si>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</si>
  <si>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</si>
  <si>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</si>
  <si>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</si>
  <si>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</si>
  <si>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</si>
  <si>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</si>
  <si>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</si>
  <si>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</si>
  <si>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</si>
  <si>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</si>
  <si>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</si>
  <si>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</si>
  <si>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</si>
  <si>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</si>
  <si>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</si>
  <si>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</si>
  <si>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</si>
  <si>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</si>
  <si>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</si>
  <si>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</si>
  <si>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</si>
  <si>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</si>
  <si>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</si>
  <si>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</si>
  <si>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</si>
  <si>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</si>
  <si>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</si>
  <si>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</si>
  <si>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</si>
  <si>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</si>
  <si>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</si>
  <si>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</si>
  <si>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</si>
  <si>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</si>
  <si>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</si>
  <si>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</si>
  <si>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</si>
  <si>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</si>
  <si>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</si>
  <si>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</si>
  <si>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</si>
  <si>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</si>
  <si>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</si>
  <si>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</si>
  <si>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</si>
  <si>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</si>
  <si>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</si>
  <si>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</si>
  <si>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</si>
  <si>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</si>
  <si>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</si>
  <si>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</si>
  <si>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</si>
  <si>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</si>
  <si>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</si>
  <si>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</si>
  <si>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</si>
  <si>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</si>
  <si>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</si>
  <si>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</si>
  <si>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</si>
  <si>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</si>
  <si>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</si>
  <si>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</si>
  <si>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</si>
  <si>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</si>
  <si>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</si>
  <si>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</si>
  <si>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</si>
  <si>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</si>
  <si>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</si>
  <si>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</si>
  <si>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</si>
  <si>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</si>
  <si>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</si>
  <si>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</si>
  <si>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</si>
  <si>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</si>
  <si>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</si>
  <si>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</si>
  <si>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</si>
  <si>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</si>
  <si>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</si>
  <si>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</si>
  <si>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</si>
  <si>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</si>
  <si>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</si>
  <si>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</si>
  <si>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</si>
  <si>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</si>
  <si>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</si>
  <si>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</si>
  <si>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</si>
  <si>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</si>
  <si>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</si>
  <si>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</si>
  <si>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</si>
  <si>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</si>
  <si>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</si>
  <si>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</si>
  <si>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</si>
  <si>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</si>
  <si>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</si>
  <si>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</si>
  <si>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</si>
  <si>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</si>
  <si>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</si>
  <si>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</si>
  <si>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</si>
  <si>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</si>
  <si>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</si>
  <si>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</si>
  <si>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</si>
  <si>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</si>
  <si>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</si>
  <si>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</si>
  <si>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</si>
  <si>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</si>
  <si>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</si>
  <si>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</si>
  <si>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</si>
  <si>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</si>
  <si>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</si>
  <si>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</si>
  <si>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</si>
  <si>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</si>
  <si>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</si>
  <si>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</si>
  <si>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</si>
  <si>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</si>
  <si>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</si>
  <si>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</si>
  <si>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</si>
  <si>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</si>
  <si>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</si>
  <si>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</si>
  <si>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</si>
  <si>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</si>
  <si>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</si>
  <si>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</si>
  <si>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</si>
  <si>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</si>
  <si>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</si>
  <si>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</si>
  <si>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</si>
  <si>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</si>
  <si>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</si>
  <si>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</si>
  <si>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</si>
  <si>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</si>
  <si>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</si>
  <si>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</si>
  <si>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</si>
  <si>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</si>
  <si>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</si>
  <si>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</si>
  <si>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</si>
  <si>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</si>
  <si>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</si>
  <si>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</si>
  <si>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</si>
  <si>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</si>
  <si>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</si>
  <si>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</si>
  <si>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</si>
  <si>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</si>
  <si>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</si>
  <si>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</si>
  <si>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</si>
  <si>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</si>
  <si>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</si>
  <si>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</si>
  <si>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</si>
  <si>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</si>
  <si>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</si>
  <si>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</si>
  <si>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</si>
  <si>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</si>
  <si>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</si>
  <si>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</si>
  <si>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</si>
  <si>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</si>
  <si>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</si>
  <si>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</si>
  <si>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</si>
  <si>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</si>
  <si>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</si>
  <si>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</si>
  <si>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</si>
  <si>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</si>
  <si>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</si>
  <si>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Sexe</t>
  </si>
  <si>
    <t>En couple</t>
  </si>
  <si>
    <t xml:space="preserve"> En %</t>
  </si>
  <si>
    <t>RA</t>
  </si>
  <si>
    <t>Mayotte</t>
  </si>
  <si>
    <t>Moins de 1 an</t>
  </si>
  <si>
    <t>Caractéristiques</t>
  </si>
  <si>
    <t>DROM</t>
  </si>
  <si>
    <t>Département</t>
  </si>
  <si>
    <t>Âge</t>
  </si>
  <si>
    <t xml:space="preserve"> </t>
  </si>
  <si>
    <t>Taux pour 100</t>
  </si>
  <si>
    <t>Montant
forfaitaire</t>
  </si>
  <si>
    <t>Montant
allocation</t>
  </si>
  <si>
    <t>Revenu garanti</t>
  </si>
  <si>
    <t>Effectifs (en nombre)</t>
  </si>
  <si>
    <t>Année</t>
  </si>
  <si>
    <t>-</t>
  </si>
  <si>
    <t>Femme</t>
  </si>
  <si>
    <t>Homme</t>
  </si>
  <si>
    <t>Seul</t>
  </si>
  <si>
    <t>En %</t>
  </si>
  <si>
    <t xml:space="preserve">Taux de sortie </t>
  </si>
  <si>
    <t>nd</t>
  </si>
  <si>
    <t xml:space="preserve">Taux d’entrée </t>
  </si>
  <si>
    <t>Allocataires de l’ASS</t>
  </si>
  <si>
    <t>Ensemble des personnes inscrites à Pôle emploi depuis au moins 1 an</t>
  </si>
  <si>
    <t>Moins de 30 ans</t>
  </si>
  <si>
    <t>30 à 39 ans</t>
  </si>
  <si>
    <t>40 à 49 ans</t>
  </si>
  <si>
    <t>50 à 59 ans</t>
  </si>
  <si>
    <t>60 ans ou plus</t>
  </si>
  <si>
    <t>Ancienneté dans le dispositif</t>
  </si>
  <si>
    <t>1 an à moins de 2 ans</t>
  </si>
  <si>
    <t>2 ans à moins de 5 ans</t>
  </si>
  <si>
    <t>5 ans à moins de 10 ans</t>
  </si>
  <si>
    <t>10 ans ou plus</t>
  </si>
  <si>
    <t>Moins de 2 ans</t>
  </si>
  <si>
    <t>2 ans à moins de 3 ans</t>
  </si>
  <si>
    <r>
      <t>Situation familiale</t>
    </r>
    <r>
      <rPr>
        <b/>
        <vertAlign val="superscript"/>
        <sz val="8"/>
        <rFont val="Arial"/>
        <family val="2"/>
      </rPr>
      <t>1</t>
    </r>
  </si>
  <si>
    <t>Ancienneté d’inscription à Pôle emploi</t>
  </si>
  <si>
    <t>Ensemble de la population âgée de 20 à 69 ans</t>
  </si>
  <si>
    <t>3 ans à moins de 5 ans</t>
  </si>
  <si>
    <t>5 ans à moins de 10 ans</t>
  </si>
  <si>
    <t>10 ans ou plus</t>
  </si>
  <si>
    <t>Population âgée de 20 à 69 ans</t>
  </si>
  <si>
    <t>Côtes-d’Armor</t>
  </si>
  <si>
    <t>France métropolitaine (échelle de gauche)
[en milliers]</t>
  </si>
  <si>
    <t>France entière (échelle de gauche)
[en milliers]</t>
  </si>
  <si>
    <t>Part d’allocataires dans la France entière parmi la population âgée de 20 à 69 ans (échelle de droite)
[en %]</t>
  </si>
  <si>
    <r>
      <rPr>
        <b/>
        <sz val="8"/>
        <rFont val="Arial"/>
        <family val="2"/>
      </rPr>
      <t>Note &gt;</t>
    </r>
    <r>
      <rPr>
        <sz val="8"/>
        <rFont val="Arial"/>
        <family val="2"/>
      </rPr>
      <t xml:space="preserve"> En France, on compte au total 0,8 allocataire de l’ASS pour 100 habitants âgés de 20 à 69 ans.
</t>
    </r>
    <r>
      <rPr>
        <b/>
        <sz val="8"/>
        <rFont val="Arial"/>
        <family val="2"/>
      </rPr>
      <t>Champ &gt;</t>
    </r>
    <r>
      <rPr>
        <sz val="8"/>
        <rFont val="Arial"/>
        <family val="2"/>
      </rPr>
      <t xml:space="preserve"> France.
</t>
    </r>
    <r>
      <rPr>
        <b/>
        <sz val="8"/>
        <rFont val="Arial"/>
        <family val="2"/>
      </rPr>
      <t>Sources &gt;</t>
    </r>
    <r>
      <rPr>
        <sz val="8"/>
        <rFont val="Arial"/>
        <family val="2"/>
      </rPr>
      <t xml:space="preserve"> Pôle emploi ; Insee, population estimée au 1</t>
    </r>
    <r>
      <rPr>
        <vertAlign val="superscript"/>
        <sz val="8"/>
        <rFont val="Arial"/>
        <family val="2"/>
      </rPr>
      <t>er</t>
    </r>
    <r>
      <rPr>
        <sz val="8"/>
        <rFont val="Arial"/>
        <family val="2"/>
      </rPr>
      <t xml:space="preserve"> janvier 2022 (résultats provisoires arrêtés fin 2022).</t>
    </r>
  </si>
  <si>
    <r>
      <t>Schéma 1. Revenu mensuel garanti, hors intéressement, pour une personne seule selon ses ressources, au 1</t>
    </r>
    <r>
      <rPr>
        <b/>
        <vertAlign val="superscript"/>
        <sz val="8"/>
        <rFont val="Arial"/>
        <family val="2"/>
      </rPr>
      <t xml:space="preserve">er </t>
    </r>
    <r>
      <rPr>
        <b/>
        <sz val="8"/>
        <rFont val="Arial"/>
        <family val="2"/>
      </rPr>
      <t>avril 2023</t>
    </r>
  </si>
  <si>
    <r>
      <rPr>
        <b/>
        <sz val="8"/>
        <rFont val="Arial"/>
        <family val="2"/>
      </rPr>
      <t xml:space="preserve">Note &gt; </t>
    </r>
    <r>
      <rPr>
        <sz val="8"/>
        <rFont val="Arial"/>
        <family val="2"/>
      </rPr>
      <t xml:space="preserve">Le montant de l’allocation de solidarité spécifique (ASS) est calculé sur un mois moyen (365 jours/12).
</t>
    </r>
    <r>
      <rPr>
        <b/>
        <sz val="8"/>
        <rFont val="Arial"/>
        <family val="2"/>
      </rPr>
      <t xml:space="preserve">Lecture &gt; </t>
    </r>
    <r>
      <rPr>
        <sz val="8"/>
        <rFont val="Arial"/>
        <family val="2"/>
      </rPr>
      <t>Une personne seule avec des ressources initiales mensuelles inférieures à 719,23 euros perçoit l’ASS à taux plein dont le montant s’élève à 552,67 euros par mois. Son revenu garanti total correspond à la somme de l’allocation à taux plein (552,67 euros) et du montant de ses ressources initiales. À partir de 719,23 euros de ressources initiales, une personne seule perçoit une allocation égale à la différence entre le plafond des ressources (1 271,90 euros) et le montant de ses ressources initiales. Son revenu total garanti s’élève à 1 271,90 euros. Son revenu global peut être supérieur à ce montant dans le cadre de l’intéressement, puisque les revenus d’activité alors perçus sont exclus de la base des ressources. Le revenu global peut également être supérieur car certains types de ressources ne sont pas pris en compte dans l’assiette des ressources (voir fiche 09).</t>
    </r>
  </si>
  <si>
    <r>
      <t xml:space="preserve">nd : non disponible.
1. Pour les allocataires de l’allocation de solidarité spécifique (ASS), estimation de Pôle emploi. Pour l’ensemble de la population, estimation hors ménages complexes.
</t>
    </r>
    <r>
      <rPr>
        <b/>
        <sz val="8"/>
        <rFont val="Arial"/>
        <family val="2"/>
      </rPr>
      <t>Champ &gt;</t>
    </r>
    <r>
      <rPr>
        <sz val="8"/>
        <rFont val="Arial"/>
        <family val="2"/>
      </rPr>
      <t xml:space="preserve"> France ; ensemble de la population : personnes vivant en logement ordinaire en France (hors Mayotte).
</t>
    </r>
    <r>
      <rPr>
        <b/>
        <sz val="8"/>
        <rFont val="Arial"/>
        <family val="2"/>
      </rPr>
      <t xml:space="preserve">Sources &gt; </t>
    </r>
    <r>
      <rPr>
        <sz val="8"/>
        <rFont val="Arial"/>
        <family val="2"/>
      </rPr>
      <t>Pôle emploi ; DREES, ENIACRAMS, pour l’ancienneté dans le dispositif et d’inscription à Pôle emploi (ces anciennetés sont calculées sur le champ des personnes âgées de 16 ans ou plus au 31 décembre 2021) ; Insee, enquête Emploi 2021, pour les caractéristiques de l’ensemble de la population.</t>
    </r>
  </si>
  <si>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Pôle emploi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 </t>
    </r>
    <r>
      <rPr>
        <i/>
        <sz val="8"/>
        <rFont val="Arial"/>
        <family val="2"/>
      </rPr>
      <t>n</t>
    </r>
    <r>
      <rPr>
        <sz val="8"/>
        <rFont val="Arial"/>
        <family val="2"/>
      </rPr>
      <t>).</t>
    </r>
  </si>
  <si>
    <t>Tableau 1. Caractéristiques des allocataires de l’allocation de solidarité spécifique (ASS), fin 2021</t>
  </si>
  <si>
    <t>Graphique 2. Évolution des taux d’entrée et de sortie de l’allocation de solidarité spécifique (ASS), depuis 2011</t>
  </si>
  <si>
    <t>Graphique 1. Évolution du nombre (depuis 1984), et de la part parmi la population âgée de 20 à 69 ans (depuis 1994), d’allocataires de l’allocation de solidarité spécifique (ASS)</t>
  </si>
  <si>
    <t>Tableau complémentaire. Part d’allocataires de l’allocation de solidarité spécifique (ASS), fin 2021, parmi la population âgée de 20 à 69 ans</t>
  </si>
  <si>
    <r>
      <rPr>
        <b/>
        <sz val="8"/>
        <rFont val="Arial"/>
        <family val="2"/>
      </rPr>
      <t>Note &gt;</t>
    </r>
    <r>
      <rPr>
        <sz val="8"/>
        <rFont val="Arial"/>
        <family val="2"/>
      </rPr>
      <t xml:space="preserve"> Pour la définition des taux d’entrée et de sortie, voir annexe 1.2. Depuis 2018, ces taux peuvent être calculés sur le champ des personnes âgées de 16 ans ou plus (au lieu de 16 à 64 ans) mais cela ne les modifierait que très légèrement par rapport aux chiffres présentés ici : le taux d’entrée est de 29,4 % en 2021 sur ce champ élargi, contre 29,8 % ici ; le taux de sortie est de 35,9 % en 2021, contre 35,7 % ici.
</t>
    </r>
    <r>
      <rPr>
        <b/>
        <sz val="8"/>
        <rFont val="Arial"/>
        <family val="2"/>
      </rPr>
      <t xml:space="preserve">Lecture &gt; </t>
    </r>
    <r>
      <rPr>
        <sz val="8"/>
        <rFont val="Arial"/>
        <family val="2"/>
      </rPr>
      <t xml:space="preserve">30 % des allocataires de l’allocation de solidarité spécifique (ASS) fin 2021 ne l’étaient pas fin 2020. 36 % des allocataires de l’ASS fin 2020 ne le sont plus fin 2021.
</t>
    </r>
    <r>
      <rPr>
        <b/>
        <sz val="8"/>
        <rFont val="Arial"/>
        <family val="2"/>
      </rPr>
      <t xml:space="preserve">Champ &gt; </t>
    </r>
    <r>
      <rPr>
        <sz val="8"/>
        <rFont val="Arial"/>
        <family val="2"/>
      </rPr>
      <t xml:space="preserve">France, allocataires âgés de 16 à 64 ans au 31 décembre de l’année </t>
    </r>
    <r>
      <rPr>
        <i/>
        <sz val="8"/>
        <rFont val="Arial"/>
        <family val="2"/>
      </rPr>
      <t>n</t>
    </r>
    <r>
      <rPr>
        <sz val="8"/>
        <rFont val="Arial"/>
        <family val="2"/>
      </rPr>
      <t xml:space="preserve"> pour le taux d’entrée de l’année </t>
    </r>
    <r>
      <rPr>
        <i/>
        <sz val="8"/>
        <rFont val="Arial"/>
        <family val="2"/>
      </rPr>
      <t>n</t>
    </r>
    <r>
      <rPr>
        <sz val="8"/>
        <rFont val="Arial"/>
        <family val="2"/>
      </rPr>
      <t xml:space="preserve">, allocataires âgés de 16 à 63 ans au 31 décembre de l’année </t>
    </r>
    <r>
      <rPr>
        <i/>
        <sz val="8"/>
        <rFont val="Arial"/>
        <family val="2"/>
      </rPr>
      <t>n-1</t>
    </r>
    <r>
      <rPr>
        <sz val="8"/>
        <rFont val="Arial"/>
        <family val="2"/>
      </rPr>
      <t xml:space="preserve"> pour le taux de sortie de l’année </t>
    </r>
    <r>
      <rPr>
        <i/>
        <sz val="8"/>
        <rFont val="Arial"/>
        <family val="2"/>
      </rPr>
      <t>n</t>
    </r>
    <r>
      <rPr>
        <sz val="8"/>
        <rFont val="Arial"/>
        <family val="2"/>
      </rPr>
      <t xml:space="preserve">.
</t>
    </r>
    <r>
      <rPr>
        <b/>
        <sz val="8"/>
        <rFont val="Arial"/>
        <family val="2"/>
      </rPr>
      <t xml:space="preserve">Source &gt; </t>
    </r>
    <r>
      <rPr>
        <sz val="8"/>
        <rFont val="Arial"/>
        <family val="2"/>
      </rPr>
      <t>DREES, ENIACRAMS.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</si>
</sst>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_-* #,##0.00\ [$€-1]_-;\-* #,##0.00\ [$€-1]_-;_-* &quot;-&quot;??\ [$€-1]_-"/>
    <numFmt numFmtId="166" formatCode="_-* #,##0.00\ [$€-1]_-;\-* #,##0.00\ [$€-1]_-;_-* \-??\ [$€-1]_-"/>
    <numFmt numFmtId="167" formatCode="0.00000E+00"/>
    <numFmt numFmtId="168" formatCode="_-* #,##0.00\ _€_-;\-* #,##0.00\ _€_-;_-* &quot;-&quot;??\ _€_-;_-@_-"/>
    <numFmt numFmtId="169" formatCode="_-* #,##0_-;\-* #,##0_-;_-* &quot;-&quot;??_-;_-@_-"/>
    <numFmt numFmtId="170" formatCode="0.0000000"/>
    <numFmt numFmtId="171" formatCode="0.00000000"/>
    <numFmt numFmtId="172" formatCode="_-* #,##0.0_-;\-* #,##0.0_-;_-* &quot;-&quot;??_-;_-@_-"/>
  </numFmts>
  <fonts count="30" x14ac:knownFonts="1">
    <font>
      <sz val="10"/>
      <name val="Arial"/>
    </font>
    <font>
      <sz val="11"/>
      <color theme="1"/>
      <name val="Calibri"/>
      <family val="2"/>
      <scheme val="minor"/>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name val="Garamond"/>
      <family val="1"/>
    </font>
    <font>
      <sz val="10"/>
      <name val="Garamond"/>
      <family val="1"/>
    </font>
    <font>
      <sz val="11"/>
      <color theme="1"/>
      <name val="Calibri"/>
      <family val="2"/>
      <scheme val="minor"/>
    </font>
    <font>
      <b/>
      <sz val="8"/>
      <name val="Arial"/>
      <family val="2"/>
    </font>
    <font>
      <b/>
      <vertAlign val="superscript"/>
      <sz val="8"/>
      <name val="Arial"/>
      <family val="2"/>
    </font>
    <font>
      <sz val="10"/>
      <name val="Arial"/>
      <family val="2"/>
    </font>
    <font>
      <i/>
      <sz val="8"/>
      <name val="Arial"/>
      <family val="2"/>
    </font>
    <font>
      <vertAlign val="superscript"/>
      <sz val="8"/>
      <name val="Arial"/>
      <family val="2"/>
    </font>
    <font>
      <sz val="10"/>
      <name val="Arial"/>
      <family val="2"/>
      <charset val="1"/>
    </font>
    <font>
      <sz val="10"/>
      <color rgb="FF000000"/>
      <name val="Arial"/>
      <family val="2"/>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top style="hair">
        <color indexed="64"/>
      </top>
      <bottom/>
      <diagonal/>
    </border>
  </borders>
  <cellStyleXfs count="4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0" fillId="3" borderId="0" applyNumberFormat="0" applyBorder="0" applyAlignment="0" applyProtection="0"/>
    <xf numFmtId="0" fontId="7" fillId="16" borderId="1" applyNumberFormat="0" applyAlignment="0" applyProtection="0"/>
    <xf numFmtId="0" fontId="19" fillId="17" borderId="3" applyNumberFormat="0" applyAlignment="0" applyProtection="0"/>
    <xf numFmtId="165" fontId="3" fillId="0" borderId="0" applyFont="0" applyFill="0" applyBorder="0" applyAlignment="0" applyProtection="0"/>
    <xf numFmtId="0" fontId="14" fillId="0" borderId="0" applyNumberFormat="0" applyFill="0" applyBorder="0" applyAlignment="0" applyProtection="0"/>
    <xf numFmtId="0" fontId="12" fillId="4"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9" fillId="7" borderId="1" applyNumberFormat="0" applyAlignment="0" applyProtection="0"/>
    <xf numFmtId="0" fontId="8" fillId="0" borderId="2" applyNumberFormat="0" applyFill="0" applyAlignment="0" applyProtection="0"/>
    <xf numFmtId="0" fontId="11" fillId="19" borderId="0" applyNumberFormat="0" applyBorder="0" applyAlignment="0" applyProtection="0"/>
    <xf numFmtId="0" fontId="21" fillId="0" borderId="0"/>
    <xf numFmtId="0" fontId="20" fillId="0" borderId="0"/>
    <xf numFmtId="0" fontId="22" fillId="0" borderId="0"/>
    <xf numFmtId="0" fontId="20" fillId="18" borderId="4" applyNumberFormat="0" applyFont="0" applyAlignment="0" applyProtection="0"/>
    <xf numFmtId="0" fontId="13" fillId="16" borderId="8" applyNumberFormat="0" applyAlignment="0" applyProtection="0"/>
    <xf numFmtId="0" fontId="15" fillId="0" borderId="0" applyNumberFormat="0" applyFill="0" applyBorder="0" applyAlignment="0" applyProtection="0"/>
    <xf numFmtId="0" fontId="6" fillId="0" borderId="0" applyNumberFormat="0" applyFill="0" applyBorder="0" applyAlignment="0" applyProtection="0"/>
    <xf numFmtId="0" fontId="3" fillId="0" borderId="0"/>
    <xf numFmtId="166" fontId="3" fillId="0" borderId="0" applyFill="0" applyBorder="0" applyAlignment="0" applyProtection="0"/>
    <xf numFmtId="0" fontId="3" fillId="0" borderId="0"/>
    <xf numFmtId="43" fontId="25"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1" fillId="0" borderId="0"/>
    <xf numFmtId="43" fontId="3" fillId="0" borderId="0" applyFont="0" applyFill="0" applyBorder="0" applyAlignment="0" applyProtection="0"/>
    <xf numFmtId="0" fontId="28" fillId="0" borderId="0"/>
    <xf numFmtId="0" fontId="29" fillId="0" borderId="0"/>
  </cellStyleXfs>
  <cellXfs count="132">
    <xf numFmtId="0" fontId="0" fillId="0" borderId="0" xfId="0"/>
    <xf numFmtId="0" fontId="2" fillId="0" borderId="0" xfId="0" applyFont="1"/>
    <xf numFmtId="0" fontId="23" fillId="0" borderId="13" xfId="0" applyFont="1" applyBorder="1"/>
    <xf numFmtId="0" fontId="23" fillId="0" borderId="9" xfId="0" applyFont="1" applyBorder="1"/>
    <xf numFmtId="0" fontId="2" fillId="0" borderId="9" xfId="0" applyFont="1" applyBorder="1"/>
    <xf numFmtId="0" fontId="2" fillId="0" borderId="10" xfId="0" applyFont="1" applyBorder="1"/>
    <xf numFmtId="3" fontId="2" fillId="0" borderId="0" xfId="39" applyNumberFormat="1" applyFont="1"/>
    <xf numFmtId="0" fontId="23" fillId="0" borderId="16" xfId="0" applyFont="1" applyBorder="1" applyAlignment="1">
      <alignment horizontal="right" vertical="center" indent="7"/>
    </xf>
    <xf numFmtId="0" fontId="23" fillId="0" borderId="17" xfId="0" applyFont="1" applyBorder="1" applyAlignment="1">
      <alignment horizontal="right" vertical="center" indent="11"/>
    </xf>
    <xf numFmtId="0" fontId="2" fillId="0" borderId="17" xfId="0" applyFont="1" applyBorder="1" applyAlignment="1">
      <alignment horizontal="right" vertical="center" indent="11"/>
    </xf>
    <xf numFmtId="0" fontId="2" fillId="0" borderId="19" xfId="0" applyFont="1" applyBorder="1" applyAlignment="1">
      <alignment horizontal="right" vertical="center" indent="11"/>
    </xf>
    <xf numFmtId="0" fontId="23" fillId="0" borderId="15" xfId="0" applyFont="1" applyBorder="1" applyAlignment="1">
      <alignment horizontal="right" vertical="center" indent="11"/>
    </xf>
    <xf numFmtId="0" fontId="23" fillId="0" borderId="13" xfId="0" applyFont="1" applyBorder="1" applyAlignment="1">
      <alignment horizontal="right" vertical="center" indent="13"/>
    </xf>
    <xf numFmtId="0" fontId="2" fillId="0" borderId="9" xfId="0" applyFont="1" applyBorder="1" applyAlignment="1">
      <alignment horizontal="right" vertical="center" indent="13"/>
    </xf>
    <xf numFmtId="0" fontId="2" fillId="0" borderId="10" xfId="0" applyFont="1" applyBorder="1" applyAlignment="1">
      <alignment horizontal="right" vertical="center" indent="13"/>
    </xf>
    <xf numFmtId="0" fontId="23" fillId="0" borderId="9" xfId="0" applyFont="1" applyBorder="1" applyAlignment="1">
      <alignment horizontal="right" vertical="center" indent="13"/>
    </xf>
    <xf numFmtId="0" fontId="23" fillId="0" borderId="11" xfId="0" applyFont="1" applyBorder="1" applyAlignment="1">
      <alignment horizontal="center" vertical="center"/>
    </xf>
    <xf numFmtId="0" fontId="23" fillId="0" borderId="11" xfId="0" applyFont="1" applyBorder="1" applyAlignment="1">
      <alignment horizontal="center" vertical="center" wrapText="1"/>
    </xf>
    <xf numFmtId="0" fontId="23" fillId="0" borderId="11" xfId="0" applyFont="1" applyBorder="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2" fillId="0" borderId="0" xfId="0" applyFont="1" applyAlignment="1">
      <alignment horizontal="right" vertical="center"/>
    </xf>
    <xf numFmtId="169" fontId="23" fillId="0" borderId="0" xfId="0" applyNumberFormat="1" applyFont="1" applyAlignment="1">
      <alignment vertical="center"/>
    </xf>
    <xf numFmtId="0" fontId="2" fillId="0" borderId="10" xfId="0" applyFont="1" applyBorder="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20" borderId="0" xfId="0" applyFont="1" applyFill="1" applyAlignment="1">
      <alignment vertical="center"/>
    </xf>
    <xf numFmtId="0" fontId="2" fillId="20" borderId="0" xfId="0" applyFont="1" applyFill="1" applyAlignment="1">
      <alignment horizontal="center" vertical="center"/>
    </xf>
    <xf numFmtId="169" fontId="2" fillId="20" borderId="0" xfId="42" applyNumberFormat="1" applyFont="1" applyFill="1" applyAlignment="1">
      <alignment vertical="center"/>
    </xf>
    <xf numFmtId="3" fontId="2" fillId="20" borderId="0" xfId="0" applyNumberFormat="1" applyFont="1" applyFill="1" applyAlignment="1">
      <alignment vertical="center"/>
    </xf>
    <xf numFmtId="172" fontId="23" fillId="20" borderId="0" xfId="0" applyNumberFormat="1" applyFont="1" applyFill="1" applyAlignment="1">
      <alignment vertical="center"/>
    </xf>
    <xf numFmtId="169" fontId="2" fillId="0" borderId="0" xfId="42" applyNumberFormat="1" applyFont="1"/>
    <xf numFmtId="0" fontId="2" fillId="0" borderId="0" xfId="41" applyFont="1"/>
    <xf numFmtId="0" fontId="2" fillId="0" borderId="0" xfId="41" applyFont="1" applyAlignment="1">
      <alignment textRotation="135"/>
    </xf>
    <xf numFmtId="164" fontId="2" fillId="0" borderId="0" xfId="41" applyNumberFormat="1" applyFont="1"/>
    <xf numFmtId="1" fontId="2" fillId="0" borderId="0" xfId="41" applyNumberFormat="1" applyFont="1"/>
    <xf numFmtId="0" fontId="2" fillId="0" borderId="0" xfId="41" applyFont="1" applyAlignment="1">
      <alignment vertical="top" wrapText="1"/>
    </xf>
    <xf numFmtId="0" fontId="23" fillId="0" borderId="0" xfId="41" applyFont="1" applyAlignment="1">
      <alignment horizontal="left" vertical="top"/>
    </xf>
    <xf numFmtId="4" fontId="2" fillId="0" borderId="0" xfId="41" applyNumberFormat="1" applyFont="1" applyAlignment="1">
      <alignment horizontal="center" vertical="center"/>
    </xf>
    <xf numFmtId="3" fontId="2" fillId="0" borderId="0" xfId="41" applyNumberFormat="1" applyFont="1" applyAlignment="1">
      <alignment horizontal="center" vertical="center"/>
    </xf>
    <xf numFmtId="1" fontId="2" fillId="0" borderId="11" xfId="41" applyNumberFormat="1" applyFont="1" applyBorder="1" applyAlignment="1">
      <alignment horizontal="center" vertical="center"/>
    </xf>
    <xf numFmtId="164" fontId="2" fillId="0" borderId="11" xfId="41" applyNumberFormat="1" applyFont="1" applyBorder="1" applyAlignment="1">
      <alignment horizontal="center" vertical="center"/>
    </xf>
    <xf numFmtId="0" fontId="2" fillId="20" borderId="11" xfId="41" applyFont="1" applyFill="1" applyBorder="1" applyAlignment="1">
      <alignment vertical="center"/>
    </xf>
    <xf numFmtId="1" fontId="2" fillId="20" borderId="11" xfId="41" applyNumberFormat="1" applyFont="1" applyFill="1" applyBorder="1" applyAlignment="1">
      <alignment horizontal="center" vertical="center"/>
    </xf>
    <xf numFmtId="169" fontId="2" fillId="20" borderId="11" xfId="46" applyNumberFormat="1" applyFont="1" applyFill="1" applyBorder="1" applyAlignment="1">
      <alignment horizontal="center" vertical="center"/>
    </xf>
    <xf numFmtId="164" fontId="2" fillId="20" borderId="11" xfId="41" applyNumberFormat="1" applyFont="1" applyFill="1" applyBorder="1" applyAlignment="1">
      <alignment horizontal="center" vertical="center"/>
    </xf>
    <xf numFmtId="0" fontId="2" fillId="20" borderId="0" xfId="41" applyFont="1" applyFill="1" applyAlignment="1">
      <alignment vertical="center"/>
    </xf>
    <xf numFmtId="1" fontId="2" fillId="20" borderId="0" xfId="41" applyNumberFormat="1" applyFont="1" applyFill="1" applyAlignment="1">
      <alignment horizontal="center" vertical="center"/>
    </xf>
    <xf numFmtId="2" fontId="2" fillId="20" borderId="0" xfId="41" applyNumberFormat="1" applyFont="1" applyFill="1" applyAlignment="1">
      <alignment horizontal="center" vertical="center"/>
    </xf>
    <xf numFmtId="169" fontId="2" fillId="20" borderId="0" xfId="46" applyNumberFormat="1" applyFont="1" applyFill="1" applyBorder="1" applyAlignment="1">
      <alignment horizontal="center" vertical="center"/>
    </xf>
    <xf numFmtId="164" fontId="2" fillId="20" borderId="0" xfId="41" applyNumberFormat="1" applyFont="1" applyFill="1" applyAlignment="1">
      <alignment horizontal="center" vertical="center"/>
    </xf>
    <xf numFmtId="0" fontId="23" fillId="0" borderId="13" xfId="0" applyFont="1" applyBorder="1" applyAlignment="1">
      <alignment horizontal="right" vertical="center" indent="7"/>
    </xf>
    <xf numFmtId="0" fontId="23" fillId="0" borderId="13" xfId="0" applyFont="1" applyBorder="1" applyAlignment="1">
      <alignment horizontal="right" vertical="center" indent="11"/>
    </xf>
    <xf numFmtId="2" fontId="2" fillId="0" borderId="0" xfId="0" applyNumberFormat="1" applyFont="1"/>
    <xf numFmtId="0" fontId="2" fillId="20" borderId="0" xfId="0" applyFont="1" applyFill="1" applyAlignment="1">
      <alignment horizontal="center" vertical="center" wrapText="1"/>
    </xf>
    <xf numFmtId="1" fontId="2" fillId="20" borderId="16" xfId="0" applyNumberFormat="1" applyFont="1" applyFill="1" applyBorder="1" applyAlignment="1">
      <alignment horizontal="right" vertical="center" indent="7"/>
    </xf>
    <xf numFmtId="1" fontId="2" fillId="20" borderId="18" xfId="0" applyNumberFormat="1" applyFont="1" applyFill="1" applyBorder="1" applyAlignment="1">
      <alignment horizontal="right" vertical="center" indent="7"/>
    </xf>
    <xf numFmtId="0" fontId="2" fillId="0" borderId="0" xfId="41" applyFont="1" applyAlignment="1">
      <alignment horizontal="right" vertical="center"/>
    </xf>
    <xf numFmtId="0" fontId="2" fillId="0" borderId="12" xfId="41" applyFont="1" applyBorder="1"/>
    <xf numFmtId="1" fontId="2" fillId="0" borderId="12" xfId="41" applyNumberFormat="1" applyFont="1" applyBorder="1"/>
    <xf numFmtId="171" fontId="2" fillId="0" borderId="0" xfId="41" applyNumberFormat="1" applyFont="1"/>
    <xf numFmtId="170" fontId="2" fillId="0" borderId="0" xfId="41" applyNumberFormat="1" applyFont="1"/>
    <xf numFmtId="3" fontId="23" fillId="0" borderId="14" xfId="0" applyNumberFormat="1" applyFont="1" applyBorder="1" applyAlignment="1">
      <alignment horizontal="right" vertical="center" indent="7"/>
    </xf>
    <xf numFmtId="3" fontId="23" fillId="0" borderId="13" xfId="0" applyNumberFormat="1" applyFont="1" applyBorder="1" applyAlignment="1">
      <alignment horizontal="right" vertical="center" indent="13"/>
    </xf>
    <xf numFmtId="3" fontId="23" fillId="0" borderId="15" xfId="0" applyNumberFormat="1" applyFont="1" applyBorder="1" applyAlignment="1">
      <alignment horizontal="right" vertical="center" indent="11"/>
    </xf>
    <xf numFmtId="0" fontId="23" fillId="0" borderId="14" xfId="0" applyFont="1" applyBorder="1" applyAlignment="1">
      <alignment horizontal="right" vertical="center" indent="7"/>
    </xf>
    <xf numFmtId="1" fontId="2" fillId="0" borderId="16" xfId="0" applyNumberFormat="1" applyFont="1" applyBorder="1" applyAlignment="1">
      <alignment horizontal="right" vertical="center" indent="7"/>
    </xf>
    <xf numFmtId="1" fontId="2" fillId="0" borderId="9" xfId="0" applyNumberFormat="1" applyFont="1" applyBorder="1" applyAlignment="1">
      <alignment horizontal="right" vertical="center" indent="13"/>
    </xf>
    <xf numFmtId="1" fontId="2" fillId="0" borderId="17" xfId="0" applyNumberFormat="1" applyFont="1" applyBorder="1" applyAlignment="1">
      <alignment horizontal="right" vertical="center" indent="11"/>
    </xf>
    <xf numFmtId="1" fontId="2" fillId="0" borderId="9" xfId="0" applyNumberFormat="1" applyFont="1" applyBorder="1" applyAlignment="1">
      <alignment horizontal="right" vertical="center" indent="7"/>
    </xf>
    <xf numFmtId="1" fontId="2" fillId="0" borderId="19" xfId="0" applyNumberFormat="1" applyFont="1" applyBorder="1" applyAlignment="1">
      <alignment horizontal="right" vertical="center" indent="11"/>
    </xf>
    <xf numFmtId="1" fontId="2" fillId="0" borderId="10" xfId="0" applyNumberFormat="1" applyFont="1" applyBorder="1" applyAlignment="1">
      <alignment horizontal="right" vertical="center" indent="7"/>
    </xf>
    <xf numFmtId="169" fontId="2" fillId="20" borderId="0" xfId="0" applyNumberFormat="1" applyFont="1" applyFill="1" applyAlignment="1">
      <alignment vertical="center"/>
    </xf>
    <xf numFmtId="164" fontId="2" fillId="20" borderId="0" xfId="0" applyNumberFormat="1" applyFont="1" applyFill="1" applyAlignment="1">
      <alignment vertical="center"/>
    </xf>
    <xf numFmtId="0" fontId="23" fillId="0" borderId="0" xfId="41" applyFont="1" applyAlignment="1">
      <alignment horizontal="left" vertical="center"/>
    </xf>
    <xf numFmtId="0" fontId="2" fillId="20" borderId="0" xfId="41" applyFont="1" applyFill="1"/>
    <xf numFmtId="0" fontId="2" fillId="0" borderId="0" xfId="41" applyFont="1" applyAlignment="1">
      <alignment vertical="center"/>
    </xf>
    <xf numFmtId="0" fontId="23" fillId="0" borderId="11" xfId="41" applyFont="1" applyBorder="1" applyAlignment="1">
      <alignment horizontal="center" vertical="center" wrapText="1"/>
    </xf>
    <xf numFmtId="0" fontId="23" fillId="0" borderId="11" xfId="41" applyFont="1" applyBorder="1" applyAlignment="1">
      <alignment horizontal="center" vertical="center"/>
    </xf>
    <xf numFmtId="0" fontId="2" fillId="0" borderId="11" xfId="41" applyFont="1" applyBorder="1" applyAlignment="1">
      <alignment vertical="center"/>
    </xf>
    <xf numFmtId="0" fontId="2" fillId="0" borderId="11" xfId="41" applyFont="1" applyBorder="1" applyAlignment="1">
      <alignment horizontal="center" vertical="center"/>
    </xf>
    <xf numFmtId="169" fontId="2" fillId="0" borderId="11" xfId="46" applyNumberFormat="1" applyFont="1" applyFill="1" applyBorder="1" applyAlignment="1">
      <alignment horizontal="center" vertical="center"/>
    </xf>
    <xf numFmtId="164" fontId="2" fillId="0" borderId="0" xfId="41" applyNumberFormat="1" applyFont="1" applyAlignment="1">
      <alignment vertical="center"/>
    </xf>
    <xf numFmtId="169" fontId="2" fillId="0" borderId="11" xfId="46" applyNumberFormat="1" applyFont="1" applyBorder="1" applyAlignment="1">
      <alignment horizontal="center" vertical="center"/>
    </xf>
    <xf numFmtId="3" fontId="2" fillId="0" borderId="0" xfId="41" applyNumberFormat="1" applyFont="1" applyAlignment="1">
      <alignment vertical="center"/>
    </xf>
    <xf numFmtId="1" fontId="2" fillId="0" borderId="0" xfId="41" applyNumberFormat="1" applyFont="1" applyAlignment="1">
      <alignment vertical="center"/>
    </xf>
    <xf numFmtId="167" fontId="2" fillId="0" borderId="0" xfId="41" applyNumberFormat="1" applyFont="1" applyAlignment="1">
      <alignment vertical="center"/>
    </xf>
    <xf numFmtId="164" fontId="2" fillId="0" borderId="11" xfId="0" applyNumberFormat="1" applyFont="1" applyBorder="1" applyAlignment="1">
      <alignment horizontal="center" vertical="center"/>
    </xf>
    <xf numFmtId="0" fontId="23" fillId="0" borderId="20" xfId="41" applyFont="1" applyBorder="1" applyAlignment="1">
      <alignment horizontal="center" vertical="center" wrapText="1"/>
    </xf>
    <xf numFmtId="0" fontId="23" fillId="0" borderId="16" xfId="41" applyFont="1" applyBorder="1" applyAlignment="1">
      <alignment horizontal="center" vertical="center"/>
    </xf>
    <xf numFmtId="0" fontId="23" fillId="0" borderId="18" xfId="41" applyFont="1" applyBorder="1" applyAlignment="1">
      <alignment horizontal="center" vertical="center"/>
    </xf>
    <xf numFmtId="0" fontId="23" fillId="0" borderId="9" xfId="41" applyFont="1" applyBorder="1" applyAlignment="1">
      <alignment horizontal="center" vertical="center"/>
    </xf>
    <xf numFmtId="0" fontId="23" fillId="0" borderId="10" xfId="41" applyFont="1" applyBorder="1" applyAlignment="1">
      <alignment horizontal="center" vertical="center"/>
    </xf>
    <xf numFmtId="0" fontId="23" fillId="0" borderId="11" xfId="41" applyFont="1" applyBorder="1" applyAlignment="1">
      <alignment horizontal="center" vertical="top"/>
    </xf>
    <xf numFmtId="4" fontId="2" fillId="0" borderId="18" xfId="41" applyNumberFormat="1" applyFont="1" applyBorder="1" applyAlignment="1">
      <alignment horizontal="center" vertical="center"/>
    </xf>
    <xf numFmtId="3" fontId="2" fillId="0" borderId="19" xfId="41" applyNumberFormat="1" applyFont="1" applyBorder="1" applyAlignment="1">
      <alignment horizontal="center" vertical="center"/>
    </xf>
    <xf numFmtId="3" fontId="2" fillId="0" borderId="14" xfId="41" applyNumberFormat="1" applyFont="1" applyBorder="1" applyAlignment="1">
      <alignment horizontal="center" vertical="center"/>
    </xf>
    <xf numFmtId="3" fontId="2" fillId="0" borderId="16" xfId="41" applyNumberFormat="1" applyFont="1" applyBorder="1" applyAlignment="1">
      <alignment horizontal="center" vertical="center"/>
    </xf>
    <xf numFmtId="3" fontId="2" fillId="0" borderId="15" xfId="41" applyNumberFormat="1" applyFont="1" applyBorder="1" applyAlignment="1">
      <alignment horizontal="center" vertical="center"/>
    </xf>
    <xf numFmtId="3" fontId="2" fillId="0" borderId="17" xfId="41" applyNumberFormat="1" applyFont="1" applyBorder="1" applyAlignment="1">
      <alignment horizontal="center" vertical="center"/>
    </xf>
    <xf numFmtId="3" fontId="2" fillId="0" borderId="18" xfId="41" applyNumberFormat="1" applyFont="1" applyBorder="1" applyAlignment="1">
      <alignment horizontal="center" vertical="center"/>
    </xf>
    <xf numFmtId="4" fontId="2" fillId="0" borderId="13" xfId="41" applyNumberFormat="1" applyFont="1" applyBorder="1" applyAlignment="1">
      <alignment horizontal="center" vertical="center"/>
    </xf>
    <xf numFmtId="4" fontId="2" fillId="0" borderId="9" xfId="41" applyNumberFormat="1" applyFont="1" applyBorder="1" applyAlignment="1">
      <alignment horizontal="center" vertical="center"/>
    </xf>
    <xf numFmtId="3" fontId="2" fillId="0" borderId="10" xfId="41" applyNumberFormat="1" applyFont="1" applyBorder="1" applyAlignment="1">
      <alignment horizontal="center" vertical="center"/>
    </xf>
    <xf numFmtId="0" fontId="2" fillId="20" borderId="0" xfId="0" applyFont="1" applyFill="1" applyAlignment="1">
      <alignment horizontal="right"/>
    </xf>
    <xf numFmtId="0" fontId="2" fillId="20" borderId="0" xfId="0" applyFont="1" applyFill="1"/>
    <xf numFmtId="0" fontId="23" fillId="0" borderId="0" xfId="41" applyFont="1" applyAlignment="1">
      <alignment horizontal="left" vertical="top" wrapText="1"/>
    </xf>
    <xf numFmtId="0" fontId="23" fillId="0" borderId="0" xfId="41" applyFont="1" applyAlignment="1">
      <alignment horizontal="left" vertical="top"/>
    </xf>
    <xf numFmtId="0" fontId="23" fillId="0" borderId="22" xfId="41" applyFont="1" applyBorder="1" applyAlignment="1">
      <alignment horizontal="center" vertical="center" wrapText="1"/>
    </xf>
    <xf numFmtId="0" fontId="23" fillId="0" borderId="0" xfId="41" applyFont="1" applyAlignment="1">
      <alignment horizontal="center" vertical="center" wrapText="1"/>
    </xf>
    <xf numFmtId="0" fontId="23" fillId="0" borderId="21" xfId="41" applyFont="1" applyBorder="1" applyAlignment="1">
      <alignment horizontal="center" vertical="center" wrapText="1"/>
    </xf>
    <xf numFmtId="0" fontId="23" fillId="0" borderId="13" xfId="41" applyFont="1" applyBorder="1" applyAlignment="1">
      <alignment horizontal="center"/>
    </xf>
    <xf numFmtId="0" fontId="23" fillId="0" borderId="10" xfId="41" applyFont="1" applyBorder="1" applyAlignment="1">
      <alignment horizontal="center"/>
    </xf>
    <xf numFmtId="0" fontId="23" fillId="0" borderId="15" xfId="41" applyFont="1" applyBorder="1" applyAlignment="1">
      <alignment horizontal="center" vertical="center"/>
    </xf>
    <xf numFmtId="0" fontId="23" fillId="0" borderId="17" xfId="41" applyFont="1" applyBorder="1" applyAlignment="1">
      <alignment horizontal="center" vertical="center"/>
    </xf>
    <xf numFmtId="0" fontId="23" fillId="0" borderId="19" xfId="41" applyFont="1" applyBorder="1" applyAlignment="1">
      <alignment horizontal="center" vertical="center"/>
    </xf>
    <xf numFmtId="0" fontId="2" fillId="0" borderId="0" xfId="41" applyFont="1" applyAlignment="1">
      <alignment horizontal="justify" vertical="center" wrapText="1"/>
    </xf>
    <xf numFmtId="0" fontId="2" fillId="0" borderId="0" xfId="41" applyFont="1" applyAlignment="1">
      <alignment horizontal="justify" vertical="center"/>
    </xf>
    <xf numFmtId="0" fontId="23"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23" fillId="0" borderId="0" xfId="41" applyFont="1" applyAlignment="1">
      <alignment horizontal="left" vertical="center" wrapText="1"/>
    </xf>
    <xf numFmtId="0" fontId="23" fillId="0" borderId="0" xfId="41" applyFont="1" applyAlignment="1">
      <alignment horizontal="left" vertical="center"/>
    </xf>
    <xf numFmtId="0" fontId="2" fillId="0" borderId="0" xfId="41" applyFont="1" applyAlignment="1">
      <alignment horizontal="left" vertical="center" wrapText="1"/>
    </xf>
    <xf numFmtId="0" fontId="2" fillId="0" borderId="0" xfId="41" applyFont="1" applyAlignment="1">
      <alignment horizontal="left" vertical="center"/>
    </xf>
    <xf numFmtId="0" fontId="2" fillId="0" borderId="0" xfId="0" applyFont="1" applyAlignment="1">
      <alignment horizontal="justify" vertical="top" wrapText="1"/>
    </xf>
    <xf numFmtId="0" fontId="2" fillId="0" borderId="0" xfId="0" applyFont="1" applyAlignment="1">
      <alignment horizontal="justify" vertical="top"/>
    </xf>
    <xf numFmtId="0" fontId="2" fillId="0" borderId="0" xfId="41" applyFont="1" applyAlignment="1">
      <alignment wrapText="1"/>
    </xf>
  </cellXfs>
  <cellStyles count="4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Bad" xfId="19" xr:uid="{00000000-0005-0000-0000-000012000000}"/>
    <cellStyle name="Calculation" xfId="20" xr:uid="{00000000-0005-0000-0000-000013000000}"/>
    <cellStyle name="Check Cell" xfId="21" xr:uid="{00000000-0005-0000-0000-000014000000}"/>
    <cellStyle name="Euro" xfId="22" xr:uid="{00000000-0005-0000-0000-000015000000}"/>
    <cellStyle name="Euro 2" xfId="40" xr:uid="{00000000-0005-0000-0000-000016000000}"/>
    <cellStyle name="Explanatory Text" xfId="23" xr:uid="{00000000-0005-0000-0000-000017000000}"/>
    <cellStyle name="Good" xfId="24" xr:uid="{00000000-0005-0000-0000-000018000000}"/>
    <cellStyle name="Heading 1" xfId="25" xr:uid="{00000000-0005-0000-0000-000019000000}"/>
    <cellStyle name="Heading 2" xfId="26" xr:uid="{00000000-0005-0000-0000-00001A000000}"/>
    <cellStyle name="Heading 3" xfId="27" xr:uid="{00000000-0005-0000-0000-00001B000000}"/>
    <cellStyle name="Heading 4" xfId="28" xr:uid="{00000000-0005-0000-0000-00001C000000}"/>
    <cellStyle name="Input" xfId="29" xr:uid="{00000000-0005-0000-0000-00001D000000}"/>
    <cellStyle name="Linked Cell" xfId="30" xr:uid="{00000000-0005-0000-0000-00001E000000}"/>
    <cellStyle name="Milliers" xfId="42" builtinId="3"/>
    <cellStyle name="Milliers 2" xfId="43" xr:uid="{00000000-0005-0000-0000-000020000000}"/>
    <cellStyle name="Milliers 3" xfId="46" xr:uid="{00000000-0005-0000-0000-000021000000}"/>
    <cellStyle name="Neutral" xfId="31" xr:uid="{00000000-0005-0000-0000-000022000000}"/>
    <cellStyle name="Normal" xfId="0" builtinId="0"/>
    <cellStyle name="Normal 2" xfId="32" xr:uid="{00000000-0005-0000-0000-000024000000}"/>
    <cellStyle name="Normal 2 2" xfId="41" xr:uid="{00000000-0005-0000-0000-000025000000}"/>
    <cellStyle name="Normal 3" xfId="33" xr:uid="{00000000-0005-0000-0000-000026000000}"/>
    <cellStyle name="Normal 4" xfId="34" xr:uid="{00000000-0005-0000-0000-000027000000}"/>
    <cellStyle name="Normal 5" xfId="39" xr:uid="{00000000-0005-0000-0000-000028000000}"/>
    <cellStyle name="Normal 6" xfId="45" xr:uid="{00000000-0005-0000-0000-000029000000}"/>
    <cellStyle name="Normal 7" xfId="47" xr:uid="{00000000-0005-0000-0000-00002A000000}"/>
    <cellStyle name="Normal 8" xfId="48" xr:uid="{00000000-0005-0000-0000-00002B000000}"/>
    <cellStyle name="Note" xfId="35" xr:uid="{00000000-0005-0000-0000-00002C000000}"/>
    <cellStyle name="Output" xfId="36" xr:uid="{00000000-0005-0000-0000-00002D000000}"/>
    <cellStyle name="Pourcentage 2" xfId="44" xr:uid="{00000000-0005-0000-0000-00002E000000}"/>
    <cellStyle name="Title" xfId="37" xr:uid="{00000000-0005-0000-0000-00002F000000}"/>
    <cellStyle name="Warning Text" xfId="3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60"/>
  <sheetViews>
    <sheetView showGridLines="0" topLeftCell="A254" zoomScaleNormal="100" workbookViewId="0">
      <selection activeCell="B260" sqref="B260:F260"/>
    </sheetView>
  </sheetViews>
  <sheetFormatPr baseColWidth="10" defaultRowHeight="11.25" customHeight="1" x14ac:dyDescent="0.2"/>
  <cols>
    <col min="1" max="1" width="3.453125" style="35" customWidth="1"/>
    <col min="2" max="3" width="11.453125" style="35" customWidth="1"/>
    <col min="4" max="4" width="13.453125" style="35" customWidth="1"/>
    <col min="5" max="5" width="17.1796875" style="35" customWidth="1"/>
    <col min="6" max="11" width="11.453125" style="35"/>
    <col min="12" max="12" width="12.1796875" style="35" customWidth="1"/>
    <col min="13" max="256" width="11.453125" style="35"/>
    <col min="257" max="257" width="3.453125" style="35" customWidth="1"/>
    <col min="258" max="259" width="11.453125" style="35" customWidth="1"/>
    <col min="260" max="260" width="13.453125" style="35" customWidth="1"/>
    <col min="261" max="261" width="17.1796875" style="35" customWidth="1"/>
    <col min="262" max="267" width="11.453125" style="35"/>
    <col min="268" max="268" width="12.1796875" style="35" customWidth="1"/>
    <col min="269" max="512" width="11.453125" style="35"/>
    <col min="513" max="513" width="3.453125" style="35" customWidth="1"/>
    <col min="514" max="515" width="11.453125" style="35" customWidth="1"/>
    <col min="516" max="516" width="13.453125" style="35" customWidth="1"/>
    <col min="517" max="517" width="17.1796875" style="35" customWidth="1"/>
    <col min="518" max="523" width="11.453125" style="35"/>
    <col min="524" max="524" width="12.1796875" style="35" customWidth="1"/>
    <col min="525" max="768" width="11.453125" style="35"/>
    <col min="769" max="769" width="3.453125" style="35" customWidth="1"/>
    <col min="770" max="771" width="11.453125" style="35" customWidth="1"/>
    <col min="772" max="772" width="13.453125" style="35" customWidth="1"/>
    <col min="773" max="773" width="17.1796875" style="35" customWidth="1"/>
    <col min="774" max="779" width="11.453125" style="35"/>
    <col min="780" max="780" width="12.1796875" style="35" customWidth="1"/>
    <col min="781" max="1024" width="11.453125" style="35"/>
    <col min="1025" max="1025" width="3.453125" style="35" customWidth="1"/>
    <col min="1026" max="1027" width="11.453125" style="35" customWidth="1"/>
    <col min="1028" max="1028" width="13.453125" style="35" customWidth="1"/>
    <col min="1029" max="1029" width="17.1796875" style="35" customWidth="1"/>
    <col min="1030" max="1035" width="11.453125" style="35"/>
    <col min="1036" max="1036" width="12.1796875" style="35" customWidth="1"/>
    <col min="1037" max="1280" width="11.453125" style="35"/>
    <col min="1281" max="1281" width="3.453125" style="35" customWidth="1"/>
    <col min="1282" max="1283" width="11.453125" style="35" customWidth="1"/>
    <col min="1284" max="1284" width="13.453125" style="35" customWidth="1"/>
    <col min="1285" max="1285" width="17.1796875" style="35" customWidth="1"/>
    <col min="1286" max="1291" width="11.453125" style="35"/>
    <col min="1292" max="1292" width="12.1796875" style="35" customWidth="1"/>
    <col min="1293" max="1536" width="11.453125" style="35"/>
    <col min="1537" max="1537" width="3.453125" style="35" customWidth="1"/>
    <col min="1538" max="1539" width="11.453125" style="35" customWidth="1"/>
    <col min="1540" max="1540" width="13.453125" style="35" customWidth="1"/>
    <col min="1541" max="1541" width="17.1796875" style="35" customWidth="1"/>
    <col min="1542" max="1547" width="11.453125" style="35"/>
    <col min="1548" max="1548" width="12.1796875" style="35" customWidth="1"/>
    <col min="1549" max="1792" width="11.453125" style="35"/>
    <col min="1793" max="1793" width="3.453125" style="35" customWidth="1"/>
    <col min="1794" max="1795" width="11.453125" style="35" customWidth="1"/>
    <col min="1796" max="1796" width="13.453125" style="35" customWidth="1"/>
    <col min="1797" max="1797" width="17.1796875" style="35" customWidth="1"/>
    <col min="1798" max="1803" width="11.453125" style="35"/>
    <col min="1804" max="1804" width="12.1796875" style="35" customWidth="1"/>
    <col min="1805" max="2048" width="11.453125" style="35"/>
    <col min="2049" max="2049" width="3.453125" style="35" customWidth="1"/>
    <col min="2050" max="2051" width="11.453125" style="35" customWidth="1"/>
    <col min="2052" max="2052" width="13.453125" style="35" customWidth="1"/>
    <col min="2053" max="2053" width="17.1796875" style="35" customWidth="1"/>
    <col min="2054" max="2059" width="11.453125" style="35"/>
    <col min="2060" max="2060" width="12.1796875" style="35" customWidth="1"/>
    <col min="2061" max="2304" width="11.453125" style="35"/>
    <col min="2305" max="2305" width="3.453125" style="35" customWidth="1"/>
    <col min="2306" max="2307" width="11.453125" style="35" customWidth="1"/>
    <col min="2308" max="2308" width="13.453125" style="35" customWidth="1"/>
    <col min="2309" max="2309" width="17.1796875" style="35" customWidth="1"/>
    <col min="2310" max="2315" width="11.453125" style="35"/>
    <col min="2316" max="2316" width="12.1796875" style="35" customWidth="1"/>
    <col min="2317" max="2560" width="11.453125" style="35"/>
    <col min="2561" max="2561" width="3.453125" style="35" customWidth="1"/>
    <col min="2562" max="2563" width="11.453125" style="35" customWidth="1"/>
    <col min="2564" max="2564" width="13.453125" style="35" customWidth="1"/>
    <col min="2565" max="2565" width="17.1796875" style="35" customWidth="1"/>
    <col min="2566" max="2571" width="11.453125" style="35"/>
    <col min="2572" max="2572" width="12.1796875" style="35" customWidth="1"/>
    <col min="2573" max="2816" width="11.453125" style="35"/>
    <col min="2817" max="2817" width="3.453125" style="35" customWidth="1"/>
    <col min="2818" max="2819" width="11.453125" style="35" customWidth="1"/>
    <col min="2820" max="2820" width="13.453125" style="35" customWidth="1"/>
    <col min="2821" max="2821" width="17.1796875" style="35" customWidth="1"/>
    <col min="2822" max="2827" width="11.453125" style="35"/>
    <col min="2828" max="2828" width="12.1796875" style="35" customWidth="1"/>
    <col min="2829" max="3072" width="11.453125" style="35"/>
    <col min="3073" max="3073" width="3.453125" style="35" customWidth="1"/>
    <col min="3074" max="3075" width="11.453125" style="35" customWidth="1"/>
    <col min="3076" max="3076" width="13.453125" style="35" customWidth="1"/>
    <col min="3077" max="3077" width="17.1796875" style="35" customWidth="1"/>
    <col min="3078" max="3083" width="11.453125" style="35"/>
    <col min="3084" max="3084" width="12.1796875" style="35" customWidth="1"/>
    <col min="3085" max="3328" width="11.453125" style="35"/>
    <col min="3329" max="3329" width="3.453125" style="35" customWidth="1"/>
    <col min="3330" max="3331" width="11.453125" style="35" customWidth="1"/>
    <col min="3332" max="3332" width="13.453125" style="35" customWidth="1"/>
    <col min="3333" max="3333" width="17.1796875" style="35" customWidth="1"/>
    <col min="3334" max="3339" width="11.453125" style="35"/>
    <col min="3340" max="3340" width="12.1796875" style="35" customWidth="1"/>
    <col min="3341" max="3584" width="11.453125" style="35"/>
    <col min="3585" max="3585" width="3.453125" style="35" customWidth="1"/>
    <col min="3586" max="3587" width="11.453125" style="35" customWidth="1"/>
    <col min="3588" max="3588" width="13.453125" style="35" customWidth="1"/>
    <col min="3589" max="3589" width="17.1796875" style="35" customWidth="1"/>
    <col min="3590" max="3595" width="11.453125" style="35"/>
    <col min="3596" max="3596" width="12.1796875" style="35" customWidth="1"/>
    <col min="3597" max="3840" width="11.453125" style="35"/>
    <col min="3841" max="3841" width="3.453125" style="35" customWidth="1"/>
    <col min="3842" max="3843" width="11.453125" style="35" customWidth="1"/>
    <col min="3844" max="3844" width="13.453125" style="35" customWidth="1"/>
    <col min="3845" max="3845" width="17.1796875" style="35" customWidth="1"/>
    <col min="3846" max="3851" width="11.453125" style="35"/>
    <col min="3852" max="3852" width="12.1796875" style="35" customWidth="1"/>
    <col min="3853" max="4096" width="11.453125" style="35"/>
    <col min="4097" max="4097" width="3.453125" style="35" customWidth="1"/>
    <col min="4098" max="4099" width="11.453125" style="35" customWidth="1"/>
    <col min="4100" max="4100" width="13.453125" style="35" customWidth="1"/>
    <col min="4101" max="4101" width="17.1796875" style="35" customWidth="1"/>
    <col min="4102" max="4107" width="11.453125" style="35"/>
    <col min="4108" max="4108" width="12.1796875" style="35" customWidth="1"/>
    <col min="4109" max="4352" width="11.453125" style="35"/>
    <col min="4353" max="4353" width="3.453125" style="35" customWidth="1"/>
    <col min="4354" max="4355" width="11.453125" style="35" customWidth="1"/>
    <col min="4356" max="4356" width="13.453125" style="35" customWidth="1"/>
    <col min="4357" max="4357" width="17.1796875" style="35" customWidth="1"/>
    <col min="4358" max="4363" width="11.453125" style="35"/>
    <col min="4364" max="4364" width="12.1796875" style="35" customWidth="1"/>
    <col min="4365" max="4608" width="11.453125" style="35"/>
    <col min="4609" max="4609" width="3.453125" style="35" customWidth="1"/>
    <col min="4610" max="4611" width="11.453125" style="35" customWidth="1"/>
    <col min="4612" max="4612" width="13.453125" style="35" customWidth="1"/>
    <col min="4613" max="4613" width="17.1796875" style="35" customWidth="1"/>
    <col min="4614" max="4619" width="11.453125" style="35"/>
    <col min="4620" max="4620" width="12.1796875" style="35" customWidth="1"/>
    <col min="4621" max="4864" width="11.453125" style="35"/>
    <col min="4865" max="4865" width="3.453125" style="35" customWidth="1"/>
    <col min="4866" max="4867" width="11.453125" style="35" customWidth="1"/>
    <col min="4868" max="4868" width="13.453125" style="35" customWidth="1"/>
    <col min="4869" max="4869" width="17.1796875" style="35" customWidth="1"/>
    <col min="4870" max="4875" width="11.453125" style="35"/>
    <col min="4876" max="4876" width="12.1796875" style="35" customWidth="1"/>
    <col min="4877" max="5120" width="11.453125" style="35"/>
    <col min="5121" max="5121" width="3.453125" style="35" customWidth="1"/>
    <col min="5122" max="5123" width="11.453125" style="35" customWidth="1"/>
    <col min="5124" max="5124" width="13.453125" style="35" customWidth="1"/>
    <col min="5125" max="5125" width="17.1796875" style="35" customWidth="1"/>
    <col min="5126" max="5131" width="11.453125" style="35"/>
    <col min="5132" max="5132" width="12.1796875" style="35" customWidth="1"/>
    <col min="5133" max="5376" width="11.453125" style="35"/>
    <col min="5377" max="5377" width="3.453125" style="35" customWidth="1"/>
    <col min="5378" max="5379" width="11.453125" style="35" customWidth="1"/>
    <col min="5380" max="5380" width="13.453125" style="35" customWidth="1"/>
    <col min="5381" max="5381" width="17.1796875" style="35" customWidth="1"/>
    <col min="5382" max="5387" width="11.453125" style="35"/>
    <col min="5388" max="5388" width="12.1796875" style="35" customWidth="1"/>
    <col min="5389" max="5632" width="11.453125" style="35"/>
    <col min="5633" max="5633" width="3.453125" style="35" customWidth="1"/>
    <col min="5634" max="5635" width="11.453125" style="35" customWidth="1"/>
    <col min="5636" max="5636" width="13.453125" style="35" customWidth="1"/>
    <col min="5637" max="5637" width="17.1796875" style="35" customWidth="1"/>
    <col min="5638" max="5643" width="11.453125" style="35"/>
    <col min="5644" max="5644" width="12.1796875" style="35" customWidth="1"/>
    <col min="5645" max="5888" width="11.453125" style="35"/>
    <col min="5889" max="5889" width="3.453125" style="35" customWidth="1"/>
    <col min="5890" max="5891" width="11.453125" style="35" customWidth="1"/>
    <col min="5892" max="5892" width="13.453125" style="35" customWidth="1"/>
    <col min="5893" max="5893" width="17.1796875" style="35" customWidth="1"/>
    <col min="5894" max="5899" width="11.453125" style="35"/>
    <col min="5900" max="5900" width="12.1796875" style="35" customWidth="1"/>
    <col min="5901" max="6144" width="11.453125" style="35"/>
    <col min="6145" max="6145" width="3.453125" style="35" customWidth="1"/>
    <col min="6146" max="6147" width="11.453125" style="35" customWidth="1"/>
    <col min="6148" max="6148" width="13.453125" style="35" customWidth="1"/>
    <col min="6149" max="6149" width="17.1796875" style="35" customWidth="1"/>
    <col min="6150" max="6155" width="11.453125" style="35"/>
    <col min="6156" max="6156" width="12.1796875" style="35" customWidth="1"/>
    <col min="6157" max="6400" width="11.453125" style="35"/>
    <col min="6401" max="6401" width="3.453125" style="35" customWidth="1"/>
    <col min="6402" max="6403" width="11.453125" style="35" customWidth="1"/>
    <col min="6404" max="6404" width="13.453125" style="35" customWidth="1"/>
    <col min="6405" max="6405" width="17.1796875" style="35" customWidth="1"/>
    <col min="6406" max="6411" width="11.453125" style="35"/>
    <col min="6412" max="6412" width="12.1796875" style="35" customWidth="1"/>
    <col min="6413" max="6656" width="11.453125" style="35"/>
    <col min="6657" max="6657" width="3.453125" style="35" customWidth="1"/>
    <col min="6658" max="6659" width="11.453125" style="35" customWidth="1"/>
    <col min="6660" max="6660" width="13.453125" style="35" customWidth="1"/>
    <col min="6661" max="6661" width="17.1796875" style="35" customWidth="1"/>
    <col min="6662" max="6667" width="11.453125" style="35"/>
    <col min="6668" max="6668" width="12.1796875" style="35" customWidth="1"/>
    <col min="6669" max="6912" width="11.453125" style="35"/>
    <col min="6913" max="6913" width="3.453125" style="35" customWidth="1"/>
    <col min="6914" max="6915" width="11.453125" style="35" customWidth="1"/>
    <col min="6916" max="6916" width="13.453125" style="35" customWidth="1"/>
    <col min="6917" max="6917" width="17.1796875" style="35" customWidth="1"/>
    <col min="6918" max="6923" width="11.453125" style="35"/>
    <col min="6924" max="6924" width="12.1796875" style="35" customWidth="1"/>
    <col min="6925" max="7168" width="11.453125" style="35"/>
    <col min="7169" max="7169" width="3.453125" style="35" customWidth="1"/>
    <col min="7170" max="7171" width="11.453125" style="35" customWidth="1"/>
    <col min="7172" max="7172" width="13.453125" style="35" customWidth="1"/>
    <col min="7173" max="7173" width="17.1796875" style="35" customWidth="1"/>
    <col min="7174" max="7179" width="11.453125" style="35"/>
    <col min="7180" max="7180" width="12.1796875" style="35" customWidth="1"/>
    <col min="7181" max="7424" width="11.453125" style="35"/>
    <col min="7425" max="7425" width="3.453125" style="35" customWidth="1"/>
    <col min="7426" max="7427" width="11.453125" style="35" customWidth="1"/>
    <col min="7428" max="7428" width="13.453125" style="35" customWidth="1"/>
    <col min="7429" max="7429" width="17.1796875" style="35" customWidth="1"/>
    <col min="7430" max="7435" width="11.453125" style="35"/>
    <col min="7436" max="7436" width="12.1796875" style="35" customWidth="1"/>
    <col min="7437" max="7680" width="11.453125" style="35"/>
    <col min="7681" max="7681" width="3.453125" style="35" customWidth="1"/>
    <col min="7682" max="7683" width="11.453125" style="35" customWidth="1"/>
    <col min="7684" max="7684" width="13.453125" style="35" customWidth="1"/>
    <col min="7685" max="7685" width="17.1796875" style="35" customWidth="1"/>
    <col min="7686" max="7691" width="11.453125" style="35"/>
    <col min="7692" max="7692" width="12.1796875" style="35" customWidth="1"/>
    <col min="7693" max="7936" width="11.453125" style="35"/>
    <col min="7937" max="7937" width="3.453125" style="35" customWidth="1"/>
    <col min="7938" max="7939" width="11.453125" style="35" customWidth="1"/>
    <col min="7940" max="7940" width="13.453125" style="35" customWidth="1"/>
    <col min="7941" max="7941" width="17.1796875" style="35" customWidth="1"/>
    <col min="7942" max="7947" width="11.453125" style="35"/>
    <col min="7948" max="7948" width="12.1796875" style="35" customWidth="1"/>
    <col min="7949" max="8192" width="11.453125" style="35"/>
    <col min="8193" max="8193" width="3.453125" style="35" customWidth="1"/>
    <col min="8194" max="8195" width="11.453125" style="35" customWidth="1"/>
    <col min="8196" max="8196" width="13.453125" style="35" customWidth="1"/>
    <col min="8197" max="8197" width="17.1796875" style="35" customWidth="1"/>
    <col min="8198" max="8203" width="11.453125" style="35"/>
    <col min="8204" max="8204" width="12.1796875" style="35" customWidth="1"/>
    <col min="8205" max="8448" width="11.453125" style="35"/>
    <col min="8449" max="8449" width="3.453125" style="35" customWidth="1"/>
    <col min="8450" max="8451" width="11.453125" style="35" customWidth="1"/>
    <col min="8452" max="8452" width="13.453125" style="35" customWidth="1"/>
    <col min="8453" max="8453" width="17.1796875" style="35" customWidth="1"/>
    <col min="8454" max="8459" width="11.453125" style="35"/>
    <col min="8460" max="8460" width="12.1796875" style="35" customWidth="1"/>
    <col min="8461" max="8704" width="11.453125" style="35"/>
    <col min="8705" max="8705" width="3.453125" style="35" customWidth="1"/>
    <col min="8706" max="8707" width="11.453125" style="35" customWidth="1"/>
    <col min="8708" max="8708" width="13.453125" style="35" customWidth="1"/>
    <col min="8709" max="8709" width="17.1796875" style="35" customWidth="1"/>
    <col min="8710" max="8715" width="11.453125" style="35"/>
    <col min="8716" max="8716" width="12.1796875" style="35" customWidth="1"/>
    <col min="8717" max="8960" width="11.453125" style="35"/>
    <col min="8961" max="8961" width="3.453125" style="35" customWidth="1"/>
    <col min="8962" max="8963" width="11.453125" style="35" customWidth="1"/>
    <col min="8964" max="8964" width="13.453125" style="35" customWidth="1"/>
    <col min="8965" max="8965" width="17.1796875" style="35" customWidth="1"/>
    <col min="8966" max="8971" width="11.453125" style="35"/>
    <col min="8972" max="8972" width="12.1796875" style="35" customWidth="1"/>
    <col min="8973" max="9216" width="11.453125" style="35"/>
    <col min="9217" max="9217" width="3.453125" style="35" customWidth="1"/>
    <col min="9218" max="9219" width="11.453125" style="35" customWidth="1"/>
    <col min="9220" max="9220" width="13.453125" style="35" customWidth="1"/>
    <col min="9221" max="9221" width="17.1796875" style="35" customWidth="1"/>
    <col min="9222" max="9227" width="11.453125" style="35"/>
    <col min="9228" max="9228" width="12.1796875" style="35" customWidth="1"/>
    <col min="9229" max="9472" width="11.453125" style="35"/>
    <col min="9473" max="9473" width="3.453125" style="35" customWidth="1"/>
    <col min="9474" max="9475" width="11.453125" style="35" customWidth="1"/>
    <col min="9476" max="9476" width="13.453125" style="35" customWidth="1"/>
    <col min="9477" max="9477" width="17.1796875" style="35" customWidth="1"/>
    <col min="9478" max="9483" width="11.453125" style="35"/>
    <col min="9484" max="9484" width="12.1796875" style="35" customWidth="1"/>
    <col min="9485" max="9728" width="11.453125" style="35"/>
    <col min="9729" max="9729" width="3.453125" style="35" customWidth="1"/>
    <col min="9730" max="9731" width="11.453125" style="35" customWidth="1"/>
    <col min="9732" max="9732" width="13.453125" style="35" customWidth="1"/>
    <col min="9733" max="9733" width="17.1796875" style="35" customWidth="1"/>
    <col min="9734" max="9739" width="11.453125" style="35"/>
    <col min="9740" max="9740" width="12.1796875" style="35" customWidth="1"/>
    <col min="9741" max="9984" width="11.453125" style="35"/>
    <col min="9985" max="9985" width="3.453125" style="35" customWidth="1"/>
    <col min="9986" max="9987" width="11.453125" style="35" customWidth="1"/>
    <col min="9988" max="9988" width="13.453125" style="35" customWidth="1"/>
    <col min="9989" max="9989" width="17.1796875" style="35" customWidth="1"/>
    <col min="9990" max="9995" width="11.453125" style="35"/>
    <col min="9996" max="9996" width="12.1796875" style="35" customWidth="1"/>
    <col min="9997" max="10240" width="11.453125" style="35"/>
    <col min="10241" max="10241" width="3.453125" style="35" customWidth="1"/>
    <col min="10242" max="10243" width="11.453125" style="35" customWidth="1"/>
    <col min="10244" max="10244" width="13.453125" style="35" customWidth="1"/>
    <col min="10245" max="10245" width="17.1796875" style="35" customWidth="1"/>
    <col min="10246" max="10251" width="11.453125" style="35"/>
    <col min="10252" max="10252" width="12.1796875" style="35" customWidth="1"/>
    <col min="10253" max="10496" width="11.453125" style="35"/>
    <col min="10497" max="10497" width="3.453125" style="35" customWidth="1"/>
    <col min="10498" max="10499" width="11.453125" style="35" customWidth="1"/>
    <col min="10500" max="10500" width="13.453125" style="35" customWidth="1"/>
    <col min="10501" max="10501" width="17.1796875" style="35" customWidth="1"/>
    <col min="10502" max="10507" width="11.453125" style="35"/>
    <col min="10508" max="10508" width="12.1796875" style="35" customWidth="1"/>
    <col min="10509" max="10752" width="11.453125" style="35"/>
    <col min="10753" max="10753" width="3.453125" style="35" customWidth="1"/>
    <col min="10754" max="10755" width="11.453125" style="35" customWidth="1"/>
    <col min="10756" max="10756" width="13.453125" style="35" customWidth="1"/>
    <col min="10757" max="10757" width="17.1796875" style="35" customWidth="1"/>
    <col min="10758" max="10763" width="11.453125" style="35"/>
    <col min="10764" max="10764" width="12.1796875" style="35" customWidth="1"/>
    <col min="10765" max="11008" width="11.453125" style="35"/>
    <col min="11009" max="11009" width="3.453125" style="35" customWidth="1"/>
    <col min="11010" max="11011" width="11.453125" style="35" customWidth="1"/>
    <col min="11012" max="11012" width="13.453125" style="35" customWidth="1"/>
    <col min="11013" max="11013" width="17.1796875" style="35" customWidth="1"/>
    <col min="11014" max="11019" width="11.453125" style="35"/>
    <col min="11020" max="11020" width="12.1796875" style="35" customWidth="1"/>
    <col min="11021" max="11264" width="11.453125" style="35"/>
    <col min="11265" max="11265" width="3.453125" style="35" customWidth="1"/>
    <col min="11266" max="11267" width="11.453125" style="35" customWidth="1"/>
    <col min="11268" max="11268" width="13.453125" style="35" customWidth="1"/>
    <col min="11269" max="11269" width="17.1796875" style="35" customWidth="1"/>
    <col min="11270" max="11275" width="11.453125" style="35"/>
    <col min="11276" max="11276" width="12.1796875" style="35" customWidth="1"/>
    <col min="11277" max="11520" width="11.453125" style="35"/>
    <col min="11521" max="11521" width="3.453125" style="35" customWidth="1"/>
    <col min="11522" max="11523" width="11.453125" style="35" customWidth="1"/>
    <col min="11524" max="11524" width="13.453125" style="35" customWidth="1"/>
    <col min="11525" max="11525" width="17.1796875" style="35" customWidth="1"/>
    <col min="11526" max="11531" width="11.453125" style="35"/>
    <col min="11532" max="11532" width="12.1796875" style="35" customWidth="1"/>
    <col min="11533" max="11776" width="11.453125" style="35"/>
    <col min="11777" max="11777" width="3.453125" style="35" customWidth="1"/>
    <col min="11778" max="11779" width="11.453125" style="35" customWidth="1"/>
    <col min="11780" max="11780" width="13.453125" style="35" customWidth="1"/>
    <col min="11781" max="11781" width="17.1796875" style="35" customWidth="1"/>
    <col min="11782" max="11787" width="11.453125" style="35"/>
    <col min="11788" max="11788" width="12.1796875" style="35" customWidth="1"/>
    <col min="11789" max="12032" width="11.453125" style="35"/>
    <col min="12033" max="12033" width="3.453125" style="35" customWidth="1"/>
    <col min="12034" max="12035" width="11.453125" style="35" customWidth="1"/>
    <col min="12036" max="12036" width="13.453125" style="35" customWidth="1"/>
    <col min="12037" max="12037" width="17.1796875" style="35" customWidth="1"/>
    <col min="12038" max="12043" width="11.453125" style="35"/>
    <col min="12044" max="12044" width="12.1796875" style="35" customWidth="1"/>
    <col min="12045" max="12288" width="11.453125" style="35"/>
    <col min="12289" max="12289" width="3.453125" style="35" customWidth="1"/>
    <col min="12290" max="12291" width="11.453125" style="35" customWidth="1"/>
    <col min="12292" max="12292" width="13.453125" style="35" customWidth="1"/>
    <col min="12293" max="12293" width="17.1796875" style="35" customWidth="1"/>
    <col min="12294" max="12299" width="11.453125" style="35"/>
    <col min="12300" max="12300" width="12.1796875" style="35" customWidth="1"/>
    <col min="12301" max="12544" width="11.453125" style="35"/>
    <col min="12545" max="12545" width="3.453125" style="35" customWidth="1"/>
    <col min="12546" max="12547" width="11.453125" style="35" customWidth="1"/>
    <col min="12548" max="12548" width="13.453125" style="35" customWidth="1"/>
    <col min="12549" max="12549" width="17.1796875" style="35" customWidth="1"/>
    <col min="12550" max="12555" width="11.453125" style="35"/>
    <col min="12556" max="12556" width="12.1796875" style="35" customWidth="1"/>
    <col min="12557" max="12800" width="11.453125" style="35"/>
    <col min="12801" max="12801" width="3.453125" style="35" customWidth="1"/>
    <col min="12802" max="12803" width="11.453125" style="35" customWidth="1"/>
    <col min="12804" max="12804" width="13.453125" style="35" customWidth="1"/>
    <col min="12805" max="12805" width="17.1796875" style="35" customWidth="1"/>
    <col min="12806" max="12811" width="11.453125" style="35"/>
    <col min="12812" max="12812" width="12.1796875" style="35" customWidth="1"/>
    <col min="12813" max="13056" width="11.453125" style="35"/>
    <col min="13057" max="13057" width="3.453125" style="35" customWidth="1"/>
    <col min="13058" max="13059" width="11.453125" style="35" customWidth="1"/>
    <col min="13060" max="13060" width="13.453125" style="35" customWidth="1"/>
    <col min="13061" max="13061" width="17.1796875" style="35" customWidth="1"/>
    <col min="13062" max="13067" width="11.453125" style="35"/>
    <col min="13068" max="13068" width="12.1796875" style="35" customWidth="1"/>
    <col min="13069" max="13312" width="11.453125" style="35"/>
    <col min="13313" max="13313" width="3.453125" style="35" customWidth="1"/>
    <col min="13314" max="13315" width="11.453125" style="35" customWidth="1"/>
    <col min="13316" max="13316" width="13.453125" style="35" customWidth="1"/>
    <col min="13317" max="13317" width="17.1796875" style="35" customWidth="1"/>
    <col min="13318" max="13323" width="11.453125" style="35"/>
    <col min="13324" max="13324" width="12.1796875" style="35" customWidth="1"/>
    <col min="13325" max="13568" width="11.453125" style="35"/>
    <col min="13569" max="13569" width="3.453125" style="35" customWidth="1"/>
    <col min="13570" max="13571" width="11.453125" style="35" customWidth="1"/>
    <col min="13572" max="13572" width="13.453125" style="35" customWidth="1"/>
    <col min="13573" max="13573" width="17.1796875" style="35" customWidth="1"/>
    <col min="13574" max="13579" width="11.453125" style="35"/>
    <col min="13580" max="13580" width="12.1796875" style="35" customWidth="1"/>
    <col min="13581" max="13824" width="11.453125" style="35"/>
    <col min="13825" max="13825" width="3.453125" style="35" customWidth="1"/>
    <col min="13826" max="13827" width="11.453125" style="35" customWidth="1"/>
    <col min="13828" max="13828" width="13.453125" style="35" customWidth="1"/>
    <col min="13829" max="13829" width="17.1796875" style="35" customWidth="1"/>
    <col min="13830" max="13835" width="11.453125" style="35"/>
    <col min="13836" max="13836" width="12.1796875" style="35" customWidth="1"/>
    <col min="13837" max="14080" width="11.453125" style="35"/>
    <col min="14081" max="14081" width="3.453125" style="35" customWidth="1"/>
    <col min="14082" max="14083" width="11.453125" style="35" customWidth="1"/>
    <col min="14084" max="14084" width="13.453125" style="35" customWidth="1"/>
    <col min="14085" max="14085" width="17.1796875" style="35" customWidth="1"/>
    <col min="14086" max="14091" width="11.453125" style="35"/>
    <col min="14092" max="14092" width="12.1796875" style="35" customWidth="1"/>
    <col min="14093" max="14336" width="11.453125" style="35"/>
    <col min="14337" max="14337" width="3.453125" style="35" customWidth="1"/>
    <col min="14338" max="14339" width="11.453125" style="35" customWidth="1"/>
    <col min="14340" max="14340" width="13.453125" style="35" customWidth="1"/>
    <col min="14341" max="14341" width="17.1796875" style="35" customWidth="1"/>
    <col min="14342" max="14347" width="11.453125" style="35"/>
    <col min="14348" max="14348" width="12.1796875" style="35" customWidth="1"/>
    <col min="14349" max="14592" width="11.453125" style="35"/>
    <col min="14593" max="14593" width="3.453125" style="35" customWidth="1"/>
    <col min="14594" max="14595" width="11.453125" style="35" customWidth="1"/>
    <col min="14596" max="14596" width="13.453125" style="35" customWidth="1"/>
    <col min="14597" max="14597" width="17.1796875" style="35" customWidth="1"/>
    <col min="14598" max="14603" width="11.453125" style="35"/>
    <col min="14604" max="14604" width="12.1796875" style="35" customWidth="1"/>
    <col min="14605" max="14848" width="11.453125" style="35"/>
    <col min="14849" max="14849" width="3.453125" style="35" customWidth="1"/>
    <col min="14850" max="14851" width="11.453125" style="35" customWidth="1"/>
    <col min="14852" max="14852" width="13.453125" style="35" customWidth="1"/>
    <col min="14853" max="14853" width="17.1796875" style="35" customWidth="1"/>
    <col min="14854" max="14859" width="11.453125" style="35"/>
    <col min="14860" max="14860" width="12.1796875" style="35" customWidth="1"/>
    <col min="14861" max="15104" width="11.453125" style="35"/>
    <col min="15105" max="15105" width="3.453125" style="35" customWidth="1"/>
    <col min="15106" max="15107" width="11.453125" style="35" customWidth="1"/>
    <col min="15108" max="15108" width="13.453125" style="35" customWidth="1"/>
    <col min="15109" max="15109" width="17.1796875" style="35" customWidth="1"/>
    <col min="15110" max="15115" width="11.453125" style="35"/>
    <col min="15116" max="15116" width="12.1796875" style="35" customWidth="1"/>
    <col min="15117" max="15360" width="11.453125" style="35"/>
    <col min="15361" max="15361" width="3.453125" style="35" customWidth="1"/>
    <col min="15362" max="15363" width="11.453125" style="35" customWidth="1"/>
    <col min="15364" max="15364" width="13.453125" style="35" customWidth="1"/>
    <col min="15365" max="15365" width="17.1796875" style="35" customWidth="1"/>
    <col min="15366" max="15371" width="11.453125" style="35"/>
    <col min="15372" max="15372" width="12.1796875" style="35" customWidth="1"/>
    <col min="15373" max="15616" width="11.453125" style="35"/>
    <col min="15617" max="15617" width="3.453125" style="35" customWidth="1"/>
    <col min="15618" max="15619" width="11.453125" style="35" customWidth="1"/>
    <col min="15620" max="15620" width="13.453125" style="35" customWidth="1"/>
    <col min="15621" max="15621" width="17.1796875" style="35" customWidth="1"/>
    <col min="15622" max="15627" width="11.453125" style="35"/>
    <col min="15628" max="15628" width="12.1796875" style="35" customWidth="1"/>
    <col min="15629" max="15872" width="11.453125" style="35"/>
    <col min="15873" max="15873" width="3.453125" style="35" customWidth="1"/>
    <col min="15874" max="15875" width="11.453125" style="35" customWidth="1"/>
    <col min="15876" max="15876" width="13.453125" style="35" customWidth="1"/>
    <col min="15877" max="15877" width="17.1796875" style="35" customWidth="1"/>
    <col min="15878" max="15883" width="11.453125" style="35"/>
    <col min="15884" max="15884" width="12.1796875" style="35" customWidth="1"/>
    <col min="15885" max="16128" width="11.453125" style="35"/>
    <col min="16129" max="16129" width="3.453125" style="35" customWidth="1"/>
    <col min="16130" max="16131" width="11.453125" style="35" customWidth="1"/>
    <col min="16132" max="16132" width="13.453125" style="35" customWidth="1"/>
    <col min="16133" max="16133" width="17.1796875" style="35" customWidth="1"/>
    <col min="16134" max="16139" width="11.453125" style="35"/>
    <col min="16140" max="16140" width="12.1796875" style="35" customWidth="1"/>
    <col min="16141" max="16384" width="11.453125" style="35"/>
  </cols>
  <sheetData>
    <row r="1" spans="2:15" ht="11.25" customHeight="1" x14ac:dyDescent="0.2">
      <c r="B1" s="109" t="s">
        <v>247</v>
      </c>
      <c r="C1" s="110"/>
      <c r="D1" s="110"/>
      <c r="E1" s="110"/>
      <c r="F1" s="110"/>
    </row>
    <row r="2" spans="2:15" ht="11.25" customHeight="1" x14ac:dyDescent="0.2">
      <c r="B2" s="110"/>
      <c r="C2" s="110"/>
      <c r="D2" s="110"/>
      <c r="E2" s="110"/>
      <c r="F2" s="110"/>
    </row>
    <row r="3" spans="2:15" ht="11.25" customHeight="1" x14ac:dyDescent="0.2">
      <c r="B3" s="40"/>
      <c r="C3" s="40"/>
      <c r="D3" s="40"/>
      <c r="E3" s="40"/>
      <c r="F3" s="40"/>
    </row>
    <row r="4" spans="2:15" ht="24" customHeight="1" x14ac:dyDescent="0.2">
      <c r="B4" s="91" t="s">
        <v>208</v>
      </c>
      <c r="C4" s="81"/>
      <c r="D4" s="111" t="s">
        <v>209</v>
      </c>
      <c r="E4" s="114">
        <f>+B5-C5</f>
        <v>544.46</v>
      </c>
      <c r="F4" s="116"/>
    </row>
    <row r="5" spans="2:15" ht="11.25" customHeight="1" x14ac:dyDescent="0.2">
      <c r="B5" s="92">
        <v>544.46</v>
      </c>
      <c r="C5" s="94">
        <v>0</v>
      </c>
      <c r="D5" s="112"/>
      <c r="E5" s="115"/>
      <c r="F5" s="117"/>
      <c r="O5" s="36"/>
    </row>
    <row r="6" spans="2:15" ht="11.25" customHeight="1" x14ac:dyDescent="0.2">
      <c r="B6" s="93" t="s">
        <v>199</v>
      </c>
      <c r="C6" s="95" t="s">
        <v>199</v>
      </c>
      <c r="D6" s="113"/>
      <c r="E6" s="96" t="s">
        <v>210</v>
      </c>
      <c r="F6" s="118"/>
    </row>
    <row r="7" spans="2:15" ht="11.25" customHeight="1" x14ac:dyDescent="0.2">
      <c r="B7" s="99">
        <v>0</v>
      </c>
      <c r="C7" s="99">
        <f t="shared" ref="C7:C70" si="0">+B7</f>
        <v>0</v>
      </c>
      <c r="D7" s="104">
        <f>$B$5</f>
        <v>544.46</v>
      </c>
      <c r="E7" s="101">
        <f>D7+B7</f>
        <v>544.46</v>
      </c>
      <c r="F7" s="101">
        <f>E7-D7</f>
        <v>0</v>
      </c>
    </row>
    <row r="8" spans="2:15" ht="11.25" customHeight="1" x14ac:dyDescent="0.2">
      <c r="B8" s="100">
        <v>5</v>
      </c>
      <c r="C8" s="100">
        <f t="shared" si="0"/>
        <v>5</v>
      </c>
      <c r="D8" s="105">
        <f t="shared" ref="D8:D71" si="1">$B$5</f>
        <v>544.46</v>
      </c>
      <c r="E8" s="102">
        <f t="shared" ref="E8:E71" si="2">D8+B8</f>
        <v>549.46</v>
      </c>
      <c r="F8" s="102">
        <f t="shared" ref="F8:F71" si="3">E8-D8</f>
        <v>5</v>
      </c>
    </row>
    <row r="9" spans="2:15" ht="11.25" customHeight="1" x14ac:dyDescent="0.2">
      <c r="B9" s="100">
        <v>10</v>
      </c>
      <c r="C9" s="100">
        <f t="shared" si="0"/>
        <v>10</v>
      </c>
      <c r="D9" s="105">
        <f t="shared" si="1"/>
        <v>544.46</v>
      </c>
      <c r="E9" s="102">
        <f t="shared" si="2"/>
        <v>554.46</v>
      </c>
      <c r="F9" s="102">
        <f t="shared" si="3"/>
        <v>10</v>
      </c>
    </row>
    <row r="10" spans="2:15" ht="11.25" customHeight="1" x14ac:dyDescent="0.2">
      <c r="B10" s="100">
        <v>15</v>
      </c>
      <c r="C10" s="100">
        <f t="shared" si="0"/>
        <v>15</v>
      </c>
      <c r="D10" s="105">
        <f t="shared" si="1"/>
        <v>544.46</v>
      </c>
      <c r="E10" s="102">
        <f t="shared" si="2"/>
        <v>559.46</v>
      </c>
      <c r="F10" s="102">
        <f t="shared" si="3"/>
        <v>15</v>
      </c>
    </row>
    <row r="11" spans="2:15" ht="11.25" customHeight="1" x14ac:dyDescent="0.2">
      <c r="B11" s="100">
        <v>20</v>
      </c>
      <c r="C11" s="100">
        <f t="shared" si="0"/>
        <v>20</v>
      </c>
      <c r="D11" s="105">
        <f t="shared" si="1"/>
        <v>544.46</v>
      </c>
      <c r="E11" s="102">
        <f t="shared" si="2"/>
        <v>564.46</v>
      </c>
      <c r="F11" s="102">
        <f t="shared" si="3"/>
        <v>20</v>
      </c>
    </row>
    <row r="12" spans="2:15" ht="11.25" customHeight="1" x14ac:dyDescent="0.2">
      <c r="B12" s="100">
        <v>25</v>
      </c>
      <c r="C12" s="100">
        <f t="shared" si="0"/>
        <v>25</v>
      </c>
      <c r="D12" s="105">
        <f t="shared" si="1"/>
        <v>544.46</v>
      </c>
      <c r="E12" s="102">
        <f t="shared" si="2"/>
        <v>569.46</v>
      </c>
      <c r="F12" s="102">
        <f t="shared" si="3"/>
        <v>25</v>
      </c>
    </row>
    <row r="13" spans="2:15" ht="11.25" customHeight="1" x14ac:dyDescent="0.2">
      <c r="B13" s="100">
        <v>30</v>
      </c>
      <c r="C13" s="100">
        <f t="shared" si="0"/>
        <v>30</v>
      </c>
      <c r="D13" s="105">
        <f t="shared" si="1"/>
        <v>544.46</v>
      </c>
      <c r="E13" s="102">
        <f t="shared" si="2"/>
        <v>574.46</v>
      </c>
      <c r="F13" s="102">
        <f t="shared" si="3"/>
        <v>30</v>
      </c>
    </row>
    <row r="14" spans="2:15" ht="11.25" customHeight="1" x14ac:dyDescent="0.2">
      <c r="B14" s="100">
        <v>35</v>
      </c>
      <c r="C14" s="100">
        <f t="shared" si="0"/>
        <v>35</v>
      </c>
      <c r="D14" s="105">
        <f t="shared" si="1"/>
        <v>544.46</v>
      </c>
      <c r="E14" s="102">
        <f t="shared" si="2"/>
        <v>579.46</v>
      </c>
      <c r="F14" s="102">
        <f t="shared" si="3"/>
        <v>35</v>
      </c>
    </row>
    <row r="15" spans="2:15" ht="11.25" customHeight="1" x14ac:dyDescent="0.2">
      <c r="B15" s="100">
        <v>40</v>
      </c>
      <c r="C15" s="100">
        <f t="shared" si="0"/>
        <v>40</v>
      </c>
      <c r="D15" s="105">
        <f t="shared" si="1"/>
        <v>544.46</v>
      </c>
      <c r="E15" s="102">
        <f t="shared" si="2"/>
        <v>584.46</v>
      </c>
      <c r="F15" s="102">
        <f t="shared" si="3"/>
        <v>40</v>
      </c>
    </row>
    <row r="16" spans="2:15" ht="11.25" customHeight="1" x14ac:dyDescent="0.2">
      <c r="B16" s="100">
        <v>45</v>
      </c>
      <c r="C16" s="100">
        <f t="shared" si="0"/>
        <v>45</v>
      </c>
      <c r="D16" s="105">
        <f t="shared" si="1"/>
        <v>544.46</v>
      </c>
      <c r="E16" s="102">
        <f t="shared" si="2"/>
        <v>589.46</v>
      </c>
      <c r="F16" s="102">
        <f t="shared" si="3"/>
        <v>45</v>
      </c>
    </row>
    <row r="17" spans="2:11" ht="11.25" customHeight="1" x14ac:dyDescent="0.2">
      <c r="B17" s="100">
        <v>50</v>
      </c>
      <c r="C17" s="100">
        <f t="shared" si="0"/>
        <v>50</v>
      </c>
      <c r="D17" s="105">
        <f t="shared" si="1"/>
        <v>544.46</v>
      </c>
      <c r="E17" s="102">
        <f t="shared" si="2"/>
        <v>594.46</v>
      </c>
      <c r="F17" s="102">
        <f t="shared" si="3"/>
        <v>50</v>
      </c>
    </row>
    <row r="18" spans="2:11" ht="11.25" customHeight="1" x14ac:dyDescent="0.2">
      <c r="B18" s="100">
        <v>55</v>
      </c>
      <c r="C18" s="100">
        <f t="shared" si="0"/>
        <v>55</v>
      </c>
      <c r="D18" s="105">
        <f t="shared" si="1"/>
        <v>544.46</v>
      </c>
      <c r="E18" s="102">
        <f t="shared" si="2"/>
        <v>599.46</v>
      </c>
      <c r="F18" s="102">
        <f t="shared" si="3"/>
        <v>55</v>
      </c>
    </row>
    <row r="19" spans="2:11" ht="11.25" customHeight="1" x14ac:dyDescent="0.2">
      <c r="B19" s="100">
        <v>60</v>
      </c>
      <c r="C19" s="100">
        <f t="shared" si="0"/>
        <v>60</v>
      </c>
      <c r="D19" s="105">
        <f t="shared" si="1"/>
        <v>544.46</v>
      </c>
      <c r="E19" s="102">
        <f t="shared" si="2"/>
        <v>604.46</v>
      </c>
      <c r="F19" s="102">
        <f t="shared" si="3"/>
        <v>60</v>
      </c>
    </row>
    <row r="20" spans="2:11" ht="11.25" customHeight="1" x14ac:dyDescent="0.2">
      <c r="B20" s="100">
        <v>65</v>
      </c>
      <c r="C20" s="100">
        <f t="shared" si="0"/>
        <v>65</v>
      </c>
      <c r="D20" s="105">
        <f t="shared" si="1"/>
        <v>544.46</v>
      </c>
      <c r="E20" s="102">
        <f t="shared" si="2"/>
        <v>609.46</v>
      </c>
      <c r="F20" s="102">
        <f t="shared" si="3"/>
        <v>65</v>
      </c>
    </row>
    <row r="21" spans="2:11" ht="11.25" customHeight="1" x14ac:dyDescent="0.2">
      <c r="B21" s="100">
        <v>70</v>
      </c>
      <c r="C21" s="100">
        <f t="shared" si="0"/>
        <v>70</v>
      </c>
      <c r="D21" s="105">
        <f t="shared" si="1"/>
        <v>544.46</v>
      </c>
      <c r="E21" s="102">
        <f t="shared" si="2"/>
        <v>614.46</v>
      </c>
      <c r="F21" s="102">
        <f t="shared" si="3"/>
        <v>70</v>
      </c>
    </row>
    <row r="22" spans="2:11" ht="11.25" customHeight="1" x14ac:dyDescent="0.2">
      <c r="B22" s="100">
        <v>75</v>
      </c>
      <c r="C22" s="100">
        <f t="shared" si="0"/>
        <v>75</v>
      </c>
      <c r="D22" s="105">
        <f t="shared" si="1"/>
        <v>544.46</v>
      </c>
      <c r="E22" s="102">
        <f t="shared" si="2"/>
        <v>619.46</v>
      </c>
      <c r="F22" s="102">
        <f t="shared" si="3"/>
        <v>75</v>
      </c>
    </row>
    <row r="23" spans="2:11" ht="11.25" customHeight="1" x14ac:dyDescent="0.2">
      <c r="B23" s="100">
        <v>80</v>
      </c>
      <c r="C23" s="100">
        <f t="shared" si="0"/>
        <v>80</v>
      </c>
      <c r="D23" s="105">
        <f t="shared" si="1"/>
        <v>544.46</v>
      </c>
      <c r="E23" s="102">
        <f t="shared" si="2"/>
        <v>624.46</v>
      </c>
      <c r="F23" s="102">
        <f t="shared" si="3"/>
        <v>80</v>
      </c>
    </row>
    <row r="24" spans="2:11" ht="11.25" customHeight="1" x14ac:dyDescent="0.2">
      <c r="B24" s="100">
        <v>85</v>
      </c>
      <c r="C24" s="100">
        <f t="shared" si="0"/>
        <v>85</v>
      </c>
      <c r="D24" s="105">
        <f t="shared" si="1"/>
        <v>544.46</v>
      </c>
      <c r="E24" s="102">
        <f t="shared" si="2"/>
        <v>629.46</v>
      </c>
      <c r="F24" s="102">
        <f t="shared" si="3"/>
        <v>85</v>
      </c>
    </row>
    <row r="25" spans="2:11" ht="11.25" customHeight="1" x14ac:dyDescent="0.2">
      <c r="B25" s="100">
        <v>90</v>
      </c>
      <c r="C25" s="100">
        <f t="shared" si="0"/>
        <v>90</v>
      </c>
      <c r="D25" s="105">
        <f t="shared" si="1"/>
        <v>544.46</v>
      </c>
      <c r="E25" s="102">
        <f t="shared" si="2"/>
        <v>634.46</v>
      </c>
      <c r="F25" s="102">
        <f t="shared" si="3"/>
        <v>90</v>
      </c>
    </row>
    <row r="26" spans="2:11" ht="11.25" customHeight="1" x14ac:dyDescent="0.2">
      <c r="B26" s="100">
        <v>95</v>
      </c>
      <c r="C26" s="100">
        <f t="shared" si="0"/>
        <v>95</v>
      </c>
      <c r="D26" s="105">
        <f t="shared" si="1"/>
        <v>544.46</v>
      </c>
      <c r="E26" s="102">
        <f t="shared" si="2"/>
        <v>639.46</v>
      </c>
      <c r="F26" s="102">
        <f t="shared" si="3"/>
        <v>95</v>
      </c>
    </row>
    <row r="27" spans="2:11" ht="11.25" customHeight="1" x14ac:dyDescent="0.2">
      <c r="B27" s="100">
        <v>100</v>
      </c>
      <c r="C27" s="100">
        <f t="shared" si="0"/>
        <v>100</v>
      </c>
      <c r="D27" s="105">
        <f t="shared" si="1"/>
        <v>544.46</v>
      </c>
      <c r="E27" s="102">
        <f t="shared" si="2"/>
        <v>644.46</v>
      </c>
      <c r="F27" s="102">
        <f t="shared" si="3"/>
        <v>100</v>
      </c>
    </row>
    <row r="28" spans="2:11" ht="11.25" customHeight="1" x14ac:dyDescent="0.2">
      <c r="B28" s="100">
        <v>105</v>
      </c>
      <c r="C28" s="100">
        <f t="shared" si="0"/>
        <v>105</v>
      </c>
      <c r="D28" s="105">
        <f t="shared" si="1"/>
        <v>544.46</v>
      </c>
      <c r="E28" s="102">
        <f t="shared" si="2"/>
        <v>649.46</v>
      </c>
      <c r="F28" s="102">
        <f t="shared" si="3"/>
        <v>105</v>
      </c>
    </row>
    <row r="29" spans="2:11" ht="11.25" customHeight="1" x14ac:dyDescent="0.2">
      <c r="B29" s="100">
        <v>110</v>
      </c>
      <c r="C29" s="100">
        <f t="shared" si="0"/>
        <v>110</v>
      </c>
      <c r="D29" s="105">
        <f t="shared" si="1"/>
        <v>544.46</v>
      </c>
      <c r="E29" s="102">
        <f t="shared" si="2"/>
        <v>654.46</v>
      </c>
      <c r="F29" s="102">
        <f t="shared" si="3"/>
        <v>110</v>
      </c>
      <c r="K29" s="37"/>
    </row>
    <row r="30" spans="2:11" ht="11.25" customHeight="1" x14ac:dyDescent="0.2">
      <c r="B30" s="100">
        <v>115</v>
      </c>
      <c r="C30" s="100">
        <f t="shared" si="0"/>
        <v>115</v>
      </c>
      <c r="D30" s="105">
        <f t="shared" si="1"/>
        <v>544.46</v>
      </c>
      <c r="E30" s="102">
        <f t="shared" si="2"/>
        <v>659.46</v>
      </c>
      <c r="F30" s="102">
        <f t="shared" si="3"/>
        <v>115</v>
      </c>
      <c r="H30" s="38"/>
    </row>
    <row r="31" spans="2:11" ht="11.25" customHeight="1" x14ac:dyDescent="0.2">
      <c r="B31" s="100">
        <v>120</v>
      </c>
      <c r="C31" s="100">
        <f t="shared" si="0"/>
        <v>120</v>
      </c>
      <c r="D31" s="105">
        <f t="shared" si="1"/>
        <v>544.46</v>
      </c>
      <c r="E31" s="102">
        <f t="shared" si="2"/>
        <v>664.46</v>
      </c>
      <c r="F31" s="102">
        <f t="shared" si="3"/>
        <v>120</v>
      </c>
    </row>
    <row r="32" spans="2:11" ht="11.25" customHeight="1" x14ac:dyDescent="0.2">
      <c r="B32" s="100">
        <v>125</v>
      </c>
      <c r="C32" s="100">
        <f t="shared" si="0"/>
        <v>125</v>
      </c>
      <c r="D32" s="105">
        <f t="shared" si="1"/>
        <v>544.46</v>
      </c>
      <c r="E32" s="102">
        <f t="shared" si="2"/>
        <v>669.46</v>
      </c>
      <c r="F32" s="102">
        <f t="shared" si="3"/>
        <v>125</v>
      </c>
    </row>
    <row r="33" spans="2:19" ht="11.25" customHeight="1" x14ac:dyDescent="0.2">
      <c r="B33" s="100">
        <v>130</v>
      </c>
      <c r="C33" s="100">
        <f t="shared" si="0"/>
        <v>130</v>
      </c>
      <c r="D33" s="105">
        <f t="shared" si="1"/>
        <v>544.46</v>
      </c>
      <c r="E33" s="102">
        <f t="shared" si="2"/>
        <v>674.46</v>
      </c>
      <c r="F33" s="102">
        <f t="shared" si="3"/>
        <v>130</v>
      </c>
    </row>
    <row r="34" spans="2:19" ht="11.25" customHeight="1" x14ac:dyDescent="0.2">
      <c r="B34" s="100">
        <v>135</v>
      </c>
      <c r="C34" s="100">
        <f t="shared" si="0"/>
        <v>135</v>
      </c>
      <c r="D34" s="105">
        <f t="shared" si="1"/>
        <v>544.46</v>
      </c>
      <c r="E34" s="102">
        <f t="shared" si="2"/>
        <v>679.46</v>
      </c>
      <c r="F34" s="102">
        <f t="shared" si="3"/>
        <v>135</v>
      </c>
    </row>
    <row r="35" spans="2:19" ht="11.25" customHeight="1" x14ac:dyDescent="0.2">
      <c r="B35" s="100">
        <v>140</v>
      </c>
      <c r="C35" s="100">
        <f t="shared" si="0"/>
        <v>140</v>
      </c>
      <c r="D35" s="105">
        <f t="shared" si="1"/>
        <v>544.46</v>
      </c>
      <c r="E35" s="102">
        <f t="shared" si="2"/>
        <v>684.46</v>
      </c>
      <c r="F35" s="102">
        <f t="shared" si="3"/>
        <v>140</v>
      </c>
    </row>
    <row r="36" spans="2:19" ht="11.25" customHeight="1" x14ac:dyDescent="0.2">
      <c r="B36" s="100">
        <v>145</v>
      </c>
      <c r="C36" s="100">
        <f t="shared" si="0"/>
        <v>145</v>
      </c>
      <c r="D36" s="105">
        <f t="shared" si="1"/>
        <v>544.46</v>
      </c>
      <c r="E36" s="102">
        <f t="shared" si="2"/>
        <v>689.46</v>
      </c>
      <c r="F36" s="102">
        <f t="shared" si="3"/>
        <v>145</v>
      </c>
    </row>
    <row r="37" spans="2:19" ht="11.25" customHeight="1" x14ac:dyDescent="0.2">
      <c r="B37" s="100">
        <v>150</v>
      </c>
      <c r="C37" s="100">
        <f t="shared" si="0"/>
        <v>150</v>
      </c>
      <c r="D37" s="105">
        <f t="shared" si="1"/>
        <v>544.46</v>
      </c>
      <c r="E37" s="102">
        <f t="shared" si="2"/>
        <v>694.46</v>
      </c>
      <c r="F37" s="102">
        <f t="shared" si="3"/>
        <v>150</v>
      </c>
    </row>
    <row r="38" spans="2:19" ht="11.25" customHeight="1" x14ac:dyDescent="0.2">
      <c r="B38" s="100">
        <v>155</v>
      </c>
      <c r="C38" s="100">
        <f t="shared" si="0"/>
        <v>155</v>
      </c>
      <c r="D38" s="105">
        <f t="shared" si="1"/>
        <v>544.46</v>
      </c>
      <c r="E38" s="102">
        <f t="shared" si="2"/>
        <v>699.46</v>
      </c>
      <c r="F38" s="102">
        <f t="shared" si="3"/>
        <v>155</v>
      </c>
      <c r="H38" s="39"/>
      <c r="I38" s="39"/>
      <c r="J38" s="39"/>
      <c r="K38" s="39"/>
      <c r="L38" s="39"/>
      <c r="M38" s="39"/>
      <c r="N38" s="39"/>
      <c r="O38" s="39"/>
      <c r="P38" s="39"/>
      <c r="Q38" s="39"/>
      <c r="R38" s="39"/>
      <c r="S38" s="39"/>
    </row>
    <row r="39" spans="2:19" ht="11.25" customHeight="1" x14ac:dyDescent="0.2">
      <c r="B39" s="100">
        <v>160</v>
      </c>
      <c r="C39" s="100">
        <f t="shared" si="0"/>
        <v>160</v>
      </c>
      <c r="D39" s="105">
        <f t="shared" si="1"/>
        <v>544.46</v>
      </c>
      <c r="E39" s="102">
        <f t="shared" si="2"/>
        <v>704.46</v>
      </c>
      <c r="F39" s="102">
        <f t="shared" si="3"/>
        <v>160</v>
      </c>
      <c r="H39" s="39"/>
      <c r="I39" s="39"/>
      <c r="J39" s="39"/>
      <c r="K39" s="39"/>
      <c r="L39" s="39"/>
      <c r="M39" s="39"/>
      <c r="N39" s="39"/>
      <c r="O39" s="39"/>
      <c r="P39" s="39"/>
      <c r="Q39" s="39"/>
      <c r="R39" s="39"/>
      <c r="S39" s="39"/>
    </row>
    <row r="40" spans="2:19" ht="11.25" customHeight="1" x14ac:dyDescent="0.2">
      <c r="B40" s="100">
        <v>165</v>
      </c>
      <c r="C40" s="100">
        <f t="shared" si="0"/>
        <v>165</v>
      </c>
      <c r="D40" s="105">
        <f t="shared" si="1"/>
        <v>544.46</v>
      </c>
      <c r="E40" s="102">
        <f t="shared" si="2"/>
        <v>709.46</v>
      </c>
      <c r="F40" s="102">
        <f t="shared" si="3"/>
        <v>165</v>
      </c>
      <c r="H40" s="39"/>
      <c r="I40" s="39"/>
      <c r="J40" s="39"/>
      <c r="K40" s="39"/>
      <c r="L40" s="39"/>
      <c r="M40" s="39"/>
      <c r="N40" s="39"/>
      <c r="O40" s="39"/>
      <c r="P40" s="39"/>
      <c r="Q40" s="39"/>
      <c r="R40" s="39"/>
      <c r="S40" s="39"/>
    </row>
    <row r="41" spans="2:19" ht="11.25" customHeight="1" x14ac:dyDescent="0.2">
      <c r="B41" s="100">
        <v>170</v>
      </c>
      <c r="C41" s="100">
        <f t="shared" si="0"/>
        <v>170</v>
      </c>
      <c r="D41" s="105">
        <f t="shared" si="1"/>
        <v>544.46</v>
      </c>
      <c r="E41" s="102">
        <f t="shared" si="2"/>
        <v>714.46</v>
      </c>
      <c r="F41" s="102">
        <f t="shared" si="3"/>
        <v>170</v>
      </c>
      <c r="H41" s="39"/>
      <c r="I41" s="39"/>
      <c r="J41" s="39"/>
      <c r="K41" s="39"/>
      <c r="L41" s="39"/>
      <c r="M41" s="39"/>
      <c r="N41" s="39"/>
      <c r="O41" s="39"/>
      <c r="P41" s="39"/>
      <c r="Q41" s="39"/>
      <c r="R41" s="39"/>
      <c r="S41" s="39"/>
    </row>
    <row r="42" spans="2:19" ht="11.25" customHeight="1" x14ac:dyDescent="0.2">
      <c r="B42" s="100">
        <v>175</v>
      </c>
      <c r="C42" s="100">
        <f t="shared" si="0"/>
        <v>175</v>
      </c>
      <c r="D42" s="105">
        <f t="shared" si="1"/>
        <v>544.46</v>
      </c>
      <c r="E42" s="102">
        <f t="shared" si="2"/>
        <v>719.46</v>
      </c>
      <c r="F42" s="102">
        <f t="shared" si="3"/>
        <v>175</v>
      </c>
      <c r="H42" s="39"/>
      <c r="I42" s="39"/>
      <c r="J42" s="39"/>
      <c r="K42" s="39"/>
      <c r="L42" s="39"/>
      <c r="M42" s="39"/>
      <c r="N42" s="39"/>
      <c r="O42" s="39"/>
      <c r="P42" s="39"/>
      <c r="Q42" s="39"/>
      <c r="R42" s="39"/>
      <c r="S42" s="39"/>
    </row>
    <row r="43" spans="2:19" ht="11.25" customHeight="1" x14ac:dyDescent="0.2">
      <c r="B43" s="100">
        <v>180</v>
      </c>
      <c r="C43" s="100">
        <f t="shared" si="0"/>
        <v>180</v>
      </c>
      <c r="D43" s="105">
        <f t="shared" si="1"/>
        <v>544.46</v>
      </c>
      <c r="E43" s="102">
        <f t="shared" si="2"/>
        <v>724.46</v>
      </c>
      <c r="F43" s="102">
        <f t="shared" si="3"/>
        <v>180</v>
      </c>
      <c r="H43" s="39"/>
      <c r="I43" s="39"/>
      <c r="J43" s="39"/>
      <c r="K43" s="39"/>
      <c r="L43" s="39"/>
      <c r="M43" s="39"/>
      <c r="N43" s="39"/>
      <c r="O43" s="39"/>
      <c r="P43" s="39"/>
      <c r="Q43" s="39"/>
      <c r="R43" s="39"/>
      <c r="S43" s="39"/>
    </row>
    <row r="44" spans="2:19" ht="11.25" customHeight="1" x14ac:dyDescent="0.2">
      <c r="B44" s="100">
        <v>185</v>
      </c>
      <c r="C44" s="100">
        <f t="shared" si="0"/>
        <v>185</v>
      </c>
      <c r="D44" s="105">
        <f t="shared" si="1"/>
        <v>544.46</v>
      </c>
      <c r="E44" s="102">
        <f t="shared" si="2"/>
        <v>729.46</v>
      </c>
      <c r="F44" s="102">
        <f t="shared" si="3"/>
        <v>185</v>
      </c>
      <c r="H44" s="39"/>
      <c r="I44" s="39"/>
      <c r="J44" s="39"/>
      <c r="K44" s="39"/>
      <c r="L44" s="39"/>
      <c r="M44" s="39"/>
      <c r="N44" s="39"/>
      <c r="O44" s="39"/>
      <c r="P44" s="39"/>
      <c r="Q44" s="39"/>
      <c r="R44" s="39"/>
      <c r="S44" s="39"/>
    </row>
    <row r="45" spans="2:19" ht="11.25" customHeight="1" x14ac:dyDescent="0.2">
      <c r="B45" s="100">
        <v>190</v>
      </c>
      <c r="C45" s="100">
        <f t="shared" si="0"/>
        <v>190</v>
      </c>
      <c r="D45" s="105">
        <f t="shared" si="1"/>
        <v>544.46</v>
      </c>
      <c r="E45" s="102">
        <f t="shared" si="2"/>
        <v>734.46</v>
      </c>
      <c r="F45" s="102">
        <f t="shared" si="3"/>
        <v>190</v>
      </c>
      <c r="H45" s="39"/>
      <c r="I45" s="39"/>
      <c r="J45" s="39"/>
      <c r="K45" s="39"/>
      <c r="L45" s="39"/>
      <c r="M45" s="39"/>
      <c r="N45" s="39"/>
      <c r="O45" s="39"/>
      <c r="P45" s="39"/>
      <c r="Q45" s="39"/>
      <c r="R45" s="39"/>
      <c r="S45" s="39"/>
    </row>
    <row r="46" spans="2:19" ht="11.25" customHeight="1" x14ac:dyDescent="0.2">
      <c r="B46" s="100">
        <v>195</v>
      </c>
      <c r="C46" s="100">
        <f t="shared" si="0"/>
        <v>195</v>
      </c>
      <c r="D46" s="105">
        <f t="shared" si="1"/>
        <v>544.46</v>
      </c>
      <c r="E46" s="102">
        <f t="shared" si="2"/>
        <v>739.46</v>
      </c>
      <c r="F46" s="102">
        <f t="shared" si="3"/>
        <v>195</v>
      </c>
      <c r="H46" s="39"/>
      <c r="I46" s="39"/>
      <c r="J46" s="39"/>
      <c r="K46" s="39"/>
      <c r="L46" s="39"/>
      <c r="M46" s="39"/>
      <c r="N46" s="39"/>
      <c r="O46" s="39"/>
      <c r="P46" s="39"/>
      <c r="Q46" s="39"/>
      <c r="R46" s="39"/>
      <c r="S46" s="39"/>
    </row>
    <row r="47" spans="2:19" ht="11.25" customHeight="1" x14ac:dyDescent="0.2">
      <c r="B47" s="100">
        <v>200</v>
      </c>
      <c r="C47" s="100">
        <f t="shared" si="0"/>
        <v>200</v>
      </c>
      <c r="D47" s="105">
        <f t="shared" si="1"/>
        <v>544.46</v>
      </c>
      <c r="E47" s="102">
        <f t="shared" si="2"/>
        <v>744.46</v>
      </c>
      <c r="F47" s="102">
        <f t="shared" si="3"/>
        <v>200</v>
      </c>
      <c r="H47" s="39"/>
      <c r="I47" s="39"/>
      <c r="J47" s="39"/>
      <c r="K47" s="39"/>
      <c r="L47" s="39"/>
      <c r="M47" s="39"/>
      <c r="N47" s="39"/>
      <c r="O47" s="39"/>
      <c r="P47" s="39"/>
      <c r="Q47" s="39"/>
      <c r="R47" s="39"/>
      <c r="S47" s="39"/>
    </row>
    <row r="48" spans="2:19" ht="11.25" customHeight="1" x14ac:dyDescent="0.2">
      <c r="B48" s="100">
        <v>205</v>
      </c>
      <c r="C48" s="100">
        <f t="shared" si="0"/>
        <v>205</v>
      </c>
      <c r="D48" s="105">
        <f t="shared" si="1"/>
        <v>544.46</v>
      </c>
      <c r="E48" s="102">
        <f t="shared" si="2"/>
        <v>749.46</v>
      </c>
      <c r="F48" s="102">
        <f t="shared" si="3"/>
        <v>205</v>
      </c>
    </row>
    <row r="49" spans="2:6" ht="11.25" customHeight="1" x14ac:dyDescent="0.2">
      <c r="B49" s="100">
        <v>210</v>
      </c>
      <c r="C49" s="100">
        <f t="shared" si="0"/>
        <v>210</v>
      </c>
      <c r="D49" s="105">
        <f t="shared" si="1"/>
        <v>544.46</v>
      </c>
      <c r="E49" s="102">
        <f t="shared" si="2"/>
        <v>754.46</v>
      </c>
      <c r="F49" s="102">
        <f t="shared" si="3"/>
        <v>210</v>
      </c>
    </row>
    <row r="50" spans="2:6" ht="11.25" customHeight="1" x14ac:dyDescent="0.2">
      <c r="B50" s="100">
        <v>215</v>
      </c>
      <c r="C50" s="100">
        <f t="shared" si="0"/>
        <v>215</v>
      </c>
      <c r="D50" s="105">
        <f t="shared" si="1"/>
        <v>544.46</v>
      </c>
      <c r="E50" s="102">
        <f t="shared" si="2"/>
        <v>759.46</v>
      </c>
      <c r="F50" s="102">
        <f t="shared" si="3"/>
        <v>215</v>
      </c>
    </row>
    <row r="51" spans="2:6" ht="11.25" customHeight="1" x14ac:dyDescent="0.2">
      <c r="B51" s="100">
        <v>220</v>
      </c>
      <c r="C51" s="100">
        <f t="shared" si="0"/>
        <v>220</v>
      </c>
      <c r="D51" s="105">
        <f t="shared" si="1"/>
        <v>544.46</v>
      </c>
      <c r="E51" s="102">
        <f t="shared" si="2"/>
        <v>764.46</v>
      </c>
      <c r="F51" s="102">
        <f t="shared" si="3"/>
        <v>220</v>
      </c>
    </row>
    <row r="52" spans="2:6" ht="11.25" customHeight="1" x14ac:dyDescent="0.2">
      <c r="B52" s="100">
        <v>225</v>
      </c>
      <c r="C52" s="100">
        <f t="shared" si="0"/>
        <v>225</v>
      </c>
      <c r="D52" s="105">
        <f t="shared" si="1"/>
        <v>544.46</v>
      </c>
      <c r="E52" s="102">
        <f t="shared" si="2"/>
        <v>769.46</v>
      </c>
      <c r="F52" s="102">
        <f t="shared" si="3"/>
        <v>225</v>
      </c>
    </row>
    <row r="53" spans="2:6" ht="11.25" customHeight="1" x14ac:dyDescent="0.2">
      <c r="B53" s="100">
        <v>230</v>
      </c>
      <c r="C53" s="100">
        <f t="shared" si="0"/>
        <v>230</v>
      </c>
      <c r="D53" s="105">
        <f t="shared" si="1"/>
        <v>544.46</v>
      </c>
      <c r="E53" s="102">
        <f t="shared" si="2"/>
        <v>774.46</v>
      </c>
      <c r="F53" s="102">
        <f t="shared" si="3"/>
        <v>230</v>
      </c>
    </row>
    <row r="54" spans="2:6" ht="11.25" customHeight="1" x14ac:dyDescent="0.2">
      <c r="B54" s="100">
        <v>235</v>
      </c>
      <c r="C54" s="100">
        <f t="shared" si="0"/>
        <v>235</v>
      </c>
      <c r="D54" s="105">
        <f t="shared" si="1"/>
        <v>544.46</v>
      </c>
      <c r="E54" s="102">
        <f t="shared" si="2"/>
        <v>779.46</v>
      </c>
      <c r="F54" s="102">
        <f t="shared" si="3"/>
        <v>235</v>
      </c>
    </row>
    <row r="55" spans="2:6" ht="11.25" customHeight="1" x14ac:dyDescent="0.2">
      <c r="B55" s="100">
        <v>240</v>
      </c>
      <c r="C55" s="100">
        <f t="shared" si="0"/>
        <v>240</v>
      </c>
      <c r="D55" s="105">
        <f t="shared" si="1"/>
        <v>544.46</v>
      </c>
      <c r="E55" s="102">
        <f t="shared" si="2"/>
        <v>784.46</v>
      </c>
      <c r="F55" s="102">
        <f t="shared" si="3"/>
        <v>240</v>
      </c>
    </row>
    <row r="56" spans="2:6" ht="11.25" customHeight="1" x14ac:dyDescent="0.2">
      <c r="B56" s="100">
        <v>245</v>
      </c>
      <c r="C56" s="100">
        <f t="shared" si="0"/>
        <v>245</v>
      </c>
      <c r="D56" s="105">
        <f t="shared" si="1"/>
        <v>544.46</v>
      </c>
      <c r="E56" s="102">
        <f t="shared" si="2"/>
        <v>789.46</v>
      </c>
      <c r="F56" s="102">
        <f t="shared" si="3"/>
        <v>245</v>
      </c>
    </row>
    <row r="57" spans="2:6" ht="11.25" customHeight="1" x14ac:dyDescent="0.2">
      <c r="B57" s="100">
        <v>250</v>
      </c>
      <c r="C57" s="100">
        <f t="shared" si="0"/>
        <v>250</v>
      </c>
      <c r="D57" s="105">
        <f t="shared" si="1"/>
        <v>544.46</v>
      </c>
      <c r="E57" s="102">
        <f t="shared" si="2"/>
        <v>794.46</v>
      </c>
      <c r="F57" s="102">
        <f t="shared" si="3"/>
        <v>250</v>
      </c>
    </row>
    <row r="58" spans="2:6" ht="11.25" customHeight="1" x14ac:dyDescent="0.2">
      <c r="B58" s="100">
        <v>255</v>
      </c>
      <c r="C58" s="100">
        <f t="shared" si="0"/>
        <v>255</v>
      </c>
      <c r="D58" s="105">
        <f t="shared" si="1"/>
        <v>544.46</v>
      </c>
      <c r="E58" s="102">
        <f t="shared" si="2"/>
        <v>799.46</v>
      </c>
      <c r="F58" s="102">
        <f t="shared" si="3"/>
        <v>255</v>
      </c>
    </row>
    <row r="59" spans="2:6" ht="11.25" customHeight="1" x14ac:dyDescent="0.2">
      <c r="B59" s="100">
        <v>260</v>
      </c>
      <c r="C59" s="100">
        <f t="shared" si="0"/>
        <v>260</v>
      </c>
      <c r="D59" s="105">
        <f t="shared" si="1"/>
        <v>544.46</v>
      </c>
      <c r="E59" s="102">
        <f t="shared" si="2"/>
        <v>804.46</v>
      </c>
      <c r="F59" s="102">
        <f t="shared" si="3"/>
        <v>260</v>
      </c>
    </row>
    <row r="60" spans="2:6" ht="11.25" customHeight="1" x14ac:dyDescent="0.2">
      <c r="B60" s="100">
        <v>265</v>
      </c>
      <c r="C60" s="100">
        <f t="shared" si="0"/>
        <v>265</v>
      </c>
      <c r="D60" s="105">
        <f t="shared" si="1"/>
        <v>544.46</v>
      </c>
      <c r="E60" s="102">
        <f t="shared" si="2"/>
        <v>809.46</v>
      </c>
      <c r="F60" s="102">
        <f t="shared" si="3"/>
        <v>265</v>
      </c>
    </row>
    <row r="61" spans="2:6" ht="11.25" customHeight="1" x14ac:dyDescent="0.2">
      <c r="B61" s="100">
        <v>270</v>
      </c>
      <c r="C61" s="100">
        <f t="shared" si="0"/>
        <v>270</v>
      </c>
      <c r="D61" s="105">
        <f t="shared" si="1"/>
        <v>544.46</v>
      </c>
      <c r="E61" s="102">
        <f t="shared" si="2"/>
        <v>814.46</v>
      </c>
      <c r="F61" s="102">
        <f t="shared" si="3"/>
        <v>270</v>
      </c>
    </row>
    <row r="62" spans="2:6" ht="11.25" customHeight="1" x14ac:dyDescent="0.2">
      <c r="B62" s="100">
        <v>275</v>
      </c>
      <c r="C62" s="100">
        <f t="shared" si="0"/>
        <v>275</v>
      </c>
      <c r="D62" s="105">
        <f t="shared" si="1"/>
        <v>544.46</v>
      </c>
      <c r="E62" s="102">
        <f t="shared" si="2"/>
        <v>819.46</v>
      </c>
      <c r="F62" s="102">
        <f t="shared" si="3"/>
        <v>275</v>
      </c>
    </row>
    <row r="63" spans="2:6" ht="11.25" customHeight="1" x14ac:dyDescent="0.2">
      <c r="B63" s="100">
        <v>280</v>
      </c>
      <c r="C63" s="100">
        <f t="shared" si="0"/>
        <v>280</v>
      </c>
      <c r="D63" s="105">
        <f t="shared" si="1"/>
        <v>544.46</v>
      </c>
      <c r="E63" s="102">
        <f t="shared" si="2"/>
        <v>824.46</v>
      </c>
      <c r="F63" s="102">
        <f t="shared" si="3"/>
        <v>280</v>
      </c>
    </row>
    <row r="64" spans="2:6" ht="11.25" customHeight="1" x14ac:dyDescent="0.2">
      <c r="B64" s="100">
        <v>285</v>
      </c>
      <c r="C64" s="100">
        <f t="shared" si="0"/>
        <v>285</v>
      </c>
      <c r="D64" s="105">
        <f t="shared" si="1"/>
        <v>544.46</v>
      </c>
      <c r="E64" s="102">
        <f t="shared" si="2"/>
        <v>829.46</v>
      </c>
      <c r="F64" s="102">
        <f t="shared" si="3"/>
        <v>285</v>
      </c>
    </row>
    <row r="65" spans="2:6" ht="11.25" customHeight="1" x14ac:dyDescent="0.2">
      <c r="B65" s="100">
        <v>290</v>
      </c>
      <c r="C65" s="100">
        <f t="shared" si="0"/>
        <v>290</v>
      </c>
      <c r="D65" s="105">
        <f t="shared" si="1"/>
        <v>544.46</v>
      </c>
      <c r="E65" s="102">
        <f t="shared" si="2"/>
        <v>834.46</v>
      </c>
      <c r="F65" s="102">
        <f t="shared" si="3"/>
        <v>290</v>
      </c>
    </row>
    <row r="66" spans="2:6" ht="11.25" customHeight="1" x14ac:dyDescent="0.2">
      <c r="B66" s="100">
        <v>295</v>
      </c>
      <c r="C66" s="100">
        <f t="shared" si="0"/>
        <v>295</v>
      </c>
      <c r="D66" s="105">
        <f t="shared" si="1"/>
        <v>544.46</v>
      </c>
      <c r="E66" s="102">
        <f t="shared" si="2"/>
        <v>839.46</v>
      </c>
      <c r="F66" s="102">
        <f t="shared" si="3"/>
        <v>295</v>
      </c>
    </row>
    <row r="67" spans="2:6" ht="11.25" customHeight="1" x14ac:dyDescent="0.2">
      <c r="B67" s="100">
        <v>300</v>
      </c>
      <c r="C67" s="100">
        <f t="shared" si="0"/>
        <v>300</v>
      </c>
      <c r="D67" s="105">
        <f t="shared" si="1"/>
        <v>544.46</v>
      </c>
      <c r="E67" s="102">
        <f t="shared" si="2"/>
        <v>844.46</v>
      </c>
      <c r="F67" s="102">
        <f t="shared" si="3"/>
        <v>300</v>
      </c>
    </row>
    <row r="68" spans="2:6" ht="11.25" customHeight="1" x14ac:dyDescent="0.2">
      <c r="B68" s="100">
        <v>305</v>
      </c>
      <c r="C68" s="100">
        <f t="shared" si="0"/>
        <v>305</v>
      </c>
      <c r="D68" s="105">
        <f t="shared" si="1"/>
        <v>544.46</v>
      </c>
      <c r="E68" s="102">
        <f t="shared" si="2"/>
        <v>849.46</v>
      </c>
      <c r="F68" s="102">
        <f t="shared" si="3"/>
        <v>305</v>
      </c>
    </row>
    <row r="69" spans="2:6" ht="11.25" customHeight="1" x14ac:dyDescent="0.2">
      <c r="B69" s="100">
        <v>310</v>
      </c>
      <c r="C69" s="100">
        <f t="shared" si="0"/>
        <v>310</v>
      </c>
      <c r="D69" s="105">
        <f t="shared" si="1"/>
        <v>544.46</v>
      </c>
      <c r="E69" s="102">
        <f t="shared" si="2"/>
        <v>854.46</v>
      </c>
      <c r="F69" s="102">
        <f t="shared" si="3"/>
        <v>310</v>
      </c>
    </row>
    <row r="70" spans="2:6" ht="11.25" customHeight="1" x14ac:dyDescent="0.2">
      <c r="B70" s="100">
        <v>315</v>
      </c>
      <c r="C70" s="100">
        <f t="shared" si="0"/>
        <v>315</v>
      </c>
      <c r="D70" s="105">
        <f t="shared" si="1"/>
        <v>544.46</v>
      </c>
      <c r="E70" s="102">
        <f t="shared" si="2"/>
        <v>859.46</v>
      </c>
      <c r="F70" s="102">
        <f t="shared" si="3"/>
        <v>315</v>
      </c>
    </row>
    <row r="71" spans="2:6" ht="11.25" customHeight="1" x14ac:dyDescent="0.2">
      <c r="B71" s="100">
        <v>320</v>
      </c>
      <c r="C71" s="100">
        <f t="shared" ref="C71:C134" si="4">+B71</f>
        <v>320</v>
      </c>
      <c r="D71" s="105">
        <f t="shared" si="1"/>
        <v>544.46</v>
      </c>
      <c r="E71" s="102">
        <f t="shared" si="2"/>
        <v>864.46</v>
      </c>
      <c r="F71" s="102">
        <f t="shared" si="3"/>
        <v>320</v>
      </c>
    </row>
    <row r="72" spans="2:6" ht="11.25" customHeight="1" x14ac:dyDescent="0.2">
      <c r="B72" s="100">
        <v>325</v>
      </c>
      <c r="C72" s="100">
        <f t="shared" si="4"/>
        <v>325</v>
      </c>
      <c r="D72" s="105">
        <f t="shared" ref="D72:D135" si="5">$B$5</f>
        <v>544.46</v>
      </c>
      <c r="E72" s="102">
        <f t="shared" ref="E72:E136" si="6">D72+B72</f>
        <v>869.46</v>
      </c>
      <c r="F72" s="102">
        <f t="shared" ref="F72:F135" si="7">E72-D72</f>
        <v>325</v>
      </c>
    </row>
    <row r="73" spans="2:6" ht="11.25" customHeight="1" x14ac:dyDescent="0.2">
      <c r="B73" s="100">
        <v>330</v>
      </c>
      <c r="C73" s="100">
        <f t="shared" si="4"/>
        <v>330</v>
      </c>
      <c r="D73" s="105">
        <f t="shared" si="5"/>
        <v>544.46</v>
      </c>
      <c r="E73" s="102">
        <f t="shared" si="6"/>
        <v>874.46</v>
      </c>
      <c r="F73" s="102">
        <f t="shared" si="7"/>
        <v>330</v>
      </c>
    </row>
    <row r="74" spans="2:6" ht="11.25" customHeight="1" x14ac:dyDescent="0.2">
      <c r="B74" s="100">
        <v>335</v>
      </c>
      <c r="C74" s="100">
        <f t="shared" si="4"/>
        <v>335</v>
      </c>
      <c r="D74" s="105">
        <f t="shared" si="5"/>
        <v>544.46</v>
      </c>
      <c r="E74" s="102">
        <f t="shared" si="6"/>
        <v>879.46</v>
      </c>
      <c r="F74" s="102">
        <f t="shared" si="7"/>
        <v>335</v>
      </c>
    </row>
    <row r="75" spans="2:6" ht="11.25" customHeight="1" x14ac:dyDescent="0.2">
      <c r="B75" s="100">
        <v>340</v>
      </c>
      <c r="C75" s="100">
        <f t="shared" si="4"/>
        <v>340</v>
      </c>
      <c r="D75" s="105">
        <f t="shared" si="5"/>
        <v>544.46</v>
      </c>
      <c r="E75" s="102">
        <f t="shared" si="6"/>
        <v>884.46</v>
      </c>
      <c r="F75" s="102">
        <f t="shared" si="7"/>
        <v>340</v>
      </c>
    </row>
    <row r="76" spans="2:6" ht="11.25" customHeight="1" x14ac:dyDescent="0.2">
      <c r="B76" s="100">
        <v>345</v>
      </c>
      <c r="C76" s="100">
        <f t="shared" si="4"/>
        <v>345</v>
      </c>
      <c r="D76" s="105">
        <f t="shared" si="5"/>
        <v>544.46</v>
      </c>
      <c r="E76" s="102">
        <f t="shared" si="6"/>
        <v>889.46</v>
      </c>
      <c r="F76" s="102">
        <f t="shared" si="7"/>
        <v>345</v>
      </c>
    </row>
    <row r="77" spans="2:6" ht="11.25" customHeight="1" x14ac:dyDescent="0.2">
      <c r="B77" s="100">
        <v>350</v>
      </c>
      <c r="C77" s="100">
        <f t="shared" si="4"/>
        <v>350</v>
      </c>
      <c r="D77" s="105">
        <f t="shared" si="5"/>
        <v>544.46</v>
      </c>
      <c r="E77" s="102">
        <f t="shared" si="6"/>
        <v>894.46</v>
      </c>
      <c r="F77" s="102">
        <f t="shared" si="7"/>
        <v>350</v>
      </c>
    </row>
    <row r="78" spans="2:6" ht="11.25" customHeight="1" x14ac:dyDescent="0.2">
      <c r="B78" s="100">
        <v>355</v>
      </c>
      <c r="C78" s="100">
        <f t="shared" si="4"/>
        <v>355</v>
      </c>
      <c r="D78" s="105">
        <f t="shared" si="5"/>
        <v>544.46</v>
      </c>
      <c r="E78" s="102">
        <f t="shared" si="6"/>
        <v>899.46</v>
      </c>
      <c r="F78" s="102">
        <f t="shared" si="7"/>
        <v>355</v>
      </c>
    </row>
    <row r="79" spans="2:6" ht="11.25" customHeight="1" x14ac:dyDescent="0.2">
      <c r="B79" s="100">
        <v>360</v>
      </c>
      <c r="C79" s="100">
        <f t="shared" si="4"/>
        <v>360</v>
      </c>
      <c r="D79" s="105">
        <f t="shared" si="5"/>
        <v>544.46</v>
      </c>
      <c r="E79" s="102">
        <f t="shared" si="6"/>
        <v>904.46</v>
      </c>
      <c r="F79" s="102">
        <f t="shared" si="7"/>
        <v>360</v>
      </c>
    </row>
    <row r="80" spans="2:6" ht="11.25" customHeight="1" x14ac:dyDescent="0.2">
      <c r="B80" s="100">
        <v>365</v>
      </c>
      <c r="C80" s="100">
        <f t="shared" si="4"/>
        <v>365</v>
      </c>
      <c r="D80" s="105">
        <f t="shared" si="5"/>
        <v>544.46</v>
      </c>
      <c r="E80" s="102">
        <f t="shared" si="6"/>
        <v>909.46</v>
      </c>
      <c r="F80" s="102">
        <f t="shared" si="7"/>
        <v>365</v>
      </c>
    </row>
    <row r="81" spans="2:6" ht="11.25" customHeight="1" x14ac:dyDescent="0.2">
      <c r="B81" s="100">
        <v>370</v>
      </c>
      <c r="C81" s="100">
        <f t="shared" si="4"/>
        <v>370</v>
      </c>
      <c r="D81" s="105">
        <f t="shared" si="5"/>
        <v>544.46</v>
      </c>
      <c r="E81" s="102">
        <f t="shared" si="6"/>
        <v>914.46</v>
      </c>
      <c r="F81" s="102">
        <f t="shared" si="7"/>
        <v>370</v>
      </c>
    </row>
    <row r="82" spans="2:6" ht="11.25" customHeight="1" x14ac:dyDescent="0.2">
      <c r="B82" s="100">
        <v>375</v>
      </c>
      <c r="C82" s="100">
        <f t="shared" si="4"/>
        <v>375</v>
      </c>
      <c r="D82" s="105">
        <f t="shared" si="5"/>
        <v>544.46</v>
      </c>
      <c r="E82" s="102">
        <f t="shared" si="6"/>
        <v>919.46</v>
      </c>
      <c r="F82" s="102">
        <f t="shared" si="7"/>
        <v>375</v>
      </c>
    </row>
    <row r="83" spans="2:6" ht="11.25" customHeight="1" x14ac:dyDescent="0.2">
      <c r="B83" s="100">
        <v>380</v>
      </c>
      <c r="C83" s="100">
        <f t="shared" si="4"/>
        <v>380</v>
      </c>
      <c r="D83" s="105">
        <f t="shared" si="5"/>
        <v>544.46</v>
      </c>
      <c r="E83" s="102">
        <f t="shared" si="6"/>
        <v>924.46</v>
      </c>
      <c r="F83" s="102">
        <f t="shared" si="7"/>
        <v>380</v>
      </c>
    </row>
    <row r="84" spans="2:6" ht="11.25" customHeight="1" x14ac:dyDescent="0.2">
      <c r="B84" s="100">
        <v>385</v>
      </c>
      <c r="C84" s="100">
        <f t="shared" si="4"/>
        <v>385</v>
      </c>
      <c r="D84" s="105">
        <f t="shared" si="5"/>
        <v>544.46</v>
      </c>
      <c r="E84" s="102">
        <f t="shared" si="6"/>
        <v>929.46</v>
      </c>
      <c r="F84" s="102">
        <f t="shared" si="7"/>
        <v>385</v>
      </c>
    </row>
    <row r="85" spans="2:6" ht="11.25" customHeight="1" x14ac:dyDescent="0.2">
      <c r="B85" s="100">
        <v>390</v>
      </c>
      <c r="C85" s="100">
        <f t="shared" si="4"/>
        <v>390</v>
      </c>
      <c r="D85" s="105">
        <f t="shared" si="5"/>
        <v>544.46</v>
      </c>
      <c r="E85" s="102">
        <f t="shared" si="6"/>
        <v>934.46</v>
      </c>
      <c r="F85" s="102">
        <f t="shared" si="7"/>
        <v>390</v>
      </c>
    </row>
    <row r="86" spans="2:6" ht="11.25" customHeight="1" x14ac:dyDescent="0.2">
      <c r="B86" s="100">
        <v>395</v>
      </c>
      <c r="C86" s="100">
        <f t="shared" si="4"/>
        <v>395</v>
      </c>
      <c r="D86" s="105">
        <f t="shared" si="5"/>
        <v>544.46</v>
      </c>
      <c r="E86" s="102">
        <f t="shared" si="6"/>
        <v>939.46</v>
      </c>
      <c r="F86" s="102">
        <f t="shared" si="7"/>
        <v>395</v>
      </c>
    </row>
    <row r="87" spans="2:6" ht="11.25" customHeight="1" x14ac:dyDescent="0.2">
      <c r="B87" s="100">
        <v>400</v>
      </c>
      <c r="C87" s="100">
        <f t="shared" si="4"/>
        <v>400</v>
      </c>
      <c r="D87" s="105">
        <f t="shared" si="5"/>
        <v>544.46</v>
      </c>
      <c r="E87" s="102">
        <f t="shared" si="6"/>
        <v>944.46</v>
      </c>
      <c r="F87" s="102">
        <f t="shared" si="7"/>
        <v>400</v>
      </c>
    </row>
    <row r="88" spans="2:6" ht="11.25" customHeight="1" x14ac:dyDescent="0.2">
      <c r="B88" s="100">
        <v>405</v>
      </c>
      <c r="C88" s="100">
        <f t="shared" si="4"/>
        <v>405</v>
      </c>
      <c r="D88" s="105">
        <f t="shared" si="5"/>
        <v>544.46</v>
      </c>
      <c r="E88" s="102">
        <f t="shared" si="6"/>
        <v>949.46</v>
      </c>
      <c r="F88" s="102">
        <f t="shared" si="7"/>
        <v>405</v>
      </c>
    </row>
    <row r="89" spans="2:6" ht="11.25" customHeight="1" x14ac:dyDescent="0.2">
      <c r="B89" s="100">
        <v>410</v>
      </c>
      <c r="C89" s="100">
        <f t="shared" si="4"/>
        <v>410</v>
      </c>
      <c r="D89" s="105">
        <f t="shared" si="5"/>
        <v>544.46</v>
      </c>
      <c r="E89" s="102">
        <f t="shared" si="6"/>
        <v>954.46</v>
      </c>
      <c r="F89" s="102">
        <f t="shared" si="7"/>
        <v>410</v>
      </c>
    </row>
    <row r="90" spans="2:6" ht="11.25" customHeight="1" x14ac:dyDescent="0.2">
      <c r="B90" s="100">
        <v>415</v>
      </c>
      <c r="C90" s="100">
        <f t="shared" si="4"/>
        <v>415</v>
      </c>
      <c r="D90" s="105">
        <f t="shared" si="5"/>
        <v>544.46</v>
      </c>
      <c r="E90" s="102">
        <f t="shared" si="6"/>
        <v>959.46</v>
      </c>
      <c r="F90" s="102">
        <f t="shared" si="7"/>
        <v>415</v>
      </c>
    </row>
    <row r="91" spans="2:6" ht="11.25" customHeight="1" x14ac:dyDescent="0.2">
      <c r="B91" s="100">
        <v>420</v>
      </c>
      <c r="C91" s="100">
        <f t="shared" si="4"/>
        <v>420</v>
      </c>
      <c r="D91" s="105">
        <f t="shared" si="5"/>
        <v>544.46</v>
      </c>
      <c r="E91" s="102">
        <f t="shared" si="6"/>
        <v>964.46</v>
      </c>
      <c r="F91" s="102">
        <f t="shared" si="7"/>
        <v>420</v>
      </c>
    </row>
    <row r="92" spans="2:6" ht="11.25" customHeight="1" x14ac:dyDescent="0.2">
      <c r="B92" s="100">
        <v>425</v>
      </c>
      <c r="C92" s="100">
        <f t="shared" si="4"/>
        <v>425</v>
      </c>
      <c r="D92" s="105">
        <f t="shared" si="5"/>
        <v>544.46</v>
      </c>
      <c r="E92" s="102">
        <f t="shared" si="6"/>
        <v>969.46</v>
      </c>
      <c r="F92" s="102">
        <f t="shared" si="7"/>
        <v>425</v>
      </c>
    </row>
    <row r="93" spans="2:6" ht="11.25" customHeight="1" x14ac:dyDescent="0.2">
      <c r="B93" s="100">
        <v>430</v>
      </c>
      <c r="C93" s="100">
        <f t="shared" si="4"/>
        <v>430</v>
      </c>
      <c r="D93" s="105">
        <f t="shared" si="5"/>
        <v>544.46</v>
      </c>
      <c r="E93" s="102">
        <f t="shared" si="6"/>
        <v>974.46</v>
      </c>
      <c r="F93" s="102">
        <f t="shared" si="7"/>
        <v>430</v>
      </c>
    </row>
    <row r="94" spans="2:6" ht="11.25" customHeight="1" x14ac:dyDescent="0.2">
      <c r="B94" s="100">
        <v>435</v>
      </c>
      <c r="C94" s="100">
        <f t="shared" si="4"/>
        <v>435</v>
      </c>
      <c r="D94" s="105">
        <f t="shared" si="5"/>
        <v>544.46</v>
      </c>
      <c r="E94" s="102">
        <f t="shared" si="6"/>
        <v>979.46</v>
      </c>
      <c r="F94" s="102">
        <f t="shared" si="7"/>
        <v>435</v>
      </c>
    </row>
    <row r="95" spans="2:6" ht="11.25" customHeight="1" x14ac:dyDescent="0.2">
      <c r="B95" s="100">
        <v>440</v>
      </c>
      <c r="C95" s="100">
        <f t="shared" si="4"/>
        <v>440</v>
      </c>
      <c r="D95" s="105">
        <f t="shared" si="5"/>
        <v>544.46</v>
      </c>
      <c r="E95" s="102">
        <f t="shared" si="6"/>
        <v>984.46</v>
      </c>
      <c r="F95" s="102">
        <f t="shared" si="7"/>
        <v>440</v>
      </c>
    </row>
    <row r="96" spans="2:6" ht="11.25" customHeight="1" x14ac:dyDescent="0.2">
      <c r="B96" s="100">
        <v>445</v>
      </c>
      <c r="C96" s="100">
        <f t="shared" si="4"/>
        <v>445</v>
      </c>
      <c r="D96" s="105">
        <f t="shared" si="5"/>
        <v>544.46</v>
      </c>
      <c r="E96" s="102">
        <f t="shared" si="6"/>
        <v>989.46</v>
      </c>
      <c r="F96" s="102">
        <f t="shared" si="7"/>
        <v>445</v>
      </c>
    </row>
    <row r="97" spans="2:6" ht="11.25" customHeight="1" x14ac:dyDescent="0.2">
      <c r="B97" s="100">
        <v>450</v>
      </c>
      <c r="C97" s="100">
        <f t="shared" si="4"/>
        <v>450</v>
      </c>
      <c r="D97" s="105">
        <f t="shared" si="5"/>
        <v>544.46</v>
      </c>
      <c r="E97" s="102">
        <f t="shared" si="6"/>
        <v>994.46</v>
      </c>
      <c r="F97" s="102">
        <f t="shared" si="7"/>
        <v>450</v>
      </c>
    </row>
    <row r="98" spans="2:6" ht="11.25" customHeight="1" x14ac:dyDescent="0.2">
      <c r="B98" s="100">
        <v>455</v>
      </c>
      <c r="C98" s="100">
        <f t="shared" si="4"/>
        <v>455</v>
      </c>
      <c r="D98" s="105">
        <f t="shared" si="5"/>
        <v>544.46</v>
      </c>
      <c r="E98" s="102">
        <f t="shared" si="6"/>
        <v>999.46</v>
      </c>
      <c r="F98" s="102">
        <f t="shared" si="7"/>
        <v>455</v>
      </c>
    </row>
    <row r="99" spans="2:6" ht="11.25" customHeight="1" x14ac:dyDescent="0.2">
      <c r="B99" s="100">
        <v>460</v>
      </c>
      <c r="C99" s="100">
        <f t="shared" si="4"/>
        <v>460</v>
      </c>
      <c r="D99" s="105">
        <f t="shared" si="5"/>
        <v>544.46</v>
      </c>
      <c r="E99" s="102">
        <f t="shared" si="6"/>
        <v>1004.46</v>
      </c>
      <c r="F99" s="102">
        <f t="shared" si="7"/>
        <v>460</v>
      </c>
    </row>
    <row r="100" spans="2:6" ht="11.25" customHeight="1" x14ac:dyDescent="0.2">
      <c r="B100" s="100">
        <v>465</v>
      </c>
      <c r="C100" s="100">
        <f t="shared" si="4"/>
        <v>465</v>
      </c>
      <c r="D100" s="105">
        <f t="shared" si="5"/>
        <v>544.46</v>
      </c>
      <c r="E100" s="102">
        <f t="shared" si="6"/>
        <v>1009.46</v>
      </c>
      <c r="F100" s="102">
        <f t="shared" si="7"/>
        <v>465</v>
      </c>
    </row>
    <row r="101" spans="2:6" ht="11.25" customHeight="1" x14ac:dyDescent="0.2">
      <c r="B101" s="100">
        <v>470</v>
      </c>
      <c r="C101" s="100">
        <f t="shared" si="4"/>
        <v>470</v>
      </c>
      <c r="D101" s="105">
        <f t="shared" si="5"/>
        <v>544.46</v>
      </c>
      <c r="E101" s="102">
        <f t="shared" si="6"/>
        <v>1014.46</v>
      </c>
      <c r="F101" s="102">
        <f t="shared" si="7"/>
        <v>470</v>
      </c>
    </row>
    <row r="102" spans="2:6" ht="11.25" customHeight="1" x14ac:dyDescent="0.2">
      <c r="B102" s="100">
        <v>475</v>
      </c>
      <c r="C102" s="100">
        <f t="shared" si="4"/>
        <v>475</v>
      </c>
      <c r="D102" s="105">
        <f t="shared" si="5"/>
        <v>544.46</v>
      </c>
      <c r="E102" s="102">
        <f t="shared" si="6"/>
        <v>1019.46</v>
      </c>
      <c r="F102" s="102">
        <f t="shared" si="7"/>
        <v>475</v>
      </c>
    </row>
    <row r="103" spans="2:6" ht="11.25" customHeight="1" x14ac:dyDescent="0.2">
      <c r="B103" s="100">
        <v>480</v>
      </c>
      <c r="C103" s="100">
        <f t="shared" si="4"/>
        <v>480</v>
      </c>
      <c r="D103" s="105">
        <f t="shared" si="5"/>
        <v>544.46</v>
      </c>
      <c r="E103" s="102">
        <f t="shared" si="6"/>
        <v>1024.46</v>
      </c>
      <c r="F103" s="102">
        <f t="shared" si="7"/>
        <v>480</v>
      </c>
    </row>
    <row r="104" spans="2:6" ht="11.25" customHeight="1" x14ac:dyDescent="0.2">
      <c r="B104" s="100">
        <v>485</v>
      </c>
      <c r="C104" s="100">
        <f t="shared" si="4"/>
        <v>485</v>
      </c>
      <c r="D104" s="105">
        <f t="shared" si="5"/>
        <v>544.46</v>
      </c>
      <c r="E104" s="102">
        <f t="shared" si="6"/>
        <v>1029.46</v>
      </c>
      <c r="F104" s="102">
        <f t="shared" si="7"/>
        <v>485</v>
      </c>
    </row>
    <row r="105" spans="2:6" ht="11.25" customHeight="1" x14ac:dyDescent="0.2">
      <c r="B105" s="100">
        <v>490</v>
      </c>
      <c r="C105" s="100">
        <f t="shared" si="4"/>
        <v>490</v>
      </c>
      <c r="D105" s="105">
        <f t="shared" si="5"/>
        <v>544.46</v>
      </c>
      <c r="E105" s="102">
        <f t="shared" si="6"/>
        <v>1034.46</v>
      </c>
      <c r="F105" s="102">
        <f t="shared" si="7"/>
        <v>490</v>
      </c>
    </row>
    <row r="106" spans="2:6" ht="11.25" customHeight="1" x14ac:dyDescent="0.2">
      <c r="B106" s="100">
        <v>495</v>
      </c>
      <c r="C106" s="100">
        <f t="shared" si="4"/>
        <v>495</v>
      </c>
      <c r="D106" s="105">
        <f t="shared" si="5"/>
        <v>544.46</v>
      </c>
      <c r="E106" s="102">
        <f t="shared" si="6"/>
        <v>1039.46</v>
      </c>
      <c r="F106" s="102">
        <f t="shared" si="7"/>
        <v>495</v>
      </c>
    </row>
    <row r="107" spans="2:6" ht="11.25" customHeight="1" x14ac:dyDescent="0.2">
      <c r="B107" s="100">
        <v>500</v>
      </c>
      <c r="C107" s="100">
        <f t="shared" si="4"/>
        <v>500</v>
      </c>
      <c r="D107" s="105">
        <f t="shared" si="5"/>
        <v>544.46</v>
      </c>
      <c r="E107" s="102">
        <f t="shared" si="6"/>
        <v>1044.46</v>
      </c>
      <c r="F107" s="102">
        <f t="shared" si="7"/>
        <v>500</v>
      </c>
    </row>
    <row r="108" spans="2:6" ht="11.25" customHeight="1" x14ac:dyDescent="0.2">
      <c r="B108" s="100">
        <v>505</v>
      </c>
      <c r="C108" s="100">
        <f t="shared" si="4"/>
        <v>505</v>
      </c>
      <c r="D108" s="105">
        <f t="shared" si="5"/>
        <v>544.46</v>
      </c>
      <c r="E108" s="102">
        <f t="shared" si="6"/>
        <v>1049.46</v>
      </c>
      <c r="F108" s="102">
        <f t="shared" si="7"/>
        <v>505</v>
      </c>
    </row>
    <row r="109" spans="2:6" ht="11.25" customHeight="1" x14ac:dyDescent="0.2">
      <c r="B109" s="100">
        <v>510</v>
      </c>
      <c r="C109" s="100">
        <f t="shared" si="4"/>
        <v>510</v>
      </c>
      <c r="D109" s="105">
        <f t="shared" si="5"/>
        <v>544.46</v>
      </c>
      <c r="E109" s="102">
        <f t="shared" si="6"/>
        <v>1054.46</v>
      </c>
      <c r="F109" s="102">
        <f t="shared" si="7"/>
        <v>510</v>
      </c>
    </row>
    <row r="110" spans="2:6" ht="11.25" customHeight="1" x14ac:dyDescent="0.2">
      <c r="B110" s="100">
        <v>515</v>
      </c>
      <c r="C110" s="100">
        <f t="shared" si="4"/>
        <v>515</v>
      </c>
      <c r="D110" s="105">
        <f t="shared" si="5"/>
        <v>544.46</v>
      </c>
      <c r="E110" s="102">
        <f t="shared" si="6"/>
        <v>1059.46</v>
      </c>
      <c r="F110" s="102">
        <f t="shared" si="7"/>
        <v>515</v>
      </c>
    </row>
    <row r="111" spans="2:6" ht="11.25" customHeight="1" x14ac:dyDescent="0.2">
      <c r="B111" s="100">
        <v>520</v>
      </c>
      <c r="C111" s="100">
        <f t="shared" si="4"/>
        <v>520</v>
      </c>
      <c r="D111" s="105">
        <f t="shared" si="5"/>
        <v>544.46</v>
      </c>
      <c r="E111" s="102">
        <f t="shared" si="6"/>
        <v>1064.46</v>
      </c>
      <c r="F111" s="102">
        <f t="shared" si="7"/>
        <v>520</v>
      </c>
    </row>
    <row r="112" spans="2:6" ht="11.25" customHeight="1" x14ac:dyDescent="0.2">
      <c r="B112" s="100">
        <v>525</v>
      </c>
      <c r="C112" s="100">
        <f t="shared" si="4"/>
        <v>525</v>
      </c>
      <c r="D112" s="105">
        <f t="shared" si="5"/>
        <v>544.46</v>
      </c>
      <c r="E112" s="102">
        <f t="shared" si="6"/>
        <v>1069.46</v>
      </c>
      <c r="F112" s="102">
        <f t="shared" si="7"/>
        <v>525</v>
      </c>
    </row>
    <row r="113" spans="2:6" ht="11.25" customHeight="1" x14ac:dyDescent="0.2">
      <c r="B113" s="100">
        <v>530</v>
      </c>
      <c r="C113" s="100">
        <f t="shared" si="4"/>
        <v>530</v>
      </c>
      <c r="D113" s="105">
        <f t="shared" si="5"/>
        <v>544.46</v>
      </c>
      <c r="E113" s="102">
        <f t="shared" si="6"/>
        <v>1074.46</v>
      </c>
      <c r="F113" s="102">
        <f t="shared" si="7"/>
        <v>530</v>
      </c>
    </row>
    <row r="114" spans="2:6" ht="11.25" customHeight="1" x14ac:dyDescent="0.2">
      <c r="B114" s="100">
        <v>535</v>
      </c>
      <c r="C114" s="100">
        <f t="shared" si="4"/>
        <v>535</v>
      </c>
      <c r="D114" s="105">
        <f t="shared" si="5"/>
        <v>544.46</v>
      </c>
      <c r="E114" s="102">
        <f t="shared" si="6"/>
        <v>1079.46</v>
      </c>
      <c r="F114" s="102">
        <f t="shared" si="7"/>
        <v>535</v>
      </c>
    </row>
    <row r="115" spans="2:6" ht="11.25" customHeight="1" x14ac:dyDescent="0.2">
      <c r="B115" s="100">
        <v>540</v>
      </c>
      <c r="C115" s="100">
        <f t="shared" si="4"/>
        <v>540</v>
      </c>
      <c r="D115" s="105">
        <f t="shared" si="5"/>
        <v>544.46</v>
      </c>
      <c r="E115" s="102">
        <f t="shared" si="6"/>
        <v>1084.46</v>
      </c>
      <c r="F115" s="102">
        <f t="shared" si="7"/>
        <v>540</v>
      </c>
    </row>
    <row r="116" spans="2:6" ht="11.25" customHeight="1" x14ac:dyDescent="0.2">
      <c r="B116" s="100">
        <v>545</v>
      </c>
      <c r="C116" s="100">
        <f t="shared" si="4"/>
        <v>545</v>
      </c>
      <c r="D116" s="105">
        <f t="shared" si="5"/>
        <v>544.46</v>
      </c>
      <c r="E116" s="102">
        <f t="shared" si="6"/>
        <v>1089.46</v>
      </c>
      <c r="F116" s="102">
        <f t="shared" si="7"/>
        <v>545</v>
      </c>
    </row>
    <row r="117" spans="2:6" ht="11.25" customHeight="1" x14ac:dyDescent="0.2">
      <c r="B117" s="100">
        <v>550</v>
      </c>
      <c r="C117" s="100">
        <f t="shared" si="4"/>
        <v>550</v>
      </c>
      <c r="D117" s="105">
        <f t="shared" si="5"/>
        <v>544.46</v>
      </c>
      <c r="E117" s="102">
        <f t="shared" si="6"/>
        <v>1094.46</v>
      </c>
      <c r="F117" s="102">
        <f t="shared" si="7"/>
        <v>550</v>
      </c>
    </row>
    <row r="118" spans="2:6" ht="11.25" customHeight="1" x14ac:dyDescent="0.2">
      <c r="B118" s="100">
        <v>555</v>
      </c>
      <c r="C118" s="100">
        <f t="shared" si="4"/>
        <v>555</v>
      </c>
      <c r="D118" s="105">
        <f t="shared" si="5"/>
        <v>544.46</v>
      </c>
      <c r="E118" s="102">
        <f t="shared" si="6"/>
        <v>1099.46</v>
      </c>
      <c r="F118" s="102">
        <f t="shared" si="7"/>
        <v>555</v>
      </c>
    </row>
    <row r="119" spans="2:6" ht="11.25" customHeight="1" x14ac:dyDescent="0.2">
      <c r="B119" s="100">
        <v>560</v>
      </c>
      <c r="C119" s="100">
        <f t="shared" si="4"/>
        <v>560</v>
      </c>
      <c r="D119" s="105">
        <f t="shared" si="5"/>
        <v>544.46</v>
      </c>
      <c r="E119" s="102">
        <f t="shared" si="6"/>
        <v>1104.46</v>
      </c>
      <c r="F119" s="102">
        <f t="shared" si="7"/>
        <v>560</v>
      </c>
    </row>
    <row r="120" spans="2:6" ht="11.25" customHeight="1" x14ac:dyDescent="0.2">
      <c r="B120" s="100">
        <v>565</v>
      </c>
      <c r="C120" s="100">
        <f t="shared" si="4"/>
        <v>565</v>
      </c>
      <c r="D120" s="105">
        <f t="shared" si="5"/>
        <v>544.46</v>
      </c>
      <c r="E120" s="102">
        <f t="shared" si="6"/>
        <v>1109.46</v>
      </c>
      <c r="F120" s="102">
        <f t="shared" si="7"/>
        <v>565</v>
      </c>
    </row>
    <row r="121" spans="2:6" ht="11.25" customHeight="1" x14ac:dyDescent="0.2">
      <c r="B121" s="100">
        <v>570</v>
      </c>
      <c r="C121" s="100">
        <f t="shared" si="4"/>
        <v>570</v>
      </c>
      <c r="D121" s="105">
        <f t="shared" si="5"/>
        <v>544.46</v>
      </c>
      <c r="E121" s="102">
        <f t="shared" si="6"/>
        <v>1114.46</v>
      </c>
      <c r="F121" s="102">
        <f t="shared" si="7"/>
        <v>570</v>
      </c>
    </row>
    <row r="122" spans="2:6" ht="11.25" customHeight="1" x14ac:dyDescent="0.2">
      <c r="B122" s="100">
        <v>575</v>
      </c>
      <c r="C122" s="100">
        <f t="shared" si="4"/>
        <v>575</v>
      </c>
      <c r="D122" s="105">
        <f t="shared" si="5"/>
        <v>544.46</v>
      </c>
      <c r="E122" s="102">
        <f t="shared" si="6"/>
        <v>1119.46</v>
      </c>
      <c r="F122" s="102">
        <f t="shared" si="7"/>
        <v>575</v>
      </c>
    </row>
    <row r="123" spans="2:6" ht="11.25" customHeight="1" x14ac:dyDescent="0.2">
      <c r="B123" s="100">
        <v>580</v>
      </c>
      <c r="C123" s="100">
        <f t="shared" si="4"/>
        <v>580</v>
      </c>
      <c r="D123" s="105">
        <f t="shared" si="5"/>
        <v>544.46</v>
      </c>
      <c r="E123" s="102">
        <f t="shared" si="6"/>
        <v>1124.46</v>
      </c>
      <c r="F123" s="102">
        <f t="shared" si="7"/>
        <v>580</v>
      </c>
    </row>
    <row r="124" spans="2:6" ht="11.25" customHeight="1" x14ac:dyDescent="0.2">
      <c r="B124" s="100">
        <v>585</v>
      </c>
      <c r="C124" s="100">
        <f t="shared" si="4"/>
        <v>585</v>
      </c>
      <c r="D124" s="105">
        <f t="shared" si="5"/>
        <v>544.46</v>
      </c>
      <c r="E124" s="102">
        <f t="shared" si="6"/>
        <v>1129.46</v>
      </c>
      <c r="F124" s="102">
        <f t="shared" si="7"/>
        <v>585</v>
      </c>
    </row>
    <row r="125" spans="2:6" ht="11.25" customHeight="1" x14ac:dyDescent="0.2">
      <c r="B125" s="100">
        <v>590</v>
      </c>
      <c r="C125" s="100">
        <f t="shared" si="4"/>
        <v>590</v>
      </c>
      <c r="D125" s="105">
        <f t="shared" si="5"/>
        <v>544.46</v>
      </c>
      <c r="E125" s="102">
        <f t="shared" si="6"/>
        <v>1134.46</v>
      </c>
      <c r="F125" s="102">
        <f t="shared" si="7"/>
        <v>590</v>
      </c>
    </row>
    <row r="126" spans="2:6" ht="11.25" customHeight="1" x14ac:dyDescent="0.2">
      <c r="B126" s="100">
        <v>595</v>
      </c>
      <c r="C126" s="100">
        <f t="shared" si="4"/>
        <v>595</v>
      </c>
      <c r="D126" s="105">
        <f t="shared" si="5"/>
        <v>544.46</v>
      </c>
      <c r="E126" s="102">
        <f t="shared" si="6"/>
        <v>1139.46</v>
      </c>
      <c r="F126" s="102">
        <f t="shared" si="7"/>
        <v>595</v>
      </c>
    </row>
    <row r="127" spans="2:6" ht="11.25" customHeight="1" x14ac:dyDescent="0.2">
      <c r="B127" s="100">
        <v>600</v>
      </c>
      <c r="C127" s="100">
        <f t="shared" si="4"/>
        <v>600</v>
      </c>
      <c r="D127" s="105">
        <f t="shared" si="5"/>
        <v>544.46</v>
      </c>
      <c r="E127" s="102">
        <f t="shared" si="6"/>
        <v>1144.46</v>
      </c>
      <c r="F127" s="102">
        <f t="shared" si="7"/>
        <v>600</v>
      </c>
    </row>
    <row r="128" spans="2:6" ht="11.25" customHeight="1" x14ac:dyDescent="0.2">
      <c r="B128" s="100">
        <v>605</v>
      </c>
      <c r="C128" s="100">
        <f t="shared" si="4"/>
        <v>605</v>
      </c>
      <c r="D128" s="105">
        <f t="shared" si="5"/>
        <v>544.46</v>
      </c>
      <c r="E128" s="102">
        <f t="shared" si="6"/>
        <v>1149.46</v>
      </c>
      <c r="F128" s="102">
        <f t="shared" si="7"/>
        <v>605</v>
      </c>
    </row>
    <row r="129" spans="2:6" ht="11.25" customHeight="1" x14ac:dyDescent="0.2">
      <c r="B129" s="100">
        <v>610</v>
      </c>
      <c r="C129" s="100">
        <f t="shared" si="4"/>
        <v>610</v>
      </c>
      <c r="D129" s="105">
        <f t="shared" si="5"/>
        <v>544.46</v>
      </c>
      <c r="E129" s="102">
        <f t="shared" si="6"/>
        <v>1154.46</v>
      </c>
      <c r="F129" s="102">
        <f t="shared" si="7"/>
        <v>610</v>
      </c>
    </row>
    <row r="130" spans="2:6" ht="11.25" customHeight="1" x14ac:dyDescent="0.2">
      <c r="B130" s="100">
        <v>615</v>
      </c>
      <c r="C130" s="100">
        <f t="shared" si="4"/>
        <v>615</v>
      </c>
      <c r="D130" s="105">
        <f t="shared" si="5"/>
        <v>544.46</v>
      </c>
      <c r="E130" s="102">
        <f t="shared" si="6"/>
        <v>1159.46</v>
      </c>
      <c r="F130" s="102">
        <f t="shared" si="7"/>
        <v>615</v>
      </c>
    </row>
    <row r="131" spans="2:6" ht="11.25" customHeight="1" x14ac:dyDescent="0.2">
      <c r="B131" s="100">
        <v>620</v>
      </c>
      <c r="C131" s="100">
        <f t="shared" si="4"/>
        <v>620</v>
      </c>
      <c r="D131" s="105">
        <f t="shared" si="5"/>
        <v>544.46</v>
      </c>
      <c r="E131" s="102">
        <f t="shared" si="6"/>
        <v>1164.46</v>
      </c>
      <c r="F131" s="102">
        <f t="shared" si="7"/>
        <v>620</v>
      </c>
    </row>
    <row r="132" spans="2:6" ht="11.25" customHeight="1" x14ac:dyDescent="0.2">
      <c r="B132" s="100">
        <v>625</v>
      </c>
      <c r="C132" s="100">
        <f t="shared" si="4"/>
        <v>625</v>
      </c>
      <c r="D132" s="105">
        <f t="shared" si="5"/>
        <v>544.46</v>
      </c>
      <c r="E132" s="102">
        <f t="shared" si="6"/>
        <v>1169.46</v>
      </c>
      <c r="F132" s="102">
        <f t="shared" si="7"/>
        <v>625</v>
      </c>
    </row>
    <row r="133" spans="2:6" ht="11.25" customHeight="1" x14ac:dyDescent="0.2">
      <c r="B133" s="100">
        <v>630</v>
      </c>
      <c r="C133" s="100">
        <f t="shared" si="4"/>
        <v>630</v>
      </c>
      <c r="D133" s="105">
        <f t="shared" si="5"/>
        <v>544.46</v>
      </c>
      <c r="E133" s="102">
        <f t="shared" si="6"/>
        <v>1174.46</v>
      </c>
      <c r="F133" s="102">
        <f t="shared" si="7"/>
        <v>630</v>
      </c>
    </row>
    <row r="134" spans="2:6" ht="11.25" customHeight="1" x14ac:dyDescent="0.2">
      <c r="B134" s="100">
        <v>635</v>
      </c>
      <c r="C134" s="100">
        <f t="shared" si="4"/>
        <v>635</v>
      </c>
      <c r="D134" s="105">
        <f t="shared" si="5"/>
        <v>544.46</v>
      </c>
      <c r="E134" s="102">
        <f t="shared" si="6"/>
        <v>1179.46</v>
      </c>
      <c r="F134" s="102">
        <f t="shared" si="7"/>
        <v>635</v>
      </c>
    </row>
    <row r="135" spans="2:6" ht="11.25" customHeight="1" x14ac:dyDescent="0.2">
      <c r="B135" s="100">
        <v>640</v>
      </c>
      <c r="C135" s="100">
        <f t="shared" ref="C135:C198" si="8">+B135</f>
        <v>640</v>
      </c>
      <c r="D135" s="105">
        <f t="shared" si="5"/>
        <v>544.46</v>
      </c>
      <c r="E135" s="102">
        <f t="shared" si="6"/>
        <v>1184.46</v>
      </c>
      <c r="F135" s="102">
        <f t="shared" si="7"/>
        <v>640</v>
      </c>
    </row>
    <row r="136" spans="2:6" ht="11.25" customHeight="1" x14ac:dyDescent="0.2">
      <c r="B136" s="100">
        <v>645</v>
      </c>
      <c r="C136" s="100">
        <f t="shared" si="8"/>
        <v>645</v>
      </c>
      <c r="D136" s="105">
        <f t="shared" ref="D136:D142" si="9">$B$5</f>
        <v>544.46</v>
      </c>
      <c r="E136" s="102">
        <f t="shared" si="6"/>
        <v>1189.46</v>
      </c>
      <c r="F136" s="102">
        <f t="shared" ref="F136:F199" si="10">E136-D136</f>
        <v>645</v>
      </c>
    </row>
    <row r="137" spans="2:6" ht="11.25" customHeight="1" x14ac:dyDescent="0.2">
      <c r="B137" s="100">
        <v>650</v>
      </c>
      <c r="C137" s="100">
        <f t="shared" si="8"/>
        <v>650</v>
      </c>
      <c r="D137" s="105">
        <f t="shared" si="9"/>
        <v>544.46</v>
      </c>
      <c r="E137" s="102">
        <f>D137+B137</f>
        <v>1194.46</v>
      </c>
      <c r="F137" s="102">
        <f t="shared" si="10"/>
        <v>650</v>
      </c>
    </row>
    <row r="138" spans="2:6" ht="11.25" customHeight="1" x14ac:dyDescent="0.2">
      <c r="B138" s="100">
        <v>655</v>
      </c>
      <c r="C138" s="100">
        <f t="shared" si="8"/>
        <v>655</v>
      </c>
      <c r="D138" s="105">
        <f t="shared" si="9"/>
        <v>544.46</v>
      </c>
      <c r="E138" s="102">
        <f t="shared" ref="E138:E201" si="11">D138+B138</f>
        <v>1199.46</v>
      </c>
      <c r="F138" s="102">
        <f t="shared" si="10"/>
        <v>655</v>
      </c>
    </row>
    <row r="139" spans="2:6" ht="11.25" customHeight="1" x14ac:dyDescent="0.2">
      <c r="B139" s="100">
        <v>660</v>
      </c>
      <c r="C139" s="100">
        <f t="shared" si="8"/>
        <v>660</v>
      </c>
      <c r="D139" s="105">
        <f t="shared" si="9"/>
        <v>544.46</v>
      </c>
      <c r="E139" s="102">
        <f>D139+B139</f>
        <v>1204.46</v>
      </c>
      <c r="F139" s="102">
        <f t="shared" si="10"/>
        <v>660</v>
      </c>
    </row>
    <row r="140" spans="2:6" ht="11.25" customHeight="1" x14ac:dyDescent="0.2">
      <c r="B140" s="100">
        <v>665</v>
      </c>
      <c r="C140" s="100">
        <f t="shared" si="8"/>
        <v>665</v>
      </c>
      <c r="D140" s="105">
        <f t="shared" si="9"/>
        <v>544.46</v>
      </c>
      <c r="E140" s="102">
        <f>D140+B140</f>
        <v>1209.46</v>
      </c>
      <c r="F140" s="102">
        <f t="shared" si="10"/>
        <v>665</v>
      </c>
    </row>
    <row r="141" spans="2:6" ht="11.25" customHeight="1" x14ac:dyDescent="0.2">
      <c r="B141" s="100">
        <v>670</v>
      </c>
      <c r="C141" s="100">
        <f t="shared" si="8"/>
        <v>670</v>
      </c>
      <c r="D141" s="105">
        <f t="shared" si="9"/>
        <v>544.46</v>
      </c>
      <c r="E141" s="102">
        <f t="shared" si="11"/>
        <v>1214.46</v>
      </c>
      <c r="F141" s="102">
        <f t="shared" si="10"/>
        <v>670</v>
      </c>
    </row>
    <row r="142" spans="2:6" ht="11.25" customHeight="1" x14ac:dyDescent="0.2">
      <c r="B142" s="100">
        <v>675</v>
      </c>
      <c r="C142" s="100">
        <f t="shared" si="8"/>
        <v>675</v>
      </c>
      <c r="D142" s="105">
        <f t="shared" si="9"/>
        <v>544.46</v>
      </c>
      <c r="E142" s="102">
        <f>D142+B142</f>
        <v>1219.46</v>
      </c>
      <c r="F142" s="102">
        <f t="shared" si="10"/>
        <v>675</v>
      </c>
    </row>
    <row r="143" spans="2:6" ht="11.25" customHeight="1" x14ac:dyDescent="0.2">
      <c r="B143" s="100">
        <v>680</v>
      </c>
      <c r="C143" s="100">
        <f t="shared" si="8"/>
        <v>680</v>
      </c>
      <c r="D143" s="105">
        <f>$B$5</f>
        <v>544.46</v>
      </c>
      <c r="E143" s="102">
        <f t="shared" si="11"/>
        <v>1224.46</v>
      </c>
      <c r="F143" s="102">
        <f t="shared" si="10"/>
        <v>680</v>
      </c>
    </row>
    <row r="144" spans="2:6" ht="11.25" customHeight="1" x14ac:dyDescent="0.2">
      <c r="B144" s="100">
        <v>685</v>
      </c>
      <c r="C144" s="100">
        <f t="shared" si="8"/>
        <v>685</v>
      </c>
      <c r="D144" s="105">
        <f t="shared" ref="D144:D146" si="12">$B$5</f>
        <v>544.46</v>
      </c>
      <c r="E144" s="102">
        <f t="shared" si="11"/>
        <v>1229.46</v>
      </c>
      <c r="F144" s="102">
        <f t="shared" si="10"/>
        <v>685</v>
      </c>
    </row>
    <row r="145" spans="2:6" ht="11.25" customHeight="1" x14ac:dyDescent="0.2">
      <c r="B145" s="100">
        <v>690</v>
      </c>
      <c r="C145" s="100">
        <f t="shared" si="8"/>
        <v>690</v>
      </c>
      <c r="D145" s="105">
        <f t="shared" si="12"/>
        <v>544.46</v>
      </c>
      <c r="E145" s="102">
        <f t="shared" si="11"/>
        <v>1234.46</v>
      </c>
      <c r="F145" s="102">
        <f t="shared" si="10"/>
        <v>690</v>
      </c>
    </row>
    <row r="146" spans="2:6" ht="11.25" customHeight="1" x14ac:dyDescent="0.2">
      <c r="B146" s="100">
        <v>695</v>
      </c>
      <c r="C146" s="100">
        <f t="shared" si="8"/>
        <v>695</v>
      </c>
      <c r="D146" s="105">
        <f t="shared" si="12"/>
        <v>544.46</v>
      </c>
      <c r="E146" s="102">
        <f t="shared" si="11"/>
        <v>1239.46</v>
      </c>
      <c r="F146" s="102">
        <f t="shared" si="10"/>
        <v>695</v>
      </c>
    </row>
    <row r="147" spans="2:6" ht="11.25" customHeight="1" x14ac:dyDescent="0.2">
      <c r="B147" s="100">
        <v>700</v>
      </c>
      <c r="C147" s="100">
        <f t="shared" si="8"/>
        <v>700</v>
      </c>
      <c r="D147" s="105">
        <f>$B$5</f>
        <v>544.46</v>
      </c>
      <c r="E147" s="102">
        <f t="shared" si="11"/>
        <v>1244.46</v>
      </c>
      <c r="F147" s="102">
        <f t="shared" si="10"/>
        <v>700</v>
      </c>
    </row>
    <row r="148" spans="2:6" ht="11.25" customHeight="1" x14ac:dyDescent="0.2">
      <c r="B148" s="100">
        <v>705</v>
      </c>
      <c r="C148" s="100">
        <f t="shared" si="8"/>
        <v>705</v>
      </c>
      <c r="D148" s="105">
        <f>$B$5</f>
        <v>544.46</v>
      </c>
      <c r="E148" s="102">
        <f t="shared" si="11"/>
        <v>1249.46</v>
      </c>
      <c r="F148" s="102">
        <f t="shared" si="10"/>
        <v>705</v>
      </c>
    </row>
    <row r="149" spans="2:6" ht="11.25" customHeight="1" x14ac:dyDescent="0.2">
      <c r="B149" s="100">
        <v>710</v>
      </c>
      <c r="C149" s="100">
        <f t="shared" si="8"/>
        <v>710</v>
      </c>
      <c r="D149" s="105">
        <f>1252.89-B149</f>
        <v>542.8900000000001</v>
      </c>
      <c r="E149" s="102">
        <f t="shared" si="11"/>
        <v>1252.8900000000001</v>
      </c>
      <c r="F149" s="102">
        <f t="shared" si="10"/>
        <v>710</v>
      </c>
    </row>
    <row r="150" spans="2:6" ht="11.25" customHeight="1" x14ac:dyDescent="0.2">
      <c r="B150" s="100">
        <v>715</v>
      </c>
      <c r="C150" s="100">
        <f t="shared" si="8"/>
        <v>715</v>
      </c>
      <c r="D150" s="105">
        <f t="shared" ref="D150:D213" si="13">1252.89-B150</f>
        <v>537.8900000000001</v>
      </c>
      <c r="E150" s="102">
        <f t="shared" si="11"/>
        <v>1252.8900000000001</v>
      </c>
      <c r="F150" s="102">
        <f t="shared" si="10"/>
        <v>715</v>
      </c>
    </row>
    <row r="151" spans="2:6" ht="11.25" customHeight="1" x14ac:dyDescent="0.2">
      <c r="B151" s="100">
        <v>720</v>
      </c>
      <c r="C151" s="100">
        <f t="shared" si="8"/>
        <v>720</v>
      </c>
      <c r="D151" s="105">
        <f t="shared" si="13"/>
        <v>532.8900000000001</v>
      </c>
      <c r="E151" s="102">
        <f t="shared" si="11"/>
        <v>1252.8900000000001</v>
      </c>
      <c r="F151" s="102">
        <f t="shared" si="10"/>
        <v>720</v>
      </c>
    </row>
    <row r="152" spans="2:6" ht="11.25" customHeight="1" x14ac:dyDescent="0.2">
      <c r="B152" s="100">
        <v>725</v>
      </c>
      <c r="C152" s="100">
        <f t="shared" si="8"/>
        <v>725</v>
      </c>
      <c r="D152" s="105">
        <f t="shared" si="13"/>
        <v>527.8900000000001</v>
      </c>
      <c r="E152" s="102">
        <f t="shared" si="11"/>
        <v>1252.8900000000001</v>
      </c>
      <c r="F152" s="102">
        <f t="shared" si="10"/>
        <v>725</v>
      </c>
    </row>
    <row r="153" spans="2:6" ht="11.25" customHeight="1" x14ac:dyDescent="0.2">
      <c r="B153" s="100">
        <v>730</v>
      </c>
      <c r="C153" s="100">
        <f t="shared" si="8"/>
        <v>730</v>
      </c>
      <c r="D153" s="105">
        <f t="shared" si="13"/>
        <v>522.8900000000001</v>
      </c>
      <c r="E153" s="102">
        <f t="shared" si="11"/>
        <v>1252.8900000000001</v>
      </c>
      <c r="F153" s="102">
        <f t="shared" si="10"/>
        <v>730</v>
      </c>
    </row>
    <row r="154" spans="2:6" ht="11.25" customHeight="1" x14ac:dyDescent="0.2">
      <c r="B154" s="100">
        <v>735</v>
      </c>
      <c r="C154" s="100">
        <f t="shared" si="8"/>
        <v>735</v>
      </c>
      <c r="D154" s="105">
        <f t="shared" si="13"/>
        <v>517.8900000000001</v>
      </c>
      <c r="E154" s="102">
        <f t="shared" si="11"/>
        <v>1252.8900000000001</v>
      </c>
      <c r="F154" s="102">
        <f t="shared" si="10"/>
        <v>735</v>
      </c>
    </row>
    <row r="155" spans="2:6" ht="11.25" customHeight="1" x14ac:dyDescent="0.2">
      <c r="B155" s="100">
        <v>740</v>
      </c>
      <c r="C155" s="100">
        <f t="shared" si="8"/>
        <v>740</v>
      </c>
      <c r="D155" s="105">
        <f t="shared" si="13"/>
        <v>512.8900000000001</v>
      </c>
      <c r="E155" s="102">
        <f t="shared" si="11"/>
        <v>1252.8900000000001</v>
      </c>
      <c r="F155" s="102">
        <f t="shared" si="10"/>
        <v>740</v>
      </c>
    </row>
    <row r="156" spans="2:6" ht="11.25" customHeight="1" x14ac:dyDescent="0.2">
      <c r="B156" s="100">
        <v>745</v>
      </c>
      <c r="C156" s="100">
        <f t="shared" si="8"/>
        <v>745</v>
      </c>
      <c r="D156" s="105">
        <f t="shared" si="13"/>
        <v>507.8900000000001</v>
      </c>
      <c r="E156" s="102">
        <f t="shared" si="11"/>
        <v>1252.8900000000001</v>
      </c>
      <c r="F156" s="102">
        <f t="shared" si="10"/>
        <v>745</v>
      </c>
    </row>
    <row r="157" spans="2:6" ht="11.25" customHeight="1" x14ac:dyDescent="0.2">
      <c r="B157" s="100">
        <v>750</v>
      </c>
      <c r="C157" s="100">
        <f t="shared" si="8"/>
        <v>750</v>
      </c>
      <c r="D157" s="105">
        <f t="shared" si="13"/>
        <v>502.8900000000001</v>
      </c>
      <c r="E157" s="102">
        <f t="shared" si="11"/>
        <v>1252.8900000000001</v>
      </c>
      <c r="F157" s="102">
        <f t="shared" si="10"/>
        <v>750</v>
      </c>
    </row>
    <row r="158" spans="2:6" ht="11.25" customHeight="1" x14ac:dyDescent="0.2">
      <c r="B158" s="100">
        <v>755</v>
      </c>
      <c r="C158" s="100">
        <f t="shared" si="8"/>
        <v>755</v>
      </c>
      <c r="D158" s="105">
        <f t="shared" si="13"/>
        <v>497.8900000000001</v>
      </c>
      <c r="E158" s="102">
        <f t="shared" si="11"/>
        <v>1252.8900000000001</v>
      </c>
      <c r="F158" s="102">
        <f t="shared" si="10"/>
        <v>755</v>
      </c>
    </row>
    <row r="159" spans="2:6" ht="11.25" customHeight="1" x14ac:dyDescent="0.2">
      <c r="B159" s="100">
        <v>760</v>
      </c>
      <c r="C159" s="100">
        <f t="shared" si="8"/>
        <v>760</v>
      </c>
      <c r="D159" s="105">
        <f t="shared" si="13"/>
        <v>492.8900000000001</v>
      </c>
      <c r="E159" s="102">
        <f t="shared" si="11"/>
        <v>1252.8900000000001</v>
      </c>
      <c r="F159" s="102">
        <f t="shared" si="10"/>
        <v>760</v>
      </c>
    </row>
    <row r="160" spans="2:6" ht="11.25" customHeight="1" x14ac:dyDescent="0.2">
      <c r="B160" s="100">
        <v>765</v>
      </c>
      <c r="C160" s="100">
        <f t="shared" si="8"/>
        <v>765</v>
      </c>
      <c r="D160" s="105">
        <f t="shared" si="13"/>
        <v>487.8900000000001</v>
      </c>
      <c r="E160" s="102">
        <f t="shared" si="11"/>
        <v>1252.8900000000001</v>
      </c>
      <c r="F160" s="102">
        <f t="shared" si="10"/>
        <v>765</v>
      </c>
    </row>
    <row r="161" spans="2:6" ht="11.25" customHeight="1" x14ac:dyDescent="0.2">
      <c r="B161" s="100">
        <v>770</v>
      </c>
      <c r="C161" s="100">
        <f t="shared" si="8"/>
        <v>770</v>
      </c>
      <c r="D161" s="105">
        <f t="shared" si="13"/>
        <v>482.8900000000001</v>
      </c>
      <c r="E161" s="102">
        <f t="shared" si="11"/>
        <v>1252.8900000000001</v>
      </c>
      <c r="F161" s="102">
        <f t="shared" si="10"/>
        <v>770</v>
      </c>
    </row>
    <row r="162" spans="2:6" ht="11.25" customHeight="1" x14ac:dyDescent="0.2">
      <c r="B162" s="100">
        <v>775</v>
      </c>
      <c r="C162" s="100">
        <f t="shared" si="8"/>
        <v>775</v>
      </c>
      <c r="D162" s="105">
        <f t="shared" si="13"/>
        <v>477.8900000000001</v>
      </c>
      <c r="E162" s="102">
        <f t="shared" si="11"/>
        <v>1252.8900000000001</v>
      </c>
      <c r="F162" s="102">
        <f t="shared" si="10"/>
        <v>775</v>
      </c>
    </row>
    <row r="163" spans="2:6" ht="11.25" customHeight="1" x14ac:dyDescent="0.2">
      <c r="B163" s="100">
        <v>780</v>
      </c>
      <c r="C163" s="100">
        <f t="shared" si="8"/>
        <v>780</v>
      </c>
      <c r="D163" s="105">
        <f t="shared" si="13"/>
        <v>472.8900000000001</v>
      </c>
      <c r="E163" s="102">
        <f t="shared" si="11"/>
        <v>1252.8900000000001</v>
      </c>
      <c r="F163" s="102">
        <f t="shared" si="10"/>
        <v>780</v>
      </c>
    </row>
    <row r="164" spans="2:6" ht="11.25" customHeight="1" x14ac:dyDescent="0.2">
      <c r="B164" s="100">
        <v>785</v>
      </c>
      <c r="C164" s="100">
        <f t="shared" si="8"/>
        <v>785</v>
      </c>
      <c r="D164" s="105">
        <f t="shared" si="13"/>
        <v>467.8900000000001</v>
      </c>
      <c r="E164" s="102">
        <f t="shared" si="11"/>
        <v>1252.8900000000001</v>
      </c>
      <c r="F164" s="102">
        <f t="shared" si="10"/>
        <v>785</v>
      </c>
    </row>
    <row r="165" spans="2:6" ht="11.25" customHeight="1" x14ac:dyDescent="0.2">
      <c r="B165" s="100">
        <v>790</v>
      </c>
      <c r="C165" s="100">
        <f t="shared" si="8"/>
        <v>790</v>
      </c>
      <c r="D165" s="105">
        <f t="shared" si="13"/>
        <v>462.8900000000001</v>
      </c>
      <c r="E165" s="102">
        <f t="shared" si="11"/>
        <v>1252.8900000000001</v>
      </c>
      <c r="F165" s="102">
        <f t="shared" si="10"/>
        <v>790</v>
      </c>
    </row>
    <row r="166" spans="2:6" ht="11.25" customHeight="1" x14ac:dyDescent="0.2">
      <c r="B166" s="100">
        <v>795</v>
      </c>
      <c r="C166" s="100">
        <f t="shared" si="8"/>
        <v>795</v>
      </c>
      <c r="D166" s="105">
        <f t="shared" si="13"/>
        <v>457.8900000000001</v>
      </c>
      <c r="E166" s="102">
        <f t="shared" si="11"/>
        <v>1252.8900000000001</v>
      </c>
      <c r="F166" s="102">
        <f t="shared" si="10"/>
        <v>795</v>
      </c>
    </row>
    <row r="167" spans="2:6" ht="11.25" customHeight="1" x14ac:dyDescent="0.2">
      <c r="B167" s="100">
        <v>800</v>
      </c>
      <c r="C167" s="100">
        <f t="shared" si="8"/>
        <v>800</v>
      </c>
      <c r="D167" s="105">
        <f t="shared" si="13"/>
        <v>452.8900000000001</v>
      </c>
      <c r="E167" s="102">
        <f t="shared" si="11"/>
        <v>1252.8900000000001</v>
      </c>
      <c r="F167" s="102">
        <f t="shared" si="10"/>
        <v>800</v>
      </c>
    </row>
    <row r="168" spans="2:6" ht="11.25" customHeight="1" x14ac:dyDescent="0.2">
      <c r="B168" s="100">
        <v>805</v>
      </c>
      <c r="C168" s="100">
        <f t="shared" si="8"/>
        <v>805</v>
      </c>
      <c r="D168" s="105">
        <f t="shared" si="13"/>
        <v>447.8900000000001</v>
      </c>
      <c r="E168" s="102">
        <f t="shared" si="11"/>
        <v>1252.8900000000001</v>
      </c>
      <c r="F168" s="102">
        <f t="shared" si="10"/>
        <v>805</v>
      </c>
    </row>
    <row r="169" spans="2:6" ht="11.25" customHeight="1" x14ac:dyDescent="0.2">
      <c r="B169" s="100">
        <v>810</v>
      </c>
      <c r="C169" s="100">
        <f t="shared" si="8"/>
        <v>810</v>
      </c>
      <c r="D169" s="105">
        <f t="shared" si="13"/>
        <v>442.8900000000001</v>
      </c>
      <c r="E169" s="102">
        <f t="shared" si="11"/>
        <v>1252.8900000000001</v>
      </c>
      <c r="F169" s="102">
        <f t="shared" si="10"/>
        <v>810</v>
      </c>
    </row>
    <row r="170" spans="2:6" ht="11.25" customHeight="1" x14ac:dyDescent="0.2">
      <c r="B170" s="100">
        <v>815</v>
      </c>
      <c r="C170" s="100">
        <f t="shared" si="8"/>
        <v>815</v>
      </c>
      <c r="D170" s="105">
        <f t="shared" si="13"/>
        <v>437.8900000000001</v>
      </c>
      <c r="E170" s="102">
        <f t="shared" si="11"/>
        <v>1252.8900000000001</v>
      </c>
      <c r="F170" s="102">
        <f t="shared" si="10"/>
        <v>815</v>
      </c>
    </row>
    <row r="171" spans="2:6" ht="11.25" customHeight="1" x14ac:dyDescent="0.2">
      <c r="B171" s="100">
        <v>820</v>
      </c>
      <c r="C171" s="100">
        <f t="shared" si="8"/>
        <v>820</v>
      </c>
      <c r="D171" s="105">
        <f t="shared" si="13"/>
        <v>432.8900000000001</v>
      </c>
      <c r="E171" s="102">
        <f t="shared" si="11"/>
        <v>1252.8900000000001</v>
      </c>
      <c r="F171" s="102">
        <f t="shared" si="10"/>
        <v>820</v>
      </c>
    </row>
    <row r="172" spans="2:6" ht="11.25" customHeight="1" x14ac:dyDescent="0.2">
      <c r="B172" s="100">
        <v>825</v>
      </c>
      <c r="C172" s="100">
        <f t="shared" si="8"/>
        <v>825</v>
      </c>
      <c r="D172" s="105">
        <f t="shared" si="13"/>
        <v>427.8900000000001</v>
      </c>
      <c r="E172" s="102">
        <f t="shared" si="11"/>
        <v>1252.8900000000001</v>
      </c>
      <c r="F172" s="102">
        <f t="shared" si="10"/>
        <v>825</v>
      </c>
    </row>
    <row r="173" spans="2:6" ht="11.25" customHeight="1" x14ac:dyDescent="0.2">
      <c r="B173" s="100">
        <v>830</v>
      </c>
      <c r="C173" s="100">
        <f t="shared" si="8"/>
        <v>830</v>
      </c>
      <c r="D173" s="105">
        <f t="shared" si="13"/>
        <v>422.8900000000001</v>
      </c>
      <c r="E173" s="102">
        <f t="shared" si="11"/>
        <v>1252.8900000000001</v>
      </c>
      <c r="F173" s="102">
        <f t="shared" si="10"/>
        <v>830</v>
      </c>
    </row>
    <row r="174" spans="2:6" ht="11.25" customHeight="1" x14ac:dyDescent="0.2">
      <c r="B174" s="100">
        <v>835</v>
      </c>
      <c r="C174" s="100">
        <f t="shared" si="8"/>
        <v>835</v>
      </c>
      <c r="D174" s="105">
        <f t="shared" si="13"/>
        <v>417.8900000000001</v>
      </c>
      <c r="E174" s="102">
        <f t="shared" si="11"/>
        <v>1252.8900000000001</v>
      </c>
      <c r="F174" s="102">
        <f t="shared" si="10"/>
        <v>835</v>
      </c>
    </row>
    <row r="175" spans="2:6" ht="11.25" customHeight="1" x14ac:dyDescent="0.2">
      <c r="B175" s="100">
        <v>840</v>
      </c>
      <c r="C175" s="100">
        <f t="shared" si="8"/>
        <v>840</v>
      </c>
      <c r="D175" s="105">
        <f t="shared" si="13"/>
        <v>412.8900000000001</v>
      </c>
      <c r="E175" s="102">
        <f t="shared" si="11"/>
        <v>1252.8900000000001</v>
      </c>
      <c r="F175" s="102">
        <f t="shared" si="10"/>
        <v>840</v>
      </c>
    </row>
    <row r="176" spans="2:6" ht="11.25" customHeight="1" x14ac:dyDescent="0.2">
      <c r="B176" s="100">
        <v>845</v>
      </c>
      <c r="C176" s="100">
        <f t="shared" si="8"/>
        <v>845</v>
      </c>
      <c r="D176" s="105">
        <f t="shared" si="13"/>
        <v>407.8900000000001</v>
      </c>
      <c r="E176" s="102">
        <f t="shared" si="11"/>
        <v>1252.8900000000001</v>
      </c>
      <c r="F176" s="102">
        <f t="shared" si="10"/>
        <v>845</v>
      </c>
    </row>
    <row r="177" spans="2:6" ht="11.25" customHeight="1" x14ac:dyDescent="0.2">
      <c r="B177" s="100">
        <v>850</v>
      </c>
      <c r="C177" s="100">
        <f t="shared" si="8"/>
        <v>850</v>
      </c>
      <c r="D177" s="105">
        <f t="shared" si="13"/>
        <v>402.8900000000001</v>
      </c>
      <c r="E177" s="102">
        <f t="shared" si="11"/>
        <v>1252.8900000000001</v>
      </c>
      <c r="F177" s="102">
        <f t="shared" si="10"/>
        <v>850</v>
      </c>
    </row>
    <row r="178" spans="2:6" ht="11.25" customHeight="1" x14ac:dyDescent="0.2">
      <c r="B178" s="100">
        <v>855</v>
      </c>
      <c r="C178" s="100">
        <f t="shared" si="8"/>
        <v>855</v>
      </c>
      <c r="D178" s="105">
        <f t="shared" si="13"/>
        <v>397.8900000000001</v>
      </c>
      <c r="E178" s="102">
        <f t="shared" si="11"/>
        <v>1252.8900000000001</v>
      </c>
      <c r="F178" s="102">
        <f t="shared" si="10"/>
        <v>855</v>
      </c>
    </row>
    <row r="179" spans="2:6" ht="11.25" customHeight="1" x14ac:dyDescent="0.2">
      <c r="B179" s="100">
        <v>860</v>
      </c>
      <c r="C179" s="100">
        <f t="shared" si="8"/>
        <v>860</v>
      </c>
      <c r="D179" s="105">
        <f t="shared" si="13"/>
        <v>392.8900000000001</v>
      </c>
      <c r="E179" s="102">
        <f t="shared" si="11"/>
        <v>1252.8900000000001</v>
      </c>
      <c r="F179" s="102">
        <f t="shared" si="10"/>
        <v>860</v>
      </c>
    </row>
    <row r="180" spans="2:6" ht="11.25" customHeight="1" x14ac:dyDescent="0.2">
      <c r="B180" s="100">
        <v>865</v>
      </c>
      <c r="C180" s="100">
        <f t="shared" si="8"/>
        <v>865</v>
      </c>
      <c r="D180" s="105">
        <f t="shared" si="13"/>
        <v>387.8900000000001</v>
      </c>
      <c r="E180" s="102">
        <f t="shared" si="11"/>
        <v>1252.8900000000001</v>
      </c>
      <c r="F180" s="102">
        <f t="shared" si="10"/>
        <v>865</v>
      </c>
    </row>
    <row r="181" spans="2:6" ht="11.25" customHeight="1" x14ac:dyDescent="0.2">
      <c r="B181" s="100">
        <v>870</v>
      </c>
      <c r="C181" s="100">
        <f t="shared" si="8"/>
        <v>870</v>
      </c>
      <c r="D181" s="105">
        <f t="shared" si="13"/>
        <v>382.8900000000001</v>
      </c>
      <c r="E181" s="102">
        <f t="shared" si="11"/>
        <v>1252.8900000000001</v>
      </c>
      <c r="F181" s="102">
        <f t="shared" si="10"/>
        <v>870</v>
      </c>
    </row>
    <row r="182" spans="2:6" ht="11.25" customHeight="1" x14ac:dyDescent="0.2">
      <c r="B182" s="100">
        <v>875</v>
      </c>
      <c r="C182" s="100">
        <f t="shared" si="8"/>
        <v>875</v>
      </c>
      <c r="D182" s="105">
        <f t="shared" si="13"/>
        <v>377.8900000000001</v>
      </c>
      <c r="E182" s="102">
        <f t="shared" si="11"/>
        <v>1252.8900000000001</v>
      </c>
      <c r="F182" s="102">
        <f t="shared" si="10"/>
        <v>875</v>
      </c>
    </row>
    <row r="183" spans="2:6" ht="11.25" customHeight="1" x14ac:dyDescent="0.2">
      <c r="B183" s="100">
        <v>880</v>
      </c>
      <c r="C183" s="100">
        <f t="shared" si="8"/>
        <v>880</v>
      </c>
      <c r="D183" s="105">
        <f t="shared" si="13"/>
        <v>372.8900000000001</v>
      </c>
      <c r="E183" s="102">
        <f t="shared" si="11"/>
        <v>1252.8900000000001</v>
      </c>
      <c r="F183" s="102">
        <f t="shared" si="10"/>
        <v>880</v>
      </c>
    </row>
    <row r="184" spans="2:6" ht="11.25" customHeight="1" x14ac:dyDescent="0.2">
      <c r="B184" s="100">
        <v>885</v>
      </c>
      <c r="C184" s="100">
        <f t="shared" si="8"/>
        <v>885</v>
      </c>
      <c r="D184" s="105">
        <f t="shared" si="13"/>
        <v>367.8900000000001</v>
      </c>
      <c r="E184" s="102">
        <f t="shared" si="11"/>
        <v>1252.8900000000001</v>
      </c>
      <c r="F184" s="102">
        <f t="shared" si="10"/>
        <v>885</v>
      </c>
    </row>
    <row r="185" spans="2:6" ht="11.25" customHeight="1" x14ac:dyDescent="0.2">
      <c r="B185" s="100">
        <v>890</v>
      </c>
      <c r="C185" s="100">
        <f t="shared" si="8"/>
        <v>890</v>
      </c>
      <c r="D185" s="105">
        <f t="shared" si="13"/>
        <v>362.8900000000001</v>
      </c>
      <c r="E185" s="102">
        <f t="shared" si="11"/>
        <v>1252.8900000000001</v>
      </c>
      <c r="F185" s="102">
        <f t="shared" si="10"/>
        <v>890</v>
      </c>
    </row>
    <row r="186" spans="2:6" ht="11.25" customHeight="1" x14ac:dyDescent="0.2">
      <c r="B186" s="100">
        <v>895</v>
      </c>
      <c r="C186" s="100">
        <f t="shared" si="8"/>
        <v>895</v>
      </c>
      <c r="D186" s="105">
        <f t="shared" si="13"/>
        <v>357.8900000000001</v>
      </c>
      <c r="E186" s="102">
        <f t="shared" si="11"/>
        <v>1252.8900000000001</v>
      </c>
      <c r="F186" s="102">
        <f t="shared" si="10"/>
        <v>895</v>
      </c>
    </row>
    <row r="187" spans="2:6" ht="11.25" customHeight="1" x14ac:dyDescent="0.2">
      <c r="B187" s="100">
        <v>900</v>
      </c>
      <c r="C187" s="100">
        <f t="shared" si="8"/>
        <v>900</v>
      </c>
      <c r="D187" s="105">
        <f t="shared" si="13"/>
        <v>352.8900000000001</v>
      </c>
      <c r="E187" s="102">
        <f t="shared" si="11"/>
        <v>1252.8900000000001</v>
      </c>
      <c r="F187" s="102">
        <f t="shared" si="10"/>
        <v>900</v>
      </c>
    </row>
    <row r="188" spans="2:6" ht="11.25" customHeight="1" x14ac:dyDescent="0.2">
      <c r="B188" s="100">
        <v>905</v>
      </c>
      <c r="C188" s="100">
        <f t="shared" si="8"/>
        <v>905</v>
      </c>
      <c r="D188" s="105">
        <f t="shared" si="13"/>
        <v>347.8900000000001</v>
      </c>
      <c r="E188" s="102">
        <f t="shared" si="11"/>
        <v>1252.8900000000001</v>
      </c>
      <c r="F188" s="102">
        <f t="shared" si="10"/>
        <v>905</v>
      </c>
    </row>
    <row r="189" spans="2:6" ht="11.25" customHeight="1" x14ac:dyDescent="0.2">
      <c r="B189" s="100">
        <v>910</v>
      </c>
      <c r="C189" s="100">
        <f t="shared" si="8"/>
        <v>910</v>
      </c>
      <c r="D189" s="105">
        <f t="shared" si="13"/>
        <v>342.8900000000001</v>
      </c>
      <c r="E189" s="102">
        <f t="shared" si="11"/>
        <v>1252.8900000000001</v>
      </c>
      <c r="F189" s="102">
        <f t="shared" si="10"/>
        <v>910</v>
      </c>
    </row>
    <row r="190" spans="2:6" ht="11.25" customHeight="1" x14ac:dyDescent="0.2">
      <c r="B190" s="100">
        <v>915</v>
      </c>
      <c r="C190" s="100">
        <f t="shared" si="8"/>
        <v>915</v>
      </c>
      <c r="D190" s="105">
        <f t="shared" si="13"/>
        <v>337.8900000000001</v>
      </c>
      <c r="E190" s="102">
        <f t="shared" si="11"/>
        <v>1252.8900000000001</v>
      </c>
      <c r="F190" s="102">
        <f t="shared" si="10"/>
        <v>915</v>
      </c>
    </row>
    <row r="191" spans="2:6" ht="11.25" customHeight="1" x14ac:dyDescent="0.2">
      <c r="B191" s="100">
        <v>920</v>
      </c>
      <c r="C191" s="100">
        <f t="shared" si="8"/>
        <v>920</v>
      </c>
      <c r="D191" s="105">
        <f t="shared" si="13"/>
        <v>332.8900000000001</v>
      </c>
      <c r="E191" s="102">
        <f t="shared" si="11"/>
        <v>1252.8900000000001</v>
      </c>
      <c r="F191" s="102">
        <f t="shared" si="10"/>
        <v>920</v>
      </c>
    </row>
    <row r="192" spans="2:6" ht="11.25" customHeight="1" x14ac:dyDescent="0.2">
      <c r="B192" s="100">
        <v>925</v>
      </c>
      <c r="C192" s="100">
        <f t="shared" si="8"/>
        <v>925</v>
      </c>
      <c r="D192" s="105">
        <f t="shared" si="13"/>
        <v>327.8900000000001</v>
      </c>
      <c r="E192" s="102">
        <f t="shared" si="11"/>
        <v>1252.8900000000001</v>
      </c>
      <c r="F192" s="102">
        <f t="shared" si="10"/>
        <v>925</v>
      </c>
    </row>
    <row r="193" spans="2:6" ht="11.25" customHeight="1" x14ac:dyDescent="0.2">
      <c r="B193" s="100">
        <v>930</v>
      </c>
      <c r="C193" s="100">
        <f t="shared" si="8"/>
        <v>930</v>
      </c>
      <c r="D193" s="105">
        <f t="shared" si="13"/>
        <v>322.8900000000001</v>
      </c>
      <c r="E193" s="102">
        <f t="shared" si="11"/>
        <v>1252.8900000000001</v>
      </c>
      <c r="F193" s="102">
        <f t="shared" si="10"/>
        <v>930</v>
      </c>
    </row>
    <row r="194" spans="2:6" ht="11.25" customHeight="1" x14ac:dyDescent="0.2">
      <c r="B194" s="100">
        <v>935</v>
      </c>
      <c r="C194" s="100">
        <f t="shared" si="8"/>
        <v>935</v>
      </c>
      <c r="D194" s="105">
        <f t="shared" si="13"/>
        <v>317.8900000000001</v>
      </c>
      <c r="E194" s="102">
        <f t="shared" si="11"/>
        <v>1252.8900000000001</v>
      </c>
      <c r="F194" s="102">
        <f t="shared" si="10"/>
        <v>935</v>
      </c>
    </row>
    <row r="195" spans="2:6" ht="11.25" customHeight="1" x14ac:dyDescent="0.2">
      <c r="B195" s="100">
        <v>940</v>
      </c>
      <c r="C195" s="100">
        <f t="shared" si="8"/>
        <v>940</v>
      </c>
      <c r="D195" s="105">
        <f t="shared" si="13"/>
        <v>312.8900000000001</v>
      </c>
      <c r="E195" s="102">
        <f t="shared" si="11"/>
        <v>1252.8900000000001</v>
      </c>
      <c r="F195" s="102">
        <f t="shared" si="10"/>
        <v>940</v>
      </c>
    </row>
    <row r="196" spans="2:6" ht="11.25" customHeight="1" x14ac:dyDescent="0.2">
      <c r="B196" s="100">
        <v>945</v>
      </c>
      <c r="C196" s="100">
        <f t="shared" si="8"/>
        <v>945</v>
      </c>
      <c r="D196" s="105">
        <f t="shared" si="13"/>
        <v>307.8900000000001</v>
      </c>
      <c r="E196" s="102">
        <f t="shared" si="11"/>
        <v>1252.8900000000001</v>
      </c>
      <c r="F196" s="102">
        <f t="shared" si="10"/>
        <v>945</v>
      </c>
    </row>
    <row r="197" spans="2:6" ht="11.25" customHeight="1" x14ac:dyDescent="0.2">
      <c r="B197" s="100">
        <v>950</v>
      </c>
      <c r="C197" s="100">
        <f t="shared" si="8"/>
        <v>950</v>
      </c>
      <c r="D197" s="105">
        <f t="shared" si="13"/>
        <v>302.8900000000001</v>
      </c>
      <c r="E197" s="102">
        <f t="shared" si="11"/>
        <v>1252.8900000000001</v>
      </c>
      <c r="F197" s="102">
        <f t="shared" si="10"/>
        <v>950</v>
      </c>
    </row>
    <row r="198" spans="2:6" ht="11.25" customHeight="1" x14ac:dyDescent="0.2">
      <c r="B198" s="100">
        <v>955</v>
      </c>
      <c r="C198" s="100">
        <f t="shared" si="8"/>
        <v>955</v>
      </c>
      <c r="D198" s="105">
        <f t="shared" si="13"/>
        <v>297.8900000000001</v>
      </c>
      <c r="E198" s="102">
        <f t="shared" si="11"/>
        <v>1252.8900000000001</v>
      </c>
      <c r="F198" s="102">
        <f t="shared" si="10"/>
        <v>955</v>
      </c>
    </row>
    <row r="199" spans="2:6" ht="11.25" customHeight="1" x14ac:dyDescent="0.2">
      <c r="B199" s="100">
        <v>960</v>
      </c>
      <c r="C199" s="100">
        <f t="shared" ref="C199:C258" si="14">+B199</f>
        <v>960</v>
      </c>
      <c r="D199" s="105">
        <f t="shared" si="13"/>
        <v>292.8900000000001</v>
      </c>
      <c r="E199" s="102">
        <f t="shared" si="11"/>
        <v>1252.8900000000001</v>
      </c>
      <c r="F199" s="102">
        <f t="shared" si="10"/>
        <v>960</v>
      </c>
    </row>
    <row r="200" spans="2:6" ht="11.25" customHeight="1" x14ac:dyDescent="0.2">
      <c r="B200" s="100">
        <v>965</v>
      </c>
      <c r="C200" s="100">
        <f t="shared" si="14"/>
        <v>965</v>
      </c>
      <c r="D200" s="105">
        <f t="shared" si="13"/>
        <v>287.8900000000001</v>
      </c>
      <c r="E200" s="102">
        <f t="shared" si="11"/>
        <v>1252.8900000000001</v>
      </c>
      <c r="F200" s="102">
        <f t="shared" ref="F200:F258" si="15">E200-D200</f>
        <v>965</v>
      </c>
    </row>
    <row r="201" spans="2:6" ht="11.25" customHeight="1" x14ac:dyDescent="0.2">
      <c r="B201" s="100">
        <v>970</v>
      </c>
      <c r="C201" s="100">
        <f t="shared" si="14"/>
        <v>970</v>
      </c>
      <c r="D201" s="105">
        <f t="shared" si="13"/>
        <v>282.8900000000001</v>
      </c>
      <c r="E201" s="102">
        <f t="shared" si="11"/>
        <v>1252.8900000000001</v>
      </c>
      <c r="F201" s="102">
        <f t="shared" si="15"/>
        <v>970</v>
      </c>
    </row>
    <row r="202" spans="2:6" ht="11.25" customHeight="1" x14ac:dyDescent="0.2">
      <c r="B202" s="100">
        <v>975</v>
      </c>
      <c r="C202" s="100">
        <f t="shared" si="14"/>
        <v>975</v>
      </c>
      <c r="D202" s="105">
        <f t="shared" si="13"/>
        <v>277.8900000000001</v>
      </c>
      <c r="E202" s="102">
        <f t="shared" ref="E202:E258" si="16">D202+B202</f>
        <v>1252.8900000000001</v>
      </c>
      <c r="F202" s="102">
        <f t="shared" si="15"/>
        <v>975</v>
      </c>
    </row>
    <row r="203" spans="2:6" ht="11.25" customHeight="1" x14ac:dyDescent="0.2">
      <c r="B203" s="100">
        <v>980</v>
      </c>
      <c r="C203" s="100">
        <f t="shared" si="14"/>
        <v>980</v>
      </c>
      <c r="D203" s="105">
        <f t="shared" si="13"/>
        <v>272.8900000000001</v>
      </c>
      <c r="E203" s="102">
        <f t="shared" si="16"/>
        <v>1252.8900000000001</v>
      </c>
      <c r="F203" s="102">
        <f t="shared" si="15"/>
        <v>980</v>
      </c>
    </row>
    <row r="204" spans="2:6" ht="11.25" customHeight="1" x14ac:dyDescent="0.2">
      <c r="B204" s="100">
        <v>985</v>
      </c>
      <c r="C204" s="100">
        <f t="shared" si="14"/>
        <v>985</v>
      </c>
      <c r="D204" s="105">
        <f t="shared" si="13"/>
        <v>267.8900000000001</v>
      </c>
      <c r="E204" s="102">
        <f t="shared" si="16"/>
        <v>1252.8900000000001</v>
      </c>
      <c r="F204" s="102">
        <f t="shared" si="15"/>
        <v>985</v>
      </c>
    </row>
    <row r="205" spans="2:6" ht="11.25" customHeight="1" x14ac:dyDescent="0.2">
      <c r="B205" s="100">
        <v>990</v>
      </c>
      <c r="C205" s="100">
        <f t="shared" si="14"/>
        <v>990</v>
      </c>
      <c r="D205" s="105">
        <f t="shared" si="13"/>
        <v>262.8900000000001</v>
      </c>
      <c r="E205" s="102">
        <f t="shared" si="16"/>
        <v>1252.8900000000001</v>
      </c>
      <c r="F205" s="102">
        <f t="shared" si="15"/>
        <v>990</v>
      </c>
    </row>
    <row r="206" spans="2:6" ht="11.25" customHeight="1" x14ac:dyDescent="0.2">
      <c r="B206" s="100">
        <v>995</v>
      </c>
      <c r="C206" s="100">
        <f t="shared" si="14"/>
        <v>995</v>
      </c>
      <c r="D206" s="105">
        <f t="shared" si="13"/>
        <v>257.8900000000001</v>
      </c>
      <c r="E206" s="102">
        <f t="shared" si="16"/>
        <v>1252.8900000000001</v>
      </c>
      <c r="F206" s="102">
        <f t="shared" si="15"/>
        <v>995</v>
      </c>
    </row>
    <row r="207" spans="2:6" ht="11.25" customHeight="1" x14ac:dyDescent="0.2">
      <c r="B207" s="100">
        <v>1000</v>
      </c>
      <c r="C207" s="100">
        <f t="shared" si="14"/>
        <v>1000</v>
      </c>
      <c r="D207" s="105">
        <f t="shared" si="13"/>
        <v>252.8900000000001</v>
      </c>
      <c r="E207" s="102">
        <f t="shared" si="16"/>
        <v>1252.8900000000001</v>
      </c>
      <c r="F207" s="102">
        <f t="shared" si="15"/>
        <v>1000</v>
      </c>
    </row>
    <row r="208" spans="2:6" ht="11.25" customHeight="1" x14ac:dyDescent="0.2">
      <c r="B208" s="100">
        <v>1005</v>
      </c>
      <c r="C208" s="100">
        <f t="shared" si="14"/>
        <v>1005</v>
      </c>
      <c r="D208" s="105">
        <f t="shared" si="13"/>
        <v>247.8900000000001</v>
      </c>
      <c r="E208" s="102">
        <f t="shared" si="16"/>
        <v>1252.8900000000001</v>
      </c>
      <c r="F208" s="102">
        <f t="shared" si="15"/>
        <v>1005</v>
      </c>
    </row>
    <row r="209" spans="2:6" ht="11.25" customHeight="1" x14ac:dyDescent="0.2">
      <c r="B209" s="100">
        <v>1010</v>
      </c>
      <c r="C209" s="100">
        <f t="shared" si="14"/>
        <v>1010</v>
      </c>
      <c r="D209" s="105">
        <f t="shared" si="13"/>
        <v>242.8900000000001</v>
      </c>
      <c r="E209" s="102">
        <f t="shared" si="16"/>
        <v>1252.8900000000001</v>
      </c>
      <c r="F209" s="102">
        <f t="shared" si="15"/>
        <v>1010</v>
      </c>
    </row>
    <row r="210" spans="2:6" ht="11.25" customHeight="1" x14ac:dyDescent="0.2">
      <c r="B210" s="100">
        <v>1015</v>
      </c>
      <c r="C210" s="100">
        <f t="shared" si="14"/>
        <v>1015</v>
      </c>
      <c r="D210" s="105">
        <f t="shared" si="13"/>
        <v>237.8900000000001</v>
      </c>
      <c r="E210" s="102">
        <f t="shared" si="16"/>
        <v>1252.8900000000001</v>
      </c>
      <c r="F210" s="102">
        <f t="shared" si="15"/>
        <v>1015</v>
      </c>
    </row>
    <row r="211" spans="2:6" ht="11.25" customHeight="1" x14ac:dyDescent="0.2">
      <c r="B211" s="100">
        <v>1020</v>
      </c>
      <c r="C211" s="100">
        <f t="shared" si="14"/>
        <v>1020</v>
      </c>
      <c r="D211" s="105">
        <f t="shared" si="13"/>
        <v>232.8900000000001</v>
      </c>
      <c r="E211" s="102">
        <f t="shared" si="16"/>
        <v>1252.8900000000001</v>
      </c>
      <c r="F211" s="102">
        <f t="shared" si="15"/>
        <v>1020</v>
      </c>
    </row>
    <row r="212" spans="2:6" ht="11.25" customHeight="1" x14ac:dyDescent="0.2">
      <c r="B212" s="100">
        <v>1025</v>
      </c>
      <c r="C212" s="100">
        <f t="shared" si="14"/>
        <v>1025</v>
      </c>
      <c r="D212" s="105">
        <f t="shared" si="13"/>
        <v>227.8900000000001</v>
      </c>
      <c r="E212" s="102">
        <f t="shared" si="16"/>
        <v>1252.8900000000001</v>
      </c>
      <c r="F212" s="102">
        <f t="shared" si="15"/>
        <v>1025</v>
      </c>
    </row>
    <row r="213" spans="2:6" ht="11.25" customHeight="1" x14ac:dyDescent="0.2">
      <c r="B213" s="100">
        <v>1030</v>
      </c>
      <c r="C213" s="100">
        <f t="shared" si="14"/>
        <v>1030</v>
      </c>
      <c r="D213" s="105">
        <f t="shared" si="13"/>
        <v>222.8900000000001</v>
      </c>
      <c r="E213" s="102">
        <f t="shared" si="16"/>
        <v>1252.8900000000001</v>
      </c>
      <c r="F213" s="102">
        <f t="shared" si="15"/>
        <v>1030</v>
      </c>
    </row>
    <row r="214" spans="2:6" ht="11.25" customHeight="1" x14ac:dyDescent="0.2">
      <c r="B214" s="100">
        <v>1035</v>
      </c>
      <c r="C214" s="100">
        <f t="shared" si="14"/>
        <v>1035</v>
      </c>
      <c r="D214" s="105">
        <f t="shared" ref="D214:D258" si="17">1252.89-B214</f>
        <v>217.8900000000001</v>
      </c>
      <c r="E214" s="102">
        <f t="shared" si="16"/>
        <v>1252.8900000000001</v>
      </c>
      <c r="F214" s="102">
        <f t="shared" si="15"/>
        <v>1035</v>
      </c>
    </row>
    <row r="215" spans="2:6" ht="11.25" customHeight="1" x14ac:dyDescent="0.2">
      <c r="B215" s="100">
        <v>1040</v>
      </c>
      <c r="C215" s="100">
        <f t="shared" si="14"/>
        <v>1040</v>
      </c>
      <c r="D215" s="105">
        <f t="shared" si="17"/>
        <v>212.8900000000001</v>
      </c>
      <c r="E215" s="102">
        <f t="shared" si="16"/>
        <v>1252.8900000000001</v>
      </c>
      <c r="F215" s="102">
        <f t="shared" si="15"/>
        <v>1040</v>
      </c>
    </row>
    <row r="216" spans="2:6" ht="11.25" customHeight="1" x14ac:dyDescent="0.2">
      <c r="B216" s="100">
        <v>1045</v>
      </c>
      <c r="C216" s="100">
        <f t="shared" si="14"/>
        <v>1045</v>
      </c>
      <c r="D216" s="105">
        <f t="shared" si="17"/>
        <v>207.8900000000001</v>
      </c>
      <c r="E216" s="102">
        <f t="shared" si="16"/>
        <v>1252.8900000000001</v>
      </c>
      <c r="F216" s="102">
        <f t="shared" si="15"/>
        <v>1045</v>
      </c>
    </row>
    <row r="217" spans="2:6" ht="11.25" customHeight="1" x14ac:dyDescent="0.2">
      <c r="B217" s="100">
        <v>1050</v>
      </c>
      <c r="C217" s="100">
        <f t="shared" si="14"/>
        <v>1050</v>
      </c>
      <c r="D217" s="105">
        <f t="shared" si="17"/>
        <v>202.8900000000001</v>
      </c>
      <c r="E217" s="102">
        <f t="shared" si="16"/>
        <v>1252.8900000000001</v>
      </c>
      <c r="F217" s="102">
        <f t="shared" si="15"/>
        <v>1050</v>
      </c>
    </row>
    <row r="218" spans="2:6" ht="11.25" customHeight="1" x14ac:dyDescent="0.2">
      <c r="B218" s="100">
        <v>1055</v>
      </c>
      <c r="C218" s="100">
        <f t="shared" si="14"/>
        <v>1055</v>
      </c>
      <c r="D218" s="105">
        <f t="shared" si="17"/>
        <v>197.8900000000001</v>
      </c>
      <c r="E218" s="102">
        <f t="shared" si="16"/>
        <v>1252.8900000000001</v>
      </c>
      <c r="F218" s="102">
        <f t="shared" si="15"/>
        <v>1055</v>
      </c>
    </row>
    <row r="219" spans="2:6" ht="11.25" customHeight="1" x14ac:dyDescent="0.2">
      <c r="B219" s="100">
        <v>1060</v>
      </c>
      <c r="C219" s="100">
        <f t="shared" si="14"/>
        <v>1060</v>
      </c>
      <c r="D219" s="105">
        <f t="shared" si="17"/>
        <v>192.8900000000001</v>
      </c>
      <c r="E219" s="102">
        <f t="shared" si="16"/>
        <v>1252.8900000000001</v>
      </c>
      <c r="F219" s="102">
        <f t="shared" si="15"/>
        <v>1060</v>
      </c>
    </row>
    <row r="220" spans="2:6" ht="11.25" customHeight="1" x14ac:dyDescent="0.2">
      <c r="B220" s="100">
        <v>1065</v>
      </c>
      <c r="C220" s="100">
        <f t="shared" si="14"/>
        <v>1065</v>
      </c>
      <c r="D220" s="105">
        <f t="shared" si="17"/>
        <v>187.8900000000001</v>
      </c>
      <c r="E220" s="102">
        <f t="shared" si="16"/>
        <v>1252.8900000000001</v>
      </c>
      <c r="F220" s="102">
        <f t="shared" si="15"/>
        <v>1065</v>
      </c>
    </row>
    <row r="221" spans="2:6" ht="11.25" customHeight="1" x14ac:dyDescent="0.2">
      <c r="B221" s="100">
        <v>1070</v>
      </c>
      <c r="C221" s="100">
        <f t="shared" si="14"/>
        <v>1070</v>
      </c>
      <c r="D221" s="105">
        <f t="shared" si="17"/>
        <v>182.8900000000001</v>
      </c>
      <c r="E221" s="102">
        <f t="shared" si="16"/>
        <v>1252.8900000000001</v>
      </c>
      <c r="F221" s="102">
        <f t="shared" si="15"/>
        <v>1070</v>
      </c>
    </row>
    <row r="222" spans="2:6" ht="11.25" customHeight="1" x14ac:dyDescent="0.2">
      <c r="B222" s="100">
        <v>1075</v>
      </c>
      <c r="C222" s="100">
        <f t="shared" si="14"/>
        <v>1075</v>
      </c>
      <c r="D222" s="105">
        <f t="shared" si="17"/>
        <v>177.8900000000001</v>
      </c>
      <c r="E222" s="102">
        <f t="shared" si="16"/>
        <v>1252.8900000000001</v>
      </c>
      <c r="F222" s="102">
        <f t="shared" si="15"/>
        <v>1075</v>
      </c>
    </row>
    <row r="223" spans="2:6" ht="11.25" customHeight="1" x14ac:dyDescent="0.2">
      <c r="B223" s="100">
        <v>1080</v>
      </c>
      <c r="C223" s="100">
        <f t="shared" si="14"/>
        <v>1080</v>
      </c>
      <c r="D223" s="105">
        <f t="shared" si="17"/>
        <v>172.8900000000001</v>
      </c>
      <c r="E223" s="102">
        <f t="shared" si="16"/>
        <v>1252.8900000000001</v>
      </c>
      <c r="F223" s="102">
        <f t="shared" si="15"/>
        <v>1080</v>
      </c>
    </row>
    <row r="224" spans="2:6" ht="11.25" customHeight="1" x14ac:dyDescent="0.2">
      <c r="B224" s="100">
        <v>1085</v>
      </c>
      <c r="C224" s="100">
        <f t="shared" si="14"/>
        <v>1085</v>
      </c>
      <c r="D224" s="105">
        <f t="shared" si="17"/>
        <v>167.8900000000001</v>
      </c>
      <c r="E224" s="102">
        <f t="shared" si="16"/>
        <v>1252.8900000000001</v>
      </c>
      <c r="F224" s="102">
        <f t="shared" si="15"/>
        <v>1085</v>
      </c>
    </row>
    <row r="225" spans="2:6" ht="11.25" customHeight="1" x14ac:dyDescent="0.2">
      <c r="B225" s="100">
        <v>1090</v>
      </c>
      <c r="C225" s="100">
        <f t="shared" si="14"/>
        <v>1090</v>
      </c>
      <c r="D225" s="105">
        <f t="shared" si="17"/>
        <v>162.8900000000001</v>
      </c>
      <c r="E225" s="102">
        <f t="shared" si="16"/>
        <v>1252.8900000000001</v>
      </c>
      <c r="F225" s="102">
        <f t="shared" si="15"/>
        <v>1090</v>
      </c>
    </row>
    <row r="226" spans="2:6" ht="11.25" customHeight="1" x14ac:dyDescent="0.2">
      <c r="B226" s="100">
        <v>1095</v>
      </c>
      <c r="C226" s="100">
        <f t="shared" si="14"/>
        <v>1095</v>
      </c>
      <c r="D226" s="105">
        <f t="shared" si="17"/>
        <v>157.8900000000001</v>
      </c>
      <c r="E226" s="102">
        <f t="shared" si="16"/>
        <v>1252.8900000000001</v>
      </c>
      <c r="F226" s="102">
        <f t="shared" si="15"/>
        <v>1095</v>
      </c>
    </row>
    <row r="227" spans="2:6" ht="11.25" customHeight="1" x14ac:dyDescent="0.2">
      <c r="B227" s="100">
        <v>1100</v>
      </c>
      <c r="C227" s="100">
        <f t="shared" si="14"/>
        <v>1100</v>
      </c>
      <c r="D227" s="105">
        <f t="shared" si="17"/>
        <v>152.8900000000001</v>
      </c>
      <c r="E227" s="102">
        <f t="shared" si="16"/>
        <v>1252.8900000000001</v>
      </c>
      <c r="F227" s="102">
        <f t="shared" si="15"/>
        <v>1100</v>
      </c>
    </row>
    <row r="228" spans="2:6" ht="11.25" customHeight="1" x14ac:dyDescent="0.2">
      <c r="B228" s="100">
        <v>1105</v>
      </c>
      <c r="C228" s="100">
        <f t="shared" si="14"/>
        <v>1105</v>
      </c>
      <c r="D228" s="105">
        <f t="shared" si="17"/>
        <v>147.8900000000001</v>
      </c>
      <c r="E228" s="102">
        <f t="shared" si="16"/>
        <v>1252.8900000000001</v>
      </c>
      <c r="F228" s="102">
        <f t="shared" si="15"/>
        <v>1105</v>
      </c>
    </row>
    <row r="229" spans="2:6" ht="11.25" customHeight="1" x14ac:dyDescent="0.2">
      <c r="B229" s="100">
        <v>1110</v>
      </c>
      <c r="C229" s="100">
        <f t="shared" si="14"/>
        <v>1110</v>
      </c>
      <c r="D229" s="105">
        <f t="shared" si="17"/>
        <v>142.8900000000001</v>
      </c>
      <c r="E229" s="102">
        <f t="shared" si="16"/>
        <v>1252.8900000000001</v>
      </c>
      <c r="F229" s="102">
        <f t="shared" si="15"/>
        <v>1110</v>
      </c>
    </row>
    <row r="230" spans="2:6" ht="11.25" customHeight="1" x14ac:dyDescent="0.2">
      <c r="B230" s="100">
        <v>1115</v>
      </c>
      <c r="C230" s="100">
        <f t="shared" si="14"/>
        <v>1115</v>
      </c>
      <c r="D230" s="105">
        <f t="shared" si="17"/>
        <v>137.8900000000001</v>
      </c>
      <c r="E230" s="102">
        <f t="shared" si="16"/>
        <v>1252.8900000000001</v>
      </c>
      <c r="F230" s="102">
        <f t="shared" si="15"/>
        <v>1115</v>
      </c>
    </row>
    <row r="231" spans="2:6" ht="11.25" customHeight="1" x14ac:dyDescent="0.2">
      <c r="B231" s="100">
        <v>1120</v>
      </c>
      <c r="C231" s="100">
        <f t="shared" si="14"/>
        <v>1120</v>
      </c>
      <c r="D231" s="105">
        <f t="shared" si="17"/>
        <v>132.8900000000001</v>
      </c>
      <c r="E231" s="102">
        <f t="shared" si="16"/>
        <v>1252.8900000000001</v>
      </c>
      <c r="F231" s="102">
        <f t="shared" si="15"/>
        <v>1120</v>
      </c>
    </row>
    <row r="232" spans="2:6" ht="11.25" customHeight="1" x14ac:dyDescent="0.2">
      <c r="B232" s="100">
        <v>1125</v>
      </c>
      <c r="C232" s="100">
        <f t="shared" si="14"/>
        <v>1125</v>
      </c>
      <c r="D232" s="105">
        <f t="shared" si="17"/>
        <v>127.8900000000001</v>
      </c>
      <c r="E232" s="102">
        <f t="shared" si="16"/>
        <v>1252.8900000000001</v>
      </c>
      <c r="F232" s="102">
        <f t="shared" si="15"/>
        <v>1125</v>
      </c>
    </row>
    <row r="233" spans="2:6" ht="11.25" customHeight="1" x14ac:dyDescent="0.2">
      <c r="B233" s="100">
        <v>1130</v>
      </c>
      <c r="C233" s="100">
        <f t="shared" si="14"/>
        <v>1130</v>
      </c>
      <c r="D233" s="105">
        <f t="shared" si="17"/>
        <v>122.8900000000001</v>
      </c>
      <c r="E233" s="102">
        <f t="shared" si="16"/>
        <v>1252.8900000000001</v>
      </c>
      <c r="F233" s="102">
        <f t="shared" si="15"/>
        <v>1130</v>
      </c>
    </row>
    <row r="234" spans="2:6" ht="11.25" customHeight="1" x14ac:dyDescent="0.2">
      <c r="B234" s="100">
        <v>1135</v>
      </c>
      <c r="C234" s="100">
        <f t="shared" si="14"/>
        <v>1135</v>
      </c>
      <c r="D234" s="105">
        <f t="shared" si="17"/>
        <v>117.8900000000001</v>
      </c>
      <c r="E234" s="102">
        <f t="shared" si="16"/>
        <v>1252.8900000000001</v>
      </c>
      <c r="F234" s="102">
        <f t="shared" si="15"/>
        <v>1135</v>
      </c>
    </row>
    <row r="235" spans="2:6" ht="11.25" customHeight="1" x14ac:dyDescent="0.2">
      <c r="B235" s="100">
        <v>1140</v>
      </c>
      <c r="C235" s="100">
        <f t="shared" si="14"/>
        <v>1140</v>
      </c>
      <c r="D235" s="105">
        <f t="shared" si="17"/>
        <v>112.8900000000001</v>
      </c>
      <c r="E235" s="102">
        <f t="shared" si="16"/>
        <v>1252.8900000000001</v>
      </c>
      <c r="F235" s="102">
        <f t="shared" si="15"/>
        <v>1140</v>
      </c>
    </row>
    <row r="236" spans="2:6" ht="11.25" customHeight="1" x14ac:dyDescent="0.2">
      <c r="B236" s="100">
        <v>1145</v>
      </c>
      <c r="C236" s="100">
        <f t="shared" si="14"/>
        <v>1145</v>
      </c>
      <c r="D236" s="105">
        <f t="shared" si="17"/>
        <v>107.8900000000001</v>
      </c>
      <c r="E236" s="102">
        <f t="shared" si="16"/>
        <v>1252.8900000000001</v>
      </c>
      <c r="F236" s="102">
        <f t="shared" si="15"/>
        <v>1145</v>
      </c>
    </row>
    <row r="237" spans="2:6" ht="11.25" customHeight="1" x14ac:dyDescent="0.2">
      <c r="B237" s="100">
        <v>1150</v>
      </c>
      <c r="C237" s="100">
        <f t="shared" si="14"/>
        <v>1150</v>
      </c>
      <c r="D237" s="105">
        <f t="shared" si="17"/>
        <v>102.8900000000001</v>
      </c>
      <c r="E237" s="102">
        <f t="shared" si="16"/>
        <v>1252.8900000000001</v>
      </c>
      <c r="F237" s="102">
        <f t="shared" si="15"/>
        <v>1150</v>
      </c>
    </row>
    <row r="238" spans="2:6" ht="11.25" customHeight="1" x14ac:dyDescent="0.2">
      <c r="B238" s="100">
        <v>1155</v>
      </c>
      <c r="C238" s="100">
        <f t="shared" si="14"/>
        <v>1155</v>
      </c>
      <c r="D238" s="105">
        <f t="shared" si="17"/>
        <v>97.8900000000001</v>
      </c>
      <c r="E238" s="102">
        <f t="shared" si="16"/>
        <v>1252.8900000000001</v>
      </c>
      <c r="F238" s="102">
        <f t="shared" si="15"/>
        <v>1155</v>
      </c>
    </row>
    <row r="239" spans="2:6" ht="11.25" customHeight="1" x14ac:dyDescent="0.2">
      <c r="B239" s="100">
        <v>1160</v>
      </c>
      <c r="C239" s="100">
        <f t="shared" si="14"/>
        <v>1160</v>
      </c>
      <c r="D239" s="105">
        <f t="shared" si="17"/>
        <v>92.8900000000001</v>
      </c>
      <c r="E239" s="102">
        <f t="shared" si="16"/>
        <v>1252.8900000000001</v>
      </c>
      <c r="F239" s="102">
        <f t="shared" si="15"/>
        <v>1160</v>
      </c>
    </row>
    <row r="240" spans="2:6" ht="11.25" customHeight="1" x14ac:dyDescent="0.2">
      <c r="B240" s="100">
        <v>1165</v>
      </c>
      <c r="C240" s="100">
        <f t="shared" si="14"/>
        <v>1165</v>
      </c>
      <c r="D240" s="105">
        <f t="shared" si="17"/>
        <v>87.8900000000001</v>
      </c>
      <c r="E240" s="102">
        <f t="shared" si="16"/>
        <v>1252.8900000000001</v>
      </c>
      <c r="F240" s="102">
        <f t="shared" si="15"/>
        <v>1165</v>
      </c>
    </row>
    <row r="241" spans="2:6" ht="11.25" customHeight="1" x14ac:dyDescent="0.2">
      <c r="B241" s="100">
        <v>1170</v>
      </c>
      <c r="C241" s="100">
        <f t="shared" si="14"/>
        <v>1170</v>
      </c>
      <c r="D241" s="105">
        <f t="shared" si="17"/>
        <v>82.8900000000001</v>
      </c>
      <c r="E241" s="102">
        <f t="shared" si="16"/>
        <v>1252.8900000000001</v>
      </c>
      <c r="F241" s="102">
        <f t="shared" si="15"/>
        <v>1170</v>
      </c>
    </row>
    <row r="242" spans="2:6" ht="11.25" customHeight="1" x14ac:dyDescent="0.2">
      <c r="B242" s="100">
        <v>1175</v>
      </c>
      <c r="C242" s="100">
        <f t="shared" si="14"/>
        <v>1175</v>
      </c>
      <c r="D242" s="105">
        <f t="shared" si="17"/>
        <v>77.8900000000001</v>
      </c>
      <c r="E242" s="102">
        <f t="shared" si="16"/>
        <v>1252.8900000000001</v>
      </c>
      <c r="F242" s="102">
        <f t="shared" si="15"/>
        <v>1175</v>
      </c>
    </row>
    <row r="243" spans="2:6" ht="11.25" customHeight="1" x14ac:dyDescent="0.2">
      <c r="B243" s="100">
        <v>1180</v>
      </c>
      <c r="C243" s="100">
        <f t="shared" si="14"/>
        <v>1180</v>
      </c>
      <c r="D243" s="105">
        <f t="shared" si="17"/>
        <v>72.8900000000001</v>
      </c>
      <c r="E243" s="102">
        <f t="shared" si="16"/>
        <v>1252.8900000000001</v>
      </c>
      <c r="F243" s="102">
        <f t="shared" si="15"/>
        <v>1180</v>
      </c>
    </row>
    <row r="244" spans="2:6" ht="11.25" customHeight="1" x14ac:dyDescent="0.2">
      <c r="B244" s="100">
        <v>1185</v>
      </c>
      <c r="C244" s="100">
        <f t="shared" si="14"/>
        <v>1185</v>
      </c>
      <c r="D244" s="105">
        <f t="shared" si="17"/>
        <v>67.8900000000001</v>
      </c>
      <c r="E244" s="102">
        <f t="shared" si="16"/>
        <v>1252.8900000000001</v>
      </c>
      <c r="F244" s="102">
        <f t="shared" si="15"/>
        <v>1185</v>
      </c>
    </row>
    <row r="245" spans="2:6" ht="11.25" customHeight="1" x14ac:dyDescent="0.2">
      <c r="B245" s="100">
        <v>1190</v>
      </c>
      <c r="C245" s="100">
        <f t="shared" si="14"/>
        <v>1190</v>
      </c>
      <c r="D245" s="105">
        <f t="shared" si="17"/>
        <v>62.8900000000001</v>
      </c>
      <c r="E245" s="102">
        <f t="shared" si="16"/>
        <v>1252.8900000000001</v>
      </c>
      <c r="F245" s="102">
        <f t="shared" si="15"/>
        <v>1190</v>
      </c>
    </row>
    <row r="246" spans="2:6" ht="11.25" customHeight="1" x14ac:dyDescent="0.2">
      <c r="B246" s="100">
        <v>1195</v>
      </c>
      <c r="C246" s="100">
        <f t="shared" si="14"/>
        <v>1195</v>
      </c>
      <c r="D246" s="105">
        <f t="shared" si="17"/>
        <v>57.8900000000001</v>
      </c>
      <c r="E246" s="102">
        <f t="shared" si="16"/>
        <v>1252.8900000000001</v>
      </c>
      <c r="F246" s="102">
        <f t="shared" si="15"/>
        <v>1195</v>
      </c>
    </row>
    <row r="247" spans="2:6" ht="11.25" customHeight="1" x14ac:dyDescent="0.2">
      <c r="B247" s="100">
        <v>1200</v>
      </c>
      <c r="C247" s="100">
        <f t="shared" si="14"/>
        <v>1200</v>
      </c>
      <c r="D247" s="105">
        <f t="shared" si="17"/>
        <v>52.8900000000001</v>
      </c>
      <c r="E247" s="102">
        <f t="shared" si="16"/>
        <v>1252.8900000000001</v>
      </c>
      <c r="F247" s="102">
        <f t="shared" si="15"/>
        <v>1200</v>
      </c>
    </row>
    <row r="248" spans="2:6" ht="11.25" customHeight="1" x14ac:dyDescent="0.2">
      <c r="B248" s="100">
        <v>1204.7</v>
      </c>
      <c r="C248" s="100">
        <f t="shared" si="14"/>
        <v>1204.7</v>
      </c>
      <c r="D248" s="105">
        <f t="shared" si="17"/>
        <v>48.190000000000055</v>
      </c>
      <c r="E248" s="102">
        <f t="shared" si="16"/>
        <v>1252.8900000000001</v>
      </c>
      <c r="F248" s="102">
        <f t="shared" si="15"/>
        <v>1204.7</v>
      </c>
    </row>
    <row r="249" spans="2:6" ht="11.25" customHeight="1" x14ac:dyDescent="0.2">
      <c r="B249" s="100">
        <v>1210</v>
      </c>
      <c r="C249" s="100">
        <f t="shared" si="14"/>
        <v>1210</v>
      </c>
      <c r="D249" s="105">
        <f t="shared" si="17"/>
        <v>42.8900000000001</v>
      </c>
      <c r="E249" s="102">
        <f t="shared" si="16"/>
        <v>1252.8900000000001</v>
      </c>
      <c r="F249" s="102">
        <f t="shared" si="15"/>
        <v>1210</v>
      </c>
    </row>
    <row r="250" spans="2:6" ht="11.25" customHeight="1" x14ac:dyDescent="0.2">
      <c r="B250" s="100">
        <v>1215</v>
      </c>
      <c r="C250" s="100">
        <f t="shared" si="14"/>
        <v>1215</v>
      </c>
      <c r="D250" s="105">
        <f t="shared" si="17"/>
        <v>37.8900000000001</v>
      </c>
      <c r="E250" s="102">
        <f t="shared" si="16"/>
        <v>1252.8900000000001</v>
      </c>
      <c r="F250" s="102">
        <f t="shared" si="15"/>
        <v>1215</v>
      </c>
    </row>
    <row r="251" spans="2:6" ht="11.25" customHeight="1" x14ac:dyDescent="0.2">
      <c r="B251" s="100">
        <v>1220</v>
      </c>
      <c r="C251" s="100">
        <f t="shared" si="14"/>
        <v>1220</v>
      </c>
      <c r="D251" s="105">
        <f t="shared" si="17"/>
        <v>32.8900000000001</v>
      </c>
      <c r="E251" s="102">
        <f t="shared" si="16"/>
        <v>1252.8900000000001</v>
      </c>
      <c r="F251" s="102">
        <f t="shared" si="15"/>
        <v>1220</v>
      </c>
    </row>
    <row r="252" spans="2:6" ht="11.25" customHeight="1" x14ac:dyDescent="0.2">
      <c r="B252" s="100">
        <v>1225</v>
      </c>
      <c r="C252" s="100">
        <f t="shared" si="14"/>
        <v>1225</v>
      </c>
      <c r="D252" s="105">
        <f t="shared" si="17"/>
        <v>27.8900000000001</v>
      </c>
      <c r="E252" s="102">
        <f t="shared" si="16"/>
        <v>1252.8900000000001</v>
      </c>
      <c r="F252" s="102">
        <f t="shared" si="15"/>
        <v>1225</v>
      </c>
    </row>
    <row r="253" spans="2:6" ht="11.25" customHeight="1" x14ac:dyDescent="0.2">
      <c r="B253" s="100">
        <v>1230</v>
      </c>
      <c r="C253" s="100">
        <f t="shared" si="14"/>
        <v>1230</v>
      </c>
      <c r="D253" s="105">
        <f t="shared" si="17"/>
        <v>22.8900000000001</v>
      </c>
      <c r="E253" s="102">
        <f t="shared" si="16"/>
        <v>1252.8900000000001</v>
      </c>
      <c r="F253" s="102">
        <f t="shared" si="15"/>
        <v>1230</v>
      </c>
    </row>
    <row r="254" spans="2:6" ht="11.25" customHeight="1" x14ac:dyDescent="0.2">
      <c r="B254" s="100">
        <v>1235</v>
      </c>
      <c r="C254" s="100">
        <f t="shared" si="14"/>
        <v>1235</v>
      </c>
      <c r="D254" s="105">
        <f t="shared" si="17"/>
        <v>17.8900000000001</v>
      </c>
      <c r="E254" s="102">
        <f t="shared" si="16"/>
        <v>1252.8900000000001</v>
      </c>
      <c r="F254" s="102">
        <f t="shared" si="15"/>
        <v>1235</v>
      </c>
    </row>
    <row r="255" spans="2:6" ht="11.25" customHeight="1" x14ac:dyDescent="0.2">
      <c r="B255" s="100">
        <v>1240</v>
      </c>
      <c r="C255" s="100">
        <f t="shared" si="14"/>
        <v>1240</v>
      </c>
      <c r="D255" s="105">
        <f t="shared" si="17"/>
        <v>12.8900000000001</v>
      </c>
      <c r="E255" s="102">
        <f t="shared" si="16"/>
        <v>1252.8900000000001</v>
      </c>
      <c r="F255" s="102">
        <f t="shared" si="15"/>
        <v>1240</v>
      </c>
    </row>
    <row r="256" spans="2:6" ht="11.25" customHeight="1" x14ac:dyDescent="0.2">
      <c r="B256" s="100">
        <v>1245</v>
      </c>
      <c r="C256" s="100">
        <f t="shared" si="14"/>
        <v>1245</v>
      </c>
      <c r="D256" s="105">
        <f t="shared" si="17"/>
        <v>7.8900000000001</v>
      </c>
      <c r="E256" s="102">
        <f t="shared" si="16"/>
        <v>1252.8900000000001</v>
      </c>
      <c r="F256" s="102">
        <f t="shared" si="15"/>
        <v>1245</v>
      </c>
    </row>
    <row r="257" spans="2:6" ht="11.25" customHeight="1" x14ac:dyDescent="0.2">
      <c r="B257" s="100">
        <v>1250</v>
      </c>
      <c r="C257" s="100">
        <f t="shared" si="14"/>
        <v>1250</v>
      </c>
      <c r="D257" s="105">
        <f t="shared" si="17"/>
        <v>2.8900000000001</v>
      </c>
      <c r="E257" s="102">
        <f t="shared" si="16"/>
        <v>1252.8900000000001</v>
      </c>
      <c r="F257" s="102">
        <f t="shared" si="15"/>
        <v>1250</v>
      </c>
    </row>
    <row r="258" spans="2:6" ht="11.25" customHeight="1" x14ac:dyDescent="0.2">
      <c r="B258" s="97">
        <v>1252.8900000000001</v>
      </c>
      <c r="C258" s="103">
        <f t="shared" si="14"/>
        <v>1252.8900000000001</v>
      </c>
      <c r="D258" s="106">
        <f t="shared" si="17"/>
        <v>0</v>
      </c>
      <c r="E258" s="98">
        <f t="shared" si="16"/>
        <v>1252.8900000000001</v>
      </c>
      <c r="F258" s="98">
        <f t="shared" si="15"/>
        <v>1252.8900000000001</v>
      </c>
    </row>
    <row r="259" spans="2:6" ht="11.25" customHeight="1" x14ac:dyDescent="0.2">
      <c r="B259" s="41"/>
      <c r="C259" s="42"/>
      <c r="D259" s="42"/>
      <c r="E259" s="42"/>
      <c r="F259" s="42"/>
    </row>
    <row r="260" spans="2:6" ht="133.5" customHeight="1" x14ac:dyDescent="0.2">
      <c r="B260" s="119" t="s">
        <v>248</v>
      </c>
      <c r="C260" s="120"/>
      <c r="D260" s="120"/>
      <c r="E260" s="120"/>
      <c r="F260" s="120"/>
    </row>
  </sheetData>
  <mergeCells count="5">
    <mergeCell ref="B1:F2"/>
    <mergeCell ref="D4:D6"/>
    <mergeCell ref="E4:E5"/>
    <mergeCell ref="F4:F6"/>
    <mergeCell ref="B260:F260"/>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1"/>
  <sheetViews>
    <sheetView showGridLines="0" topLeftCell="A17" zoomScaleNormal="100" workbookViewId="0">
      <selection activeCell="B30" sqref="B30:E31"/>
    </sheetView>
  </sheetViews>
  <sheetFormatPr baseColWidth="10" defaultColWidth="11.453125" defaultRowHeight="11.25" customHeight="1" x14ac:dyDescent="0.25"/>
  <cols>
    <col min="1" max="1" width="3.453125" style="19" customWidth="1"/>
    <col min="2" max="2" width="33" style="19" customWidth="1"/>
    <col min="3" max="3" width="25.453125" style="19" customWidth="1"/>
    <col min="4" max="4" width="44.453125" style="19" customWidth="1"/>
    <col min="5" max="5" width="40.453125" style="19" customWidth="1"/>
    <col min="6" max="6" width="13.81640625" style="19" bestFit="1" customWidth="1"/>
    <col min="7" max="16384" width="11.453125" style="19"/>
  </cols>
  <sheetData>
    <row r="1" spans="2:6" ht="11.25" customHeight="1" x14ac:dyDescent="0.25">
      <c r="B1" s="121" t="s">
        <v>251</v>
      </c>
      <c r="C1" s="121"/>
      <c r="D1" s="121"/>
    </row>
    <row r="2" spans="2:6" ht="11.25" customHeight="1" x14ac:dyDescent="0.25">
      <c r="B2" s="20"/>
      <c r="C2" s="122"/>
      <c r="D2" s="122"/>
      <c r="E2" s="21" t="s">
        <v>198</v>
      </c>
    </row>
    <row r="3" spans="2:6" ht="28.5" customHeight="1" x14ac:dyDescent="0.25">
      <c r="B3" s="18" t="s">
        <v>202</v>
      </c>
      <c r="C3" s="16" t="s">
        <v>221</v>
      </c>
      <c r="D3" s="17" t="s">
        <v>222</v>
      </c>
      <c r="E3" s="16" t="s">
        <v>237</v>
      </c>
    </row>
    <row r="4" spans="2:6" ht="11.25" customHeight="1" x14ac:dyDescent="0.25">
      <c r="B4" s="18" t="s">
        <v>211</v>
      </c>
      <c r="C4" s="65">
        <v>321900</v>
      </c>
      <c r="D4" s="66">
        <v>2932100</v>
      </c>
      <c r="E4" s="67">
        <v>40387200</v>
      </c>
    </row>
    <row r="5" spans="2:6" ht="11.25" customHeight="1" x14ac:dyDescent="0.25">
      <c r="B5" s="3" t="s">
        <v>196</v>
      </c>
      <c r="C5" s="68"/>
      <c r="D5" s="12"/>
      <c r="E5" s="11"/>
    </row>
    <row r="6" spans="2:6" ht="11.25" customHeight="1" x14ac:dyDescent="0.2">
      <c r="B6" s="4" t="s">
        <v>214</v>
      </c>
      <c r="C6" s="69">
        <v>46.809766401590458</v>
      </c>
      <c r="D6" s="70">
        <v>51.85411288039753</v>
      </c>
      <c r="E6" s="71">
        <v>51.466602361519342</v>
      </c>
    </row>
    <row r="7" spans="2:6" ht="11.25" customHeight="1" x14ac:dyDescent="0.2">
      <c r="B7" s="4" t="s">
        <v>215</v>
      </c>
      <c r="C7" s="69">
        <v>53.190233598409542</v>
      </c>
      <c r="D7" s="70">
        <v>48.14588711960247</v>
      </c>
      <c r="E7" s="71">
        <v>48.533397638480899</v>
      </c>
    </row>
    <row r="8" spans="2:6" ht="11.25" customHeight="1" x14ac:dyDescent="0.25">
      <c r="B8" s="2" t="s">
        <v>205</v>
      </c>
      <c r="C8" s="68"/>
      <c r="D8" s="12"/>
      <c r="E8" s="11"/>
    </row>
    <row r="9" spans="2:6" ht="11.25" customHeight="1" x14ac:dyDescent="0.2">
      <c r="B9" s="4" t="s">
        <v>223</v>
      </c>
      <c r="C9" s="69">
        <v>1.0965457256461233</v>
      </c>
      <c r="D9" s="70">
        <v>15.702919038378244</v>
      </c>
      <c r="E9" s="71">
        <v>17.912646610387419</v>
      </c>
    </row>
    <row r="10" spans="2:6" ht="11.25" customHeight="1" x14ac:dyDescent="0.2">
      <c r="B10" s="4" t="s">
        <v>224</v>
      </c>
      <c r="C10" s="69">
        <v>14.75832504970179</v>
      </c>
      <c r="D10" s="70">
        <v>24.153431123449508</v>
      </c>
      <c r="E10" s="71">
        <v>20.051184782393708</v>
      </c>
    </row>
    <row r="11" spans="2:6" ht="11.25" customHeight="1" x14ac:dyDescent="0.2">
      <c r="B11" s="4" t="s">
        <v>225</v>
      </c>
      <c r="C11" s="69">
        <v>26.053056660039765</v>
      </c>
      <c r="D11" s="70">
        <v>24.198790640251286</v>
      </c>
      <c r="E11" s="71">
        <v>20.862180627958697</v>
      </c>
    </row>
    <row r="12" spans="2:6" ht="11.25" customHeight="1" x14ac:dyDescent="0.2">
      <c r="B12" s="4" t="s">
        <v>226</v>
      </c>
      <c r="C12" s="69">
        <v>40.016153081510936</v>
      </c>
      <c r="D12" s="70">
        <v>25.831392196116816</v>
      </c>
      <c r="E12" s="71">
        <v>21.587821590785421</v>
      </c>
    </row>
    <row r="13" spans="2:6" ht="11.25" customHeight="1" x14ac:dyDescent="0.2">
      <c r="B13" s="5" t="s">
        <v>227</v>
      </c>
      <c r="C13" s="72">
        <v>18.075919483101391</v>
      </c>
      <c r="D13" s="70">
        <v>10.11346700180415</v>
      </c>
      <c r="E13" s="71">
        <v>19.586166388474879</v>
      </c>
    </row>
    <row r="14" spans="2:6" ht="11.25" customHeight="1" x14ac:dyDescent="0.25">
      <c r="B14" s="3" t="s">
        <v>235</v>
      </c>
      <c r="C14" s="54"/>
      <c r="D14" s="12"/>
      <c r="E14" s="55"/>
      <c r="F14" s="34"/>
    </row>
    <row r="15" spans="2:6" ht="11.25" customHeight="1" x14ac:dyDescent="0.2">
      <c r="B15" s="4" t="s">
        <v>216</v>
      </c>
      <c r="C15" s="58">
        <v>66.114578332533199</v>
      </c>
      <c r="D15" s="13" t="s">
        <v>219</v>
      </c>
      <c r="E15" s="71">
        <v>29.883348265029319</v>
      </c>
      <c r="F15" s="34"/>
    </row>
    <row r="16" spans="2:6" ht="11.25" customHeight="1" x14ac:dyDescent="0.2">
      <c r="B16" s="4" t="s">
        <v>197</v>
      </c>
      <c r="C16" s="59">
        <v>33.885421667466801</v>
      </c>
      <c r="D16" s="14" t="s">
        <v>219</v>
      </c>
      <c r="E16" s="73">
        <v>70.116651734970674</v>
      </c>
      <c r="F16" s="22"/>
    </row>
    <row r="17" spans="2:5" ht="11.25" customHeight="1" x14ac:dyDescent="0.25">
      <c r="B17" s="2" t="s">
        <v>228</v>
      </c>
      <c r="C17" s="7"/>
      <c r="D17" s="15"/>
      <c r="E17" s="8"/>
    </row>
    <row r="18" spans="2:5" ht="11.25" customHeight="1" x14ac:dyDescent="0.2">
      <c r="B18" s="4" t="s">
        <v>201</v>
      </c>
      <c r="C18" s="69">
        <v>29.639132593941401</v>
      </c>
      <c r="D18" s="13" t="s">
        <v>213</v>
      </c>
      <c r="E18" s="9" t="s">
        <v>213</v>
      </c>
    </row>
    <row r="19" spans="2:5" ht="11.25" customHeight="1" x14ac:dyDescent="0.2">
      <c r="B19" s="4" t="s">
        <v>229</v>
      </c>
      <c r="C19" s="69">
        <v>14.277437510345999</v>
      </c>
      <c r="D19" s="13" t="s">
        <v>213</v>
      </c>
      <c r="E19" s="9" t="s">
        <v>213</v>
      </c>
    </row>
    <row r="20" spans="2:5" ht="11.25" customHeight="1" x14ac:dyDescent="0.2">
      <c r="B20" s="4" t="s">
        <v>230</v>
      </c>
      <c r="C20" s="69">
        <v>23.1501407051813</v>
      </c>
      <c r="D20" s="13" t="s">
        <v>213</v>
      </c>
      <c r="E20" s="9" t="s">
        <v>213</v>
      </c>
    </row>
    <row r="21" spans="2:5" ht="11.25" customHeight="1" x14ac:dyDescent="0.2">
      <c r="B21" s="4" t="s">
        <v>231</v>
      </c>
      <c r="C21" s="69">
        <v>21.0230094355239</v>
      </c>
      <c r="D21" s="13" t="s">
        <v>213</v>
      </c>
      <c r="E21" s="9" t="s">
        <v>213</v>
      </c>
    </row>
    <row r="22" spans="2:5" ht="11.25" customHeight="1" x14ac:dyDescent="0.2">
      <c r="B22" s="5" t="s">
        <v>232</v>
      </c>
      <c r="C22" s="74">
        <v>11.9102797550074</v>
      </c>
      <c r="D22" s="14" t="s">
        <v>213</v>
      </c>
      <c r="E22" s="10" t="s">
        <v>213</v>
      </c>
    </row>
    <row r="23" spans="2:5" ht="11.25" customHeight="1" x14ac:dyDescent="0.25">
      <c r="B23" s="3" t="s">
        <v>236</v>
      </c>
      <c r="C23" s="7"/>
      <c r="D23" s="15"/>
      <c r="E23" s="8"/>
    </row>
    <row r="24" spans="2:5" ht="11.25" customHeight="1" x14ac:dyDescent="0.2">
      <c r="B24" s="4" t="s">
        <v>233</v>
      </c>
      <c r="C24" s="69">
        <v>13.152904671608299</v>
      </c>
      <c r="D24" s="13" t="s">
        <v>213</v>
      </c>
      <c r="E24" s="9" t="s">
        <v>213</v>
      </c>
    </row>
    <row r="25" spans="2:5" ht="11.25" customHeight="1" x14ac:dyDescent="0.2">
      <c r="B25" s="4" t="s">
        <v>234</v>
      </c>
      <c r="C25" s="69">
        <v>14.5319772453025</v>
      </c>
      <c r="D25" s="13" t="s">
        <v>213</v>
      </c>
      <c r="E25" s="9" t="s">
        <v>213</v>
      </c>
    </row>
    <row r="26" spans="2:5" ht="11.25" customHeight="1" x14ac:dyDescent="0.2">
      <c r="B26" s="4" t="s">
        <v>238</v>
      </c>
      <c r="C26" s="69">
        <v>20.009481123944099</v>
      </c>
      <c r="D26" s="13" t="s">
        <v>213</v>
      </c>
      <c r="E26" s="9" t="s">
        <v>213</v>
      </c>
    </row>
    <row r="27" spans="2:5" ht="11.25" customHeight="1" x14ac:dyDescent="0.2">
      <c r="B27" s="4" t="s">
        <v>239</v>
      </c>
      <c r="C27" s="69">
        <v>29.869850025857598</v>
      </c>
      <c r="D27" s="13" t="s">
        <v>213</v>
      </c>
      <c r="E27" s="9" t="s">
        <v>213</v>
      </c>
    </row>
    <row r="28" spans="2:5" ht="11.25" customHeight="1" x14ac:dyDescent="0.25">
      <c r="B28" s="23" t="s">
        <v>240</v>
      </c>
      <c r="C28" s="74">
        <v>22.4357869332874</v>
      </c>
      <c r="D28" s="14" t="s">
        <v>213</v>
      </c>
      <c r="E28" s="10" t="s">
        <v>213</v>
      </c>
    </row>
    <row r="30" spans="2:5" ht="11.25" customHeight="1" x14ac:dyDescent="0.25">
      <c r="B30" s="123" t="s">
        <v>249</v>
      </c>
      <c r="C30" s="124"/>
      <c r="D30" s="124"/>
      <c r="E30" s="124"/>
    </row>
    <row r="31" spans="2:5" ht="50.25" customHeight="1" x14ac:dyDescent="0.25">
      <c r="B31" s="124"/>
      <c r="C31" s="124"/>
      <c r="D31" s="124"/>
      <c r="E31" s="124"/>
    </row>
  </sheetData>
  <mergeCells count="3">
    <mergeCell ref="B1:D1"/>
    <mergeCell ref="C2:D2"/>
    <mergeCell ref="B30:E31"/>
  </mergeCells>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49"/>
  <sheetViews>
    <sheetView showGridLines="0" topLeftCell="A33" zoomScaleNormal="100" workbookViewId="0">
      <selection activeCell="B44" sqref="B44:G44"/>
    </sheetView>
  </sheetViews>
  <sheetFormatPr baseColWidth="10" defaultColWidth="11.453125" defaultRowHeight="11.25" customHeight="1" x14ac:dyDescent="0.25"/>
  <cols>
    <col min="1" max="1" width="3.453125" style="79" customWidth="1"/>
    <col min="2" max="2" width="7.453125" style="79" customWidth="1"/>
    <col min="3" max="6" width="15.453125" style="79" customWidth="1"/>
    <col min="7" max="7" width="18.453125" style="79" customWidth="1"/>
    <col min="8" max="16384" width="11.453125" style="79"/>
  </cols>
  <sheetData>
    <row r="1" spans="2:14" ht="11.25" customHeight="1" x14ac:dyDescent="0.25">
      <c r="B1" s="125" t="s">
        <v>253</v>
      </c>
      <c r="C1" s="126"/>
      <c r="D1" s="126"/>
      <c r="E1" s="126"/>
      <c r="F1" s="126"/>
      <c r="G1" s="126"/>
      <c r="H1" s="126"/>
      <c r="I1" s="126"/>
      <c r="J1" s="126"/>
      <c r="K1" s="126"/>
      <c r="L1" s="126"/>
      <c r="M1" s="126"/>
      <c r="N1" s="126"/>
    </row>
    <row r="2" spans="2:14" ht="11.25" customHeight="1" x14ac:dyDescent="0.25">
      <c r="B2" s="77"/>
      <c r="C2" s="77"/>
      <c r="D2" s="77"/>
      <c r="E2" s="77"/>
      <c r="F2" s="77"/>
      <c r="G2" s="77"/>
      <c r="H2" s="77"/>
      <c r="I2" s="77"/>
      <c r="J2" s="77"/>
      <c r="K2" s="77"/>
      <c r="L2" s="77"/>
      <c r="M2" s="77"/>
      <c r="N2" s="77"/>
    </row>
    <row r="3" spans="2:14" ht="78" customHeight="1" x14ac:dyDescent="0.25">
      <c r="B3" s="80" t="s">
        <v>212</v>
      </c>
      <c r="C3" s="80" t="s">
        <v>243</v>
      </c>
      <c r="D3" s="81" t="s">
        <v>203</v>
      </c>
      <c r="E3" s="80" t="s">
        <v>244</v>
      </c>
      <c r="F3" s="80" t="s">
        <v>241</v>
      </c>
      <c r="G3" s="80" t="s">
        <v>245</v>
      </c>
    </row>
    <row r="4" spans="2:14" ht="11.25" customHeight="1" x14ac:dyDescent="0.25">
      <c r="B4" s="82">
        <v>1984</v>
      </c>
      <c r="C4" s="43">
        <v>96.576999999999998</v>
      </c>
      <c r="D4" s="83"/>
      <c r="E4" s="83"/>
      <c r="F4" s="83"/>
      <c r="G4" s="83"/>
    </row>
    <row r="5" spans="2:14" ht="11.25" customHeight="1" x14ac:dyDescent="0.25">
      <c r="B5" s="82">
        <v>1985</v>
      </c>
      <c r="C5" s="43">
        <v>166.364</v>
      </c>
      <c r="D5" s="83"/>
      <c r="E5" s="83"/>
      <c r="F5" s="83"/>
      <c r="G5" s="83"/>
    </row>
    <row r="6" spans="2:14" ht="11.25" customHeight="1" x14ac:dyDescent="0.25">
      <c r="B6" s="82">
        <v>1986</v>
      </c>
      <c r="C6" s="43">
        <v>234.93100000000001</v>
      </c>
      <c r="D6" s="83"/>
      <c r="E6" s="83"/>
      <c r="F6" s="83"/>
      <c r="G6" s="83"/>
    </row>
    <row r="7" spans="2:14" ht="11.25" customHeight="1" x14ac:dyDescent="0.25">
      <c r="B7" s="82">
        <v>1987</v>
      </c>
      <c r="C7" s="43">
        <v>281.76</v>
      </c>
      <c r="D7" s="83"/>
      <c r="E7" s="83"/>
      <c r="F7" s="83"/>
      <c r="G7" s="83"/>
    </row>
    <row r="8" spans="2:14" ht="11.25" customHeight="1" x14ac:dyDescent="0.25">
      <c r="B8" s="82">
        <v>1988</v>
      </c>
      <c r="C8" s="43">
        <v>307.29199999999997</v>
      </c>
      <c r="D8" s="83"/>
      <c r="E8" s="83"/>
      <c r="F8" s="83"/>
      <c r="G8" s="83"/>
    </row>
    <row r="9" spans="2:14" ht="11.25" customHeight="1" x14ac:dyDescent="0.25">
      <c r="B9" s="82">
        <v>1989</v>
      </c>
      <c r="C9" s="43">
        <v>318.06900000000002</v>
      </c>
      <c r="D9" s="83"/>
      <c r="E9" s="83"/>
      <c r="F9" s="83"/>
      <c r="G9" s="83"/>
    </row>
    <row r="10" spans="2:14" ht="11.25" customHeight="1" x14ac:dyDescent="0.25">
      <c r="B10" s="82">
        <v>1990</v>
      </c>
      <c r="C10" s="43">
        <v>336.09699999999998</v>
      </c>
      <c r="D10" s="83"/>
      <c r="E10" s="83"/>
      <c r="F10" s="83"/>
      <c r="G10" s="83"/>
    </row>
    <row r="11" spans="2:14" ht="11.25" customHeight="1" x14ac:dyDescent="0.25">
      <c r="B11" s="82">
        <v>1991</v>
      </c>
      <c r="C11" s="43">
        <v>350.35300000000001</v>
      </c>
      <c r="D11" s="83"/>
      <c r="E11" s="83"/>
      <c r="F11" s="83"/>
      <c r="G11" s="83"/>
    </row>
    <row r="12" spans="2:14" ht="11.25" customHeight="1" x14ac:dyDescent="0.25">
      <c r="B12" s="82">
        <v>1992</v>
      </c>
      <c r="C12" s="43">
        <v>342.07400000000001</v>
      </c>
      <c r="D12" s="83"/>
      <c r="E12" s="83"/>
      <c r="F12" s="83"/>
      <c r="G12" s="83"/>
    </row>
    <row r="13" spans="2:14" ht="11.25" customHeight="1" x14ac:dyDescent="0.25">
      <c r="B13" s="82">
        <v>1993</v>
      </c>
      <c r="C13" s="43">
        <v>395.41199999999998</v>
      </c>
      <c r="D13" s="83"/>
      <c r="E13" s="83"/>
      <c r="F13" s="83"/>
      <c r="G13" s="83"/>
    </row>
    <row r="14" spans="2:14" ht="11.25" customHeight="1" x14ac:dyDescent="0.25">
      <c r="B14" s="82">
        <v>1994</v>
      </c>
      <c r="C14" s="43">
        <v>454.10500000000002</v>
      </c>
      <c r="D14" s="43">
        <v>12.054</v>
      </c>
      <c r="E14" s="43">
        <v>466.15899999999999</v>
      </c>
      <c r="F14" s="84">
        <v>37564402</v>
      </c>
      <c r="G14" s="44">
        <v>1.2409594594371554</v>
      </c>
      <c r="I14" s="85"/>
    </row>
    <row r="15" spans="2:14" ht="11.25" customHeight="1" x14ac:dyDescent="0.25">
      <c r="B15" s="82">
        <v>1995</v>
      </c>
      <c r="C15" s="43">
        <v>485.803</v>
      </c>
      <c r="D15" s="43">
        <v>14.621</v>
      </c>
      <c r="E15" s="43">
        <v>500.42399999999998</v>
      </c>
      <c r="F15" s="84">
        <v>37641689</v>
      </c>
      <c r="G15" s="44">
        <v>1.3294408760457055</v>
      </c>
      <c r="I15" s="85"/>
    </row>
    <row r="16" spans="2:14" ht="11.25" customHeight="1" x14ac:dyDescent="0.25">
      <c r="B16" s="82">
        <v>1996</v>
      </c>
      <c r="C16" s="43">
        <v>512.96900000000005</v>
      </c>
      <c r="D16" s="43">
        <v>17.401</v>
      </c>
      <c r="E16" s="43">
        <v>530.37</v>
      </c>
      <c r="F16" s="84">
        <v>37699424</v>
      </c>
      <c r="G16" s="44">
        <v>1.406838470529417</v>
      </c>
      <c r="I16" s="85"/>
    </row>
    <row r="17" spans="2:11" ht="11.25" customHeight="1" x14ac:dyDescent="0.25">
      <c r="B17" s="82">
        <v>1997</v>
      </c>
      <c r="C17" s="43">
        <v>480.06299999999999</v>
      </c>
      <c r="D17" s="43">
        <v>18.05</v>
      </c>
      <c r="E17" s="43">
        <v>498.113</v>
      </c>
      <c r="F17" s="84">
        <v>37791943</v>
      </c>
      <c r="G17" s="44">
        <v>1.318040197086453</v>
      </c>
      <c r="I17" s="85"/>
    </row>
    <row r="18" spans="2:11" ht="11.25" customHeight="1" x14ac:dyDescent="0.25">
      <c r="B18" s="82">
        <v>1998</v>
      </c>
      <c r="C18" s="43">
        <v>482.02699999999999</v>
      </c>
      <c r="D18" s="43">
        <v>20.379000000000001</v>
      </c>
      <c r="E18" s="43">
        <v>502.40600000000001</v>
      </c>
      <c r="F18" s="84">
        <v>37878133</v>
      </c>
      <c r="G18" s="44">
        <v>1.3263747714281484</v>
      </c>
      <c r="I18" s="85"/>
    </row>
    <row r="19" spans="2:11" ht="11.25" customHeight="1" x14ac:dyDescent="0.25">
      <c r="B19" s="82">
        <v>1999</v>
      </c>
      <c r="C19" s="43">
        <v>470.101</v>
      </c>
      <c r="D19" s="43">
        <v>22.131</v>
      </c>
      <c r="E19" s="43">
        <v>492.23199999999997</v>
      </c>
      <c r="F19" s="84">
        <v>38089363</v>
      </c>
      <c r="G19" s="44">
        <v>1.2923083014016274</v>
      </c>
      <c r="I19" s="85"/>
    </row>
    <row r="20" spans="2:11" ht="11.25" customHeight="1" x14ac:dyDescent="0.25">
      <c r="B20" s="82">
        <v>2000</v>
      </c>
      <c r="C20" s="43">
        <v>425.33100000000002</v>
      </c>
      <c r="D20" s="43">
        <v>22.978999999999999</v>
      </c>
      <c r="E20" s="43">
        <v>448.31</v>
      </c>
      <c r="F20" s="84">
        <v>38327562</v>
      </c>
      <c r="G20" s="44">
        <v>1.1696804508463126</v>
      </c>
      <c r="I20" s="85"/>
    </row>
    <row r="21" spans="2:11" ht="11.25" customHeight="1" x14ac:dyDescent="0.25">
      <c r="B21" s="82">
        <v>2001</v>
      </c>
      <c r="C21" s="43">
        <v>391.596</v>
      </c>
      <c r="D21" s="43">
        <v>23.670999999999999</v>
      </c>
      <c r="E21" s="43">
        <v>415.267</v>
      </c>
      <c r="F21" s="84">
        <v>38579831</v>
      </c>
      <c r="G21" s="44">
        <v>1.0763836679326044</v>
      </c>
      <c r="I21" s="85"/>
    </row>
    <row r="22" spans="2:11" ht="11.25" customHeight="1" x14ac:dyDescent="0.25">
      <c r="B22" s="82">
        <v>2002</v>
      </c>
      <c r="C22" s="43">
        <v>371.96600000000001</v>
      </c>
      <c r="D22" s="43">
        <v>23.872</v>
      </c>
      <c r="E22" s="43">
        <v>395.83800000000002</v>
      </c>
      <c r="F22" s="84">
        <v>38826053</v>
      </c>
      <c r="G22" s="44">
        <v>1.0195164571582902</v>
      </c>
      <c r="I22" s="85"/>
    </row>
    <row r="23" spans="2:11" ht="11.25" customHeight="1" x14ac:dyDescent="0.25">
      <c r="B23" s="82">
        <v>2003</v>
      </c>
      <c r="C23" s="43">
        <v>349.22500000000002</v>
      </c>
      <c r="D23" s="43">
        <v>23.928999999999998</v>
      </c>
      <c r="E23" s="43">
        <v>373.154</v>
      </c>
      <c r="F23" s="84">
        <v>39055180</v>
      </c>
      <c r="G23" s="44">
        <v>0.95545328430185184</v>
      </c>
      <c r="I23" s="85"/>
    </row>
    <row r="24" spans="2:11" ht="11.25" customHeight="1" x14ac:dyDescent="0.25">
      <c r="B24" s="82">
        <v>2004</v>
      </c>
      <c r="C24" s="43">
        <v>346.048</v>
      </c>
      <c r="D24" s="43">
        <v>24.338999999999999</v>
      </c>
      <c r="E24" s="43">
        <v>370.387</v>
      </c>
      <c r="F24" s="84">
        <v>39300744</v>
      </c>
      <c r="G24" s="44">
        <v>0.94244271813276614</v>
      </c>
      <c r="I24" s="85"/>
    </row>
    <row r="25" spans="2:11" ht="11.25" customHeight="1" x14ac:dyDescent="0.25">
      <c r="B25" s="82">
        <v>2005</v>
      </c>
      <c r="C25" s="43">
        <v>376.05200000000002</v>
      </c>
      <c r="D25" s="43">
        <v>26.306000000000001</v>
      </c>
      <c r="E25" s="43">
        <v>402.358</v>
      </c>
      <c r="F25" s="84">
        <v>39581803</v>
      </c>
      <c r="G25" s="44">
        <v>1.0165226682574313</v>
      </c>
      <c r="I25" s="85"/>
      <c r="K25" s="79" t="s">
        <v>206</v>
      </c>
    </row>
    <row r="26" spans="2:11" ht="11.25" customHeight="1" x14ac:dyDescent="0.25">
      <c r="B26" s="82">
        <v>2006</v>
      </c>
      <c r="C26" s="43">
        <v>367.839</v>
      </c>
      <c r="D26" s="43">
        <v>26.26</v>
      </c>
      <c r="E26" s="43">
        <v>394.09899999999999</v>
      </c>
      <c r="F26" s="84">
        <v>39840175</v>
      </c>
      <c r="G26" s="44">
        <v>0.9891999721386765</v>
      </c>
      <c r="I26" s="85"/>
    </row>
    <row r="27" spans="2:11" ht="11.25" customHeight="1" x14ac:dyDescent="0.25">
      <c r="B27" s="82">
        <v>2007</v>
      </c>
      <c r="C27" s="43">
        <v>324.49799999999999</v>
      </c>
      <c r="D27" s="43">
        <v>25.004999999999999</v>
      </c>
      <c r="E27" s="43">
        <v>349.50299999999999</v>
      </c>
      <c r="F27" s="84">
        <v>40078469</v>
      </c>
      <c r="G27" s="44">
        <v>0.87204678402261315</v>
      </c>
      <c r="I27" s="85"/>
    </row>
    <row r="28" spans="2:11" ht="11.25" customHeight="1" x14ac:dyDescent="0.25">
      <c r="B28" s="82">
        <v>2008</v>
      </c>
      <c r="C28" s="43">
        <v>299.755</v>
      </c>
      <c r="D28" s="43">
        <v>24.239000000000001</v>
      </c>
      <c r="E28" s="43">
        <v>323.99400000000003</v>
      </c>
      <c r="F28" s="84">
        <v>40295619</v>
      </c>
      <c r="G28" s="44">
        <v>0.8040427422147306</v>
      </c>
      <c r="I28" s="85"/>
    </row>
    <row r="29" spans="2:11" ht="11.25" customHeight="1" x14ac:dyDescent="0.25">
      <c r="B29" s="82">
        <v>2009</v>
      </c>
      <c r="C29" s="43">
        <v>323.10000000000002</v>
      </c>
      <c r="D29" s="43">
        <v>25.29</v>
      </c>
      <c r="E29" s="43">
        <v>348.39</v>
      </c>
      <c r="F29" s="84">
        <v>40479966</v>
      </c>
      <c r="G29" s="44">
        <v>0.86064795607782874</v>
      </c>
      <c r="I29" s="85"/>
    </row>
    <row r="30" spans="2:11" ht="11.25" customHeight="1" x14ac:dyDescent="0.25">
      <c r="B30" s="82">
        <v>2010</v>
      </c>
      <c r="C30" s="43">
        <v>327.91</v>
      </c>
      <c r="D30" s="43">
        <v>27.5</v>
      </c>
      <c r="E30" s="43">
        <v>355.41</v>
      </c>
      <c r="F30" s="84">
        <v>40708401</v>
      </c>
      <c r="G30" s="44">
        <v>0.87306303187884982</v>
      </c>
      <c r="I30" s="85"/>
    </row>
    <row r="31" spans="2:11" ht="11.25" customHeight="1" x14ac:dyDescent="0.25">
      <c r="B31" s="82">
        <v>2011</v>
      </c>
      <c r="C31" s="43">
        <v>340.8</v>
      </c>
      <c r="D31" s="43">
        <v>28.2</v>
      </c>
      <c r="E31" s="43">
        <v>369</v>
      </c>
      <c r="F31" s="84">
        <v>40978919</v>
      </c>
      <c r="G31" s="44">
        <v>0.90046299171532562</v>
      </c>
      <c r="I31" s="85"/>
    </row>
    <row r="32" spans="2:11" ht="11.25" customHeight="1" x14ac:dyDescent="0.25">
      <c r="B32" s="82">
        <v>2012</v>
      </c>
      <c r="C32" s="43">
        <v>377.68</v>
      </c>
      <c r="D32" s="43">
        <v>32.78</v>
      </c>
      <c r="E32" s="43">
        <v>410.46000000000004</v>
      </c>
      <c r="F32" s="84">
        <v>41183296</v>
      </c>
      <c r="G32" s="44">
        <v>0.99666622117860604</v>
      </c>
      <c r="I32" s="85"/>
    </row>
    <row r="33" spans="2:15" ht="11.25" customHeight="1" x14ac:dyDescent="0.25">
      <c r="B33" s="82">
        <v>2013</v>
      </c>
      <c r="C33" s="43">
        <v>417.30099999999999</v>
      </c>
      <c r="D33" s="43">
        <v>35.578000000000031</v>
      </c>
      <c r="E33" s="43">
        <v>452.87900000000002</v>
      </c>
      <c r="F33" s="84">
        <v>41931620</v>
      </c>
      <c r="G33" s="44">
        <v>1.0800417441539345</v>
      </c>
      <c r="I33" s="85"/>
    </row>
    <row r="34" spans="2:15" ht="11.25" customHeight="1" x14ac:dyDescent="0.25">
      <c r="B34" s="82">
        <v>2014</v>
      </c>
      <c r="C34" s="43">
        <v>435.839</v>
      </c>
      <c r="D34" s="43">
        <v>35.899999999999977</v>
      </c>
      <c r="E34" s="43">
        <v>471.73899999999998</v>
      </c>
      <c r="F34" s="84">
        <v>41545159</v>
      </c>
      <c r="G34" s="44">
        <v>1.1354848828476021</v>
      </c>
      <c r="I34" s="85"/>
    </row>
    <row r="35" spans="2:15" ht="11.25" customHeight="1" x14ac:dyDescent="0.25">
      <c r="B35" s="82">
        <v>2015</v>
      </c>
      <c r="C35" s="43">
        <v>437.31200000000001</v>
      </c>
      <c r="D35" s="43">
        <v>35.381</v>
      </c>
      <c r="E35" s="43">
        <v>472.69299999999998</v>
      </c>
      <c r="F35" s="84">
        <v>41627830</v>
      </c>
      <c r="G35" s="44">
        <v>1.1355215969701038</v>
      </c>
      <c r="I35" s="85"/>
    </row>
    <row r="36" spans="2:15" ht="11.25" customHeight="1" x14ac:dyDescent="0.25">
      <c r="B36" s="82">
        <v>2016</v>
      </c>
      <c r="C36" s="43">
        <v>419.7</v>
      </c>
      <c r="D36" s="43">
        <v>34.5</v>
      </c>
      <c r="E36" s="43">
        <v>454.2</v>
      </c>
      <c r="F36" s="84">
        <v>41528524</v>
      </c>
      <c r="G36" s="44">
        <v>1.0937060994510666</v>
      </c>
      <c r="I36" s="85"/>
    </row>
    <row r="37" spans="2:15" ht="11.25" customHeight="1" x14ac:dyDescent="0.2">
      <c r="B37" s="82">
        <v>2017</v>
      </c>
      <c r="C37" s="43">
        <v>393.2</v>
      </c>
      <c r="D37" s="43">
        <v>33.9</v>
      </c>
      <c r="E37" s="43">
        <v>427.1</v>
      </c>
      <c r="F37" s="84">
        <v>41386802</v>
      </c>
      <c r="G37" s="44">
        <v>1.031971496613824</v>
      </c>
      <c r="I37" s="85"/>
      <c r="J37" s="6"/>
    </row>
    <row r="38" spans="2:15" ht="11.25" customHeight="1" x14ac:dyDescent="0.25">
      <c r="B38" s="82">
        <v>2018</v>
      </c>
      <c r="C38" s="43">
        <v>347.1</v>
      </c>
      <c r="D38" s="43">
        <v>32.6</v>
      </c>
      <c r="E38" s="43">
        <v>379.7</v>
      </c>
      <c r="F38" s="84">
        <v>41254439</v>
      </c>
      <c r="G38" s="44">
        <v>0.9203858038161663</v>
      </c>
      <c r="H38" s="85"/>
    </row>
    <row r="39" spans="2:15" ht="11.25" customHeight="1" x14ac:dyDescent="0.25">
      <c r="B39" s="82">
        <v>2019</v>
      </c>
      <c r="C39" s="43">
        <v>319.91199999999998</v>
      </c>
      <c r="D39" s="43">
        <v>31.625</v>
      </c>
      <c r="E39" s="43">
        <v>351.53699999999998</v>
      </c>
      <c r="F39" s="84">
        <v>41128326</v>
      </c>
      <c r="G39" s="44">
        <v>0.854732089023025</v>
      </c>
      <c r="H39" s="85"/>
    </row>
    <row r="40" spans="2:15" ht="11.25" customHeight="1" x14ac:dyDescent="0.25">
      <c r="B40" s="82">
        <v>2020</v>
      </c>
      <c r="C40" s="43">
        <v>323.202</v>
      </c>
      <c r="D40" s="43">
        <v>31.543999999999983</v>
      </c>
      <c r="E40" s="43">
        <v>354.74599999999998</v>
      </c>
      <c r="F40" s="86">
        <v>41193360</v>
      </c>
      <c r="G40" s="44">
        <v>0.86117277153405303</v>
      </c>
      <c r="H40" s="85"/>
    </row>
    <row r="41" spans="2:15" ht="11.25" customHeight="1" x14ac:dyDescent="0.25">
      <c r="B41" s="45">
        <v>2021</v>
      </c>
      <c r="C41" s="46">
        <v>291.83</v>
      </c>
      <c r="D41" s="46">
        <v>30.081</v>
      </c>
      <c r="E41" s="46">
        <v>321.911</v>
      </c>
      <c r="F41" s="47">
        <v>41391859</v>
      </c>
      <c r="G41" s="48">
        <v>0.77771573390796478</v>
      </c>
      <c r="H41" s="85"/>
      <c r="I41" s="85"/>
      <c r="O41" s="87"/>
    </row>
    <row r="42" spans="2:15" ht="11.25" customHeight="1" x14ac:dyDescent="0.25">
      <c r="B42" s="82">
        <v>2022</v>
      </c>
      <c r="C42" s="46">
        <v>248.00899999999999</v>
      </c>
      <c r="D42" s="46">
        <v>27.565999999999999</v>
      </c>
      <c r="E42" s="46">
        <v>275.57499999999999</v>
      </c>
      <c r="F42" s="47">
        <v>41467781</v>
      </c>
      <c r="G42" s="48">
        <v>0.66455207718975851</v>
      </c>
      <c r="I42" s="85"/>
      <c r="O42" s="85"/>
    </row>
    <row r="43" spans="2:15" ht="11.25" customHeight="1" x14ac:dyDescent="0.25">
      <c r="B43" s="49"/>
      <c r="C43" s="50"/>
      <c r="D43" s="51"/>
      <c r="E43" s="50"/>
      <c r="F43" s="52"/>
      <c r="G43" s="53"/>
      <c r="I43" s="85"/>
    </row>
    <row r="44" spans="2:15" ht="34.5" customHeight="1" x14ac:dyDescent="0.25">
      <c r="B44" s="127" t="s">
        <v>250</v>
      </c>
      <c r="C44" s="128"/>
      <c r="D44" s="128"/>
      <c r="E44" s="128"/>
      <c r="F44" s="128"/>
      <c r="G44" s="128"/>
      <c r="L44" s="88"/>
    </row>
    <row r="45" spans="2:15" ht="11.25" customHeight="1" x14ac:dyDescent="0.25">
      <c r="L45" s="88"/>
      <c r="M45" s="85"/>
    </row>
    <row r="47" spans="2:15" ht="11.25" customHeight="1" x14ac:dyDescent="0.25">
      <c r="M47" s="85"/>
    </row>
    <row r="49" spans="9:10" ht="11.25" customHeight="1" x14ac:dyDescent="0.25">
      <c r="I49" s="89"/>
      <c r="J49" s="85"/>
    </row>
  </sheetData>
  <mergeCells count="2">
    <mergeCell ref="B1:N1"/>
    <mergeCell ref="B44:G44"/>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7"/>
  <sheetViews>
    <sheetView showGridLines="0" zoomScaleNormal="100" workbookViewId="0">
      <selection activeCell="B7" sqref="B7:I7"/>
    </sheetView>
  </sheetViews>
  <sheetFormatPr baseColWidth="10" defaultColWidth="10.81640625" defaultRowHeight="10" x14ac:dyDescent="0.2"/>
  <cols>
    <col min="1" max="1" width="3.453125" style="35" customWidth="1"/>
    <col min="2" max="2" width="25.453125" style="35" customWidth="1"/>
    <col min="3" max="16384" width="10.81640625" style="35"/>
  </cols>
  <sheetData>
    <row r="1" spans="2:17" ht="10.5" x14ac:dyDescent="0.2">
      <c r="B1" s="126" t="s">
        <v>252</v>
      </c>
      <c r="C1" s="126"/>
      <c r="D1" s="126"/>
      <c r="E1" s="126"/>
      <c r="F1" s="126"/>
      <c r="G1" s="126"/>
      <c r="H1" s="126"/>
      <c r="I1" s="126"/>
      <c r="J1" s="126"/>
      <c r="K1" s="126"/>
      <c r="L1" s="126"/>
      <c r="M1" s="126"/>
    </row>
    <row r="2" spans="2:17" x14ac:dyDescent="0.2">
      <c r="J2" s="37"/>
      <c r="M2" s="60" t="s">
        <v>217</v>
      </c>
    </row>
    <row r="3" spans="2:17" x14ac:dyDescent="0.2">
      <c r="B3" s="61"/>
      <c r="C3" s="61">
        <v>2011</v>
      </c>
      <c r="D3" s="61">
        <v>2012</v>
      </c>
      <c r="E3" s="61">
        <v>2013</v>
      </c>
      <c r="F3" s="61">
        <v>2014</v>
      </c>
      <c r="G3" s="61">
        <v>2015</v>
      </c>
      <c r="H3" s="61">
        <v>2016</v>
      </c>
      <c r="I3" s="61">
        <v>2017</v>
      </c>
      <c r="J3" s="62">
        <v>2018</v>
      </c>
      <c r="K3" s="62">
        <v>2019</v>
      </c>
      <c r="L3" s="62">
        <v>2020</v>
      </c>
      <c r="M3" s="62">
        <v>2021</v>
      </c>
      <c r="O3" s="1"/>
    </row>
    <row r="4" spans="2:17" x14ac:dyDescent="0.2">
      <c r="B4" s="61" t="s">
        <v>220</v>
      </c>
      <c r="C4" s="62">
        <v>38.69</v>
      </c>
      <c r="D4" s="62">
        <v>40.090000000000003</v>
      </c>
      <c r="E4" s="62">
        <v>38.520000000000003</v>
      </c>
      <c r="F4" s="62">
        <v>35.24</v>
      </c>
      <c r="G4" s="62">
        <v>30.24</v>
      </c>
      <c r="H4" s="62">
        <v>29.2</v>
      </c>
      <c r="I4" s="62">
        <v>27.96</v>
      </c>
      <c r="J4" s="62">
        <v>25.61</v>
      </c>
      <c r="K4" s="62">
        <v>26.95</v>
      </c>
      <c r="L4" s="62">
        <v>28.13</v>
      </c>
      <c r="M4" s="62">
        <v>29.82</v>
      </c>
      <c r="O4" s="56"/>
      <c r="Q4" s="37"/>
    </row>
    <row r="5" spans="2:17" x14ac:dyDescent="0.2">
      <c r="B5" s="61" t="s">
        <v>218</v>
      </c>
      <c r="C5" s="62">
        <v>31.7</v>
      </c>
      <c r="D5" s="62">
        <v>33.43</v>
      </c>
      <c r="E5" s="62">
        <v>32.36</v>
      </c>
      <c r="F5" s="62">
        <v>30.38</v>
      </c>
      <c r="G5" s="62">
        <v>30.24</v>
      </c>
      <c r="H5" s="62">
        <v>30.51</v>
      </c>
      <c r="I5" s="62">
        <v>32.1</v>
      </c>
      <c r="J5" s="62">
        <v>33.51</v>
      </c>
      <c r="K5" s="62">
        <v>31.78</v>
      </c>
      <c r="L5" s="62">
        <v>26.75</v>
      </c>
      <c r="M5" s="62">
        <v>35.69</v>
      </c>
      <c r="O5" s="56"/>
      <c r="Q5" s="37"/>
    </row>
    <row r="6" spans="2:17" x14ac:dyDescent="0.2">
      <c r="C6" s="38"/>
      <c r="D6" s="38"/>
      <c r="E6" s="38"/>
      <c r="F6" s="38"/>
      <c r="G6" s="38"/>
      <c r="H6" s="38"/>
      <c r="I6" s="38"/>
      <c r="L6" s="37"/>
      <c r="M6" s="37"/>
    </row>
    <row r="7" spans="2:17" ht="83.25" customHeight="1" x14ac:dyDescent="0.2">
      <c r="B7" s="129" t="s">
        <v>255</v>
      </c>
      <c r="C7" s="130"/>
      <c r="D7" s="130"/>
      <c r="E7" s="130"/>
      <c r="F7" s="130"/>
      <c r="G7" s="130"/>
      <c r="H7" s="130"/>
      <c r="I7" s="130"/>
      <c r="J7" s="78"/>
    </row>
    <row r="8" spans="2:17" x14ac:dyDescent="0.2">
      <c r="B8" s="131"/>
      <c r="C8" s="131"/>
      <c r="D8" s="131"/>
      <c r="E8" s="131"/>
      <c r="F8" s="131"/>
      <c r="G8" s="131"/>
      <c r="H8" s="131"/>
      <c r="I8" s="131"/>
      <c r="J8" s="131"/>
      <c r="K8" s="131"/>
    </row>
    <row r="9" spans="2:17" x14ac:dyDescent="0.2">
      <c r="B9" s="131"/>
      <c r="C9" s="131"/>
      <c r="D9" s="131"/>
      <c r="E9" s="131"/>
      <c r="F9" s="131"/>
      <c r="G9" s="131"/>
      <c r="H9" s="131"/>
      <c r="I9" s="131"/>
      <c r="J9" s="131"/>
      <c r="K9" s="131"/>
    </row>
    <row r="10" spans="2:17" x14ac:dyDescent="0.2">
      <c r="C10" s="63"/>
      <c r="D10" s="63"/>
      <c r="E10" s="63"/>
      <c r="F10" s="63"/>
      <c r="G10" s="63"/>
      <c r="H10" s="63"/>
      <c r="I10" s="63"/>
      <c r="J10" s="63"/>
      <c r="K10" s="63"/>
      <c r="L10" s="63"/>
    </row>
    <row r="11" spans="2:17" x14ac:dyDescent="0.2">
      <c r="C11" s="37"/>
      <c r="D11" s="37"/>
      <c r="E11" s="37"/>
      <c r="F11" s="37"/>
      <c r="G11" s="37"/>
      <c r="H11" s="37"/>
      <c r="I11" s="37"/>
      <c r="J11" s="37"/>
      <c r="K11" s="37"/>
      <c r="L11" s="37"/>
    </row>
    <row r="13" spans="2:17" x14ac:dyDescent="0.2">
      <c r="C13" s="64"/>
      <c r="D13" s="64"/>
      <c r="E13" s="64"/>
      <c r="F13" s="64"/>
      <c r="G13" s="64"/>
      <c r="H13" s="64"/>
      <c r="I13" s="64"/>
      <c r="J13" s="64"/>
      <c r="K13" s="64"/>
      <c r="L13" s="64"/>
    </row>
    <row r="17" spans="6:7" x14ac:dyDescent="0.2">
      <c r="F17" s="37"/>
      <c r="G17" s="37"/>
    </row>
  </sheetData>
  <mergeCells count="4">
    <mergeCell ref="B1:M1"/>
    <mergeCell ref="B7:I7"/>
    <mergeCell ref="B8:K8"/>
    <mergeCell ref="B9:K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10"/>
  <sheetViews>
    <sheetView showGridLines="0" tabSelected="1" topLeftCell="A101" zoomScaleNormal="100" workbookViewId="0">
      <selection activeCell="B106" sqref="B106:D106"/>
    </sheetView>
  </sheetViews>
  <sheetFormatPr baseColWidth="10" defaultColWidth="11.453125" defaultRowHeight="11.25" customHeight="1" x14ac:dyDescent="0.25"/>
  <cols>
    <col min="1" max="1" width="3.453125" style="19" customWidth="1"/>
    <col min="2" max="2" width="9.81640625" style="19" customWidth="1"/>
    <col min="3" max="3" width="19.453125" style="19" customWidth="1"/>
    <col min="4" max="4" width="13.453125" style="19" customWidth="1"/>
    <col min="5" max="5" width="8.453125" style="19" customWidth="1"/>
    <col min="6" max="6" width="31.6328125" style="29" customWidth="1"/>
    <col min="7" max="7" width="12.6328125" style="29" customWidth="1"/>
    <col min="8" max="8" width="11.453125" style="29" customWidth="1"/>
    <col min="9" max="9" width="12" style="29" customWidth="1"/>
    <col min="10" max="10" width="28.453125" style="29" bestFit="1" customWidth="1"/>
    <col min="11" max="16384" width="11.453125" style="19"/>
  </cols>
  <sheetData>
    <row r="1" spans="2:10" ht="11.25" customHeight="1" x14ac:dyDescent="0.25">
      <c r="B1" s="24" t="s">
        <v>254</v>
      </c>
      <c r="C1" s="24"/>
      <c r="D1" s="24"/>
    </row>
    <row r="2" spans="2:10" ht="10.5" x14ac:dyDescent="0.25">
      <c r="B2" s="25"/>
      <c r="C2" s="26"/>
      <c r="D2" s="26"/>
    </row>
    <row r="3" spans="2:10" ht="26.25" customHeight="1" x14ac:dyDescent="0.25">
      <c r="B3" s="16" t="s">
        <v>0</v>
      </c>
      <c r="C3" s="16" t="s">
        <v>204</v>
      </c>
      <c r="D3" s="16" t="s">
        <v>207</v>
      </c>
      <c r="E3" s="24"/>
      <c r="F3" s="57"/>
      <c r="G3" s="30"/>
    </row>
    <row r="4" spans="2:10" ht="11.25" customHeight="1" x14ac:dyDescent="0.2">
      <c r="B4" s="27" t="s">
        <v>1</v>
      </c>
      <c r="C4" s="28" t="s">
        <v>2</v>
      </c>
      <c r="D4" s="90">
        <v>0.38175721322147571</v>
      </c>
      <c r="F4" s="31"/>
      <c r="I4" s="107"/>
      <c r="J4" s="108"/>
    </row>
    <row r="5" spans="2:10" ht="11.25" customHeight="1" x14ac:dyDescent="0.2">
      <c r="B5" s="27" t="s">
        <v>3</v>
      </c>
      <c r="C5" s="28" t="s">
        <v>4</v>
      </c>
      <c r="D5" s="90">
        <v>1.333612093105764</v>
      </c>
      <c r="E5" s="24"/>
      <c r="F5" s="31"/>
      <c r="I5" s="107"/>
      <c r="J5" s="108"/>
    </row>
    <row r="6" spans="2:10" ht="11.25" customHeight="1" x14ac:dyDescent="0.2">
      <c r="B6" s="27" t="s">
        <v>5</v>
      </c>
      <c r="C6" s="28" t="s">
        <v>6</v>
      </c>
      <c r="D6" s="90">
        <v>1.0664832739702124</v>
      </c>
      <c r="E6" s="24"/>
      <c r="F6" s="31"/>
      <c r="I6" s="107"/>
      <c r="J6" s="108"/>
    </row>
    <row r="7" spans="2:10" ht="11.25" customHeight="1" x14ac:dyDescent="0.2">
      <c r="B7" s="27" t="s">
        <v>7</v>
      </c>
      <c r="C7" s="28" t="s">
        <v>8</v>
      </c>
      <c r="D7" s="90">
        <v>0.86632283951242739</v>
      </c>
      <c r="F7" s="31"/>
      <c r="I7" s="107"/>
      <c r="J7" s="108"/>
    </row>
    <row r="8" spans="2:10" ht="11.25" customHeight="1" x14ac:dyDescent="0.2">
      <c r="B8" s="27" t="s">
        <v>9</v>
      </c>
      <c r="C8" s="28" t="s">
        <v>10</v>
      </c>
      <c r="D8" s="90">
        <v>0.59940652818991103</v>
      </c>
      <c r="F8" s="31"/>
      <c r="I8" s="107"/>
      <c r="J8" s="108"/>
    </row>
    <row r="9" spans="2:10" ht="11.25" customHeight="1" x14ac:dyDescent="0.2">
      <c r="B9" s="27" t="s">
        <v>11</v>
      </c>
      <c r="C9" s="28" t="s">
        <v>12</v>
      </c>
      <c r="D9" s="90">
        <v>0.7877181262827625</v>
      </c>
      <c r="F9" s="31"/>
      <c r="I9" s="107"/>
      <c r="J9" s="108"/>
    </row>
    <row r="10" spans="2:10" ht="11.25" customHeight="1" x14ac:dyDescent="0.2">
      <c r="B10" s="27" t="s">
        <v>13</v>
      </c>
      <c r="C10" s="28" t="s">
        <v>14</v>
      </c>
      <c r="D10" s="90">
        <v>0.97590557922416776</v>
      </c>
      <c r="F10" s="31"/>
      <c r="I10" s="107"/>
      <c r="J10" s="108"/>
    </row>
    <row r="11" spans="2:10" ht="11.25" customHeight="1" x14ac:dyDescent="0.2">
      <c r="B11" s="27" t="s">
        <v>15</v>
      </c>
      <c r="C11" s="28" t="s">
        <v>16</v>
      </c>
      <c r="D11" s="90">
        <v>1.2060705344172102</v>
      </c>
      <c r="F11" s="31"/>
      <c r="I11" s="107"/>
      <c r="J11" s="108"/>
    </row>
    <row r="12" spans="2:10" ht="11.25" customHeight="1" x14ac:dyDescent="0.2">
      <c r="B12" s="27" t="s">
        <v>17</v>
      </c>
      <c r="C12" s="28" t="s">
        <v>18</v>
      </c>
      <c r="D12" s="90">
        <v>1.1601330199204913</v>
      </c>
      <c r="F12" s="31"/>
      <c r="I12" s="107"/>
      <c r="J12" s="108"/>
    </row>
    <row r="13" spans="2:10" ht="11.25" customHeight="1" x14ac:dyDescent="0.2">
      <c r="B13" s="27" t="s">
        <v>19</v>
      </c>
      <c r="C13" s="28" t="s">
        <v>20</v>
      </c>
      <c r="D13" s="90">
        <v>1.0605945823097154</v>
      </c>
      <c r="F13" s="31"/>
      <c r="I13" s="107"/>
      <c r="J13" s="108"/>
    </row>
    <row r="14" spans="2:10" ht="11.25" customHeight="1" x14ac:dyDescent="0.2">
      <c r="B14" s="27" t="s">
        <v>21</v>
      </c>
      <c r="C14" s="28" t="s">
        <v>22</v>
      </c>
      <c r="D14" s="90">
        <v>1.254222669445842</v>
      </c>
      <c r="F14" s="31"/>
      <c r="I14" s="107"/>
      <c r="J14" s="108"/>
    </row>
    <row r="15" spans="2:10" ht="11.25" customHeight="1" x14ac:dyDescent="0.2">
      <c r="B15" s="27" t="s">
        <v>23</v>
      </c>
      <c r="C15" s="28" t="s">
        <v>24</v>
      </c>
      <c r="D15" s="90">
        <v>0.61530034690524005</v>
      </c>
      <c r="F15" s="31"/>
      <c r="I15" s="107"/>
      <c r="J15" s="108"/>
    </row>
    <row r="16" spans="2:10" ht="11.25" customHeight="1" x14ac:dyDescent="0.2">
      <c r="B16" s="27" t="s">
        <v>25</v>
      </c>
      <c r="C16" s="28" t="s">
        <v>26</v>
      </c>
      <c r="D16" s="90">
        <v>0.87695104319260098</v>
      </c>
      <c r="F16" s="31"/>
      <c r="I16" s="107"/>
      <c r="J16" s="108"/>
    </row>
    <row r="17" spans="2:10" ht="11.25" customHeight="1" x14ac:dyDescent="0.2">
      <c r="B17" s="27" t="s">
        <v>27</v>
      </c>
      <c r="C17" s="28" t="s">
        <v>28</v>
      </c>
      <c r="D17" s="90">
        <v>0.71722304856448971</v>
      </c>
      <c r="F17" s="31"/>
      <c r="I17" s="107"/>
      <c r="J17" s="108"/>
    </row>
    <row r="18" spans="2:10" ht="11.25" customHeight="1" x14ac:dyDescent="0.2">
      <c r="B18" s="27" t="s">
        <v>29</v>
      </c>
      <c r="C18" s="28" t="s">
        <v>30</v>
      </c>
      <c r="D18" s="90">
        <v>0.49227179935841353</v>
      </c>
      <c r="F18" s="31"/>
      <c r="I18" s="107"/>
      <c r="J18" s="108"/>
    </row>
    <row r="19" spans="2:10" ht="11.25" customHeight="1" x14ac:dyDescent="0.2">
      <c r="B19" s="27" t="s">
        <v>31</v>
      </c>
      <c r="C19" s="28" t="s">
        <v>32</v>
      </c>
      <c r="D19" s="90">
        <v>0.73571185092603109</v>
      </c>
      <c r="F19" s="31"/>
      <c r="I19" s="107"/>
      <c r="J19" s="108"/>
    </row>
    <row r="20" spans="2:10" ht="11.25" customHeight="1" x14ac:dyDescent="0.2">
      <c r="B20" s="27" t="s">
        <v>33</v>
      </c>
      <c r="C20" s="28" t="s">
        <v>34</v>
      </c>
      <c r="D20" s="90">
        <v>0.69965721664010827</v>
      </c>
      <c r="F20" s="31"/>
      <c r="I20" s="107"/>
      <c r="J20" s="108"/>
    </row>
    <row r="21" spans="2:10" ht="11.25" customHeight="1" x14ac:dyDescent="0.2">
      <c r="B21" s="27" t="s">
        <v>35</v>
      </c>
      <c r="C21" s="28" t="s">
        <v>36</v>
      </c>
      <c r="D21" s="90">
        <v>0.90896203680077126</v>
      </c>
      <c r="F21" s="31"/>
      <c r="I21" s="107"/>
      <c r="J21" s="108"/>
    </row>
    <row r="22" spans="2:10" ht="11.25" customHeight="1" x14ac:dyDescent="0.2">
      <c r="B22" s="27" t="s">
        <v>37</v>
      </c>
      <c r="C22" s="28" t="s">
        <v>38</v>
      </c>
      <c r="D22" s="90">
        <v>0.66817675085741068</v>
      </c>
      <c r="F22" s="31"/>
      <c r="I22" s="107"/>
      <c r="J22" s="108"/>
    </row>
    <row r="23" spans="2:10" ht="11.25" customHeight="1" x14ac:dyDescent="0.2">
      <c r="B23" s="27" t="s">
        <v>39</v>
      </c>
      <c r="C23" s="28" t="s">
        <v>40</v>
      </c>
      <c r="D23" s="90">
        <v>0.41766648929227618</v>
      </c>
      <c r="F23" s="31"/>
      <c r="I23" s="107"/>
      <c r="J23" s="108"/>
    </row>
    <row r="24" spans="2:10" ht="11.25" customHeight="1" x14ac:dyDescent="0.2">
      <c r="B24" s="27" t="s">
        <v>41</v>
      </c>
      <c r="C24" s="28" t="s">
        <v>42</v>
      </c>
      <c r="D24" s="90">
        <v>0.44152192177774729</v>
      </c>
      <c r="F24" s="31"/>
      <c r="I24" s="107"/>
      <c r="J24" s="108"/>
    </row>
    <row r="25" spans="2:10" ht="11.25" customHeight="1" x14ac:dyDescent="0.2">
      <c r="B25" s="27" t="s">
        <v>43</v>
      </c>
      <c r="C25" s="28" t="s">
        <v>44</v>
      </c>
      <c r="D25" s="90">
        <v>0.54040307711869795</v>
      </c>
      <c r="F25" s="31"/>
      <c r="I25" s="107"/>
      <c r="J25" s="108"/>
    </row>
    <row r="26" spans="2:10" ht="11.25" customHeight="1" x14ac:dyDescent="0.2">
      <c r="B26" s="27" t="s">
        <v>45</v>
      </c>
      <c r="C26" s="28" t="s">
        <v>242</v>
      </c>
      <c r="D26" s="90">
        <v>0.66917868374082778</v>
      </c>
      <c r="F26" s="31"/>
      <c r="I26" s="107"/>
      <c r="J26" s="108"/>
    </row>
    <row r="27" spans="2:10" ht="11.25" customHeight="1" x14ac:dyDescent="0.2">
      <c r="B27" s="27" t="s">
        <v>46</v>
      </c>
      <c r="C27" s="28" t="s">
        <v>47</v>
      </c>
      <c r="D27" s="90">
        <v>0.92280258563043316</v>
      </c>
      <c r="F27" s="31"/>
      <c r="I27" s="107"/>
      <c r="J27" s="108"/>
    </row>
    <row r="28" spans="2:10" ht="11.25" customHeight="1" x14ac:dyDescent="0.2">
      <c r="B28" s="27" t="s">
        <v>48</v>
      </c>
      <c r="C28" s="28" t="s">
        <v>49</v>
      </c>
      <c r="D28" s="90">
        <v>0.73613986657464914</v>
      </c>
      <c r="F28" s="31"/>
      <c r="I28" s="107"/>
      <c r="J28" s="108"/>
    </row>
    <row r="29" spans="2:10" ht="11.25" customHeight="1" x14ac:dyDescent="0.2">
      <c r="B29" s="27" t="s">
        <v>50</v>
      </c>
      <c r="C29" s="28" t="s">
        <v>51</v>
      </c>
      <c r="D29" s="90">
        <v>0.59441484563855251</v>
      </c>
      <c r="F29" s="31"/>
      <c r="I29" s="107"/>
      <c r="J29" s="108"/>
    </row>
    <row r="30" spans="2:10" ht="11.25" customHeight="1" x14ac:dyDescent="0.2">
      <c r="B30" s="27" t="s">
        <v>52</v>
      </c>
      <c r="C30" s="28" t="s">
        <v>53</v>
      </c>
      <c r="D30" s="90">
        <v>0.83615593648177011</v>
      </c>
      <c r="F30" s="31"/>
      <c r="I30" s="107"/>
      <c r="J30" s="108"/>
    </row>
    <row r="31" spans="2:10" ht="11.25" customHeight="1" x14ac:dyDescent="0.2">
      <c r="B31" s="27" t="s">
        <v>54</v>
      </c>
      <c r="C31" s="28" t="s">
        <v>55</v>
      </c>
      <c r="D31" s="90">
        <v>0.72309643685991709</v>
      </c>
      <c r="F31" s="31"/>
      <c r="I31" s="107"/>
      <c r="J31" s="108"/>
    </row>
    <row r="32" spans="2:10" ht="11.25" customHeight="1" x14ac:dyDescent="0.2">
      <c r="B32" s="27" t="s">
        <v>56</v>
      </c>
      <c r="C32" s="28" t="s">
        <v>57</v>
      </c>
      <c r="D32" s="90">
        <v>0.68901550284881408</v>
      </c>
      <c r="F32" s="31"/>
      <c r="I32" s="107"/>
      <c r="J32" s="108"/>
    </row>
    <row r="33" spans="2:10" ht="11.25" customHeight="1" x14ac:dyDescent="0.2">
      <c r="B33" s="27" t="s">
        <v>58</v>
      </c>
      <c r="C33" s="28" t="s">
        <v>59</v>
      </c>
      <c r="D33" s="90">
        <v>0.61245820894453873</v>
      </c>
      <c r="F33" s="31"/>
      <c r="I33" s="107"/>
      <c r="J33" s="108"/>
    </row>
    <row r="34" spans="2:10" ht="11.25" customHeight="1" x14ac:dyDescent="0.2">
      <c r="B34" s="27" t="s">
        <v>60</v>
      </c>
      <c r="C34" s="28" t="s">
        <v>61</v>
      </c>
      <c r="D34" s="90">
        <v>1.1205417906979316</v>
      </c>
      <c r="F34" s="31"/>
      <c r="I34" s="107"/>
      <c r="J34" s="108"/>
    </row>
    <row r="35" spans="2:10" ht="11.25" customHeight="1" x14ac:dyDescent="0.2">
      <c r="B35" s="27" t="s">
        <v>62</v>
      </c>
      <c r="C35" s="28" t="s">
        <v>63</v>
      </c>
      <c r="D35" s="90">
        <v>0.5855754330076901</v>
      </c>
      <c r="F35" s="31"/>
      <c r="I35" s="107"/>
      <c r="J35" s="108"/>
    </row>
    <row r="36" spans="2:10" ht="11.25" customHeight="1" x14ac:dyDescent="0.2">
      <c r="B36" s="27" t="s">
        <v>64</v>
      </c>
      <c r="C36" s="28" t="s">
        <v>65</v>
      </c>
      <c r="D36" s="90">
        <v>0.58736631666475003</v>
      </c>
      <c r="F36" s="31"/>
      <c r="I36" s="107"/>
      <c r="J36" s="108"/>
    </row>
    <row r="37" spans="2:10" ht="11.25" customHeight="1" x14ac:dyDescent="0.2">
      <c r="B37" s="27" t="s">
        <v>66</v>
      </c>
      <c r="C37" s="28" t="s">
        <v>67</v>
      </c>
      <c r="D37" s="90">
        <v>0.53803312955459792</v>
      </c>
      <c r="F37" s="31"/>
      <c r="I37" s="107"/>
      <c r="J37" s="108"/>
    </row>
    <row r="38" spans="2:10" ht="11.25" customHeight="1" x14ac:dyDescent="0.2">
      <c r="B38" s="27" t="s">
        <v>68</v>
      </c>
      <c r="C38" s="28" t="s">
        <v>69</v>
      </c>
      <c r="D38" s="90">
        <v>1.126733578981312</v>
      </c>
      <c r="F38" s="31"/>
      <c r="I38" s="107"/>
      <c r="J38" s="108"/>
    </row>
    <row r="39" spans="2:10" ht="11.25" customHeight="1" x14ac:dyDescent="0.2">
      <c r="B39" s="27" t="s">
        <v>70</v>
      </c>
      <c r="C39" s="28" t="s">
        <v>71</v>
      </c>
      <c r="D39" s="90">
        <v>0.42668507556952545</v>
      </c>
      <c r="F39" s="31"/>
      <c r="I39" s="107"/>
      <c r="J39" s="108"/>
    </row>
    <row r="40" spans="2:10" ht="11.25" customHeight="1" x14ac:dyDescent="0.2">
      <c r="B40" s="27" t="s">
        <v>72</v>
      </c>
      <c r="C40" s="28" t="s">
        <v>73</v>
      </c>
      <c r="D40" s="90">
        <v>0.84422873223404427</v>
      </c>
      <c r="F40" s="31"/>
      <c r="I40" s="107"/>
      <c r="J40" s="108"/>
    </row>
    <row r="41" spans="2:10" ht="11.25" customHeight="1" x14ac:dyDescent="0.2">
      <c r="B41" s="27" t="s">
        <v>74</v>
      </c>
      <c r="C41" s="28" t="s">
        <v>75</v>
      </c>
      <c r="D41" s="90">
        <v>0.69132397796991651</v>
      </c>
      <c r="F41" s="31"/>
      <c r="I41" s="107"/>
      <c r="J41" s="108"/>
    </row>
    <row r="42" spans="2:10" ht="11.25" customHeight="1" x14ac:dyDescent="0.2">
      <c r="B42" s="27" t="s">
        <v>76</v>
      </c>
      <c r="C42" s="28" t="s">
        <v>77</v>
      </c>
      <c r="D42" s="90">
        <v>0.4610599034369573</v>
      </c>
      <c r="F42" s="31"/>
      <c r="I42" s="107"/>
      <c r="J42" s="108"/>
    </row>
    <row r="43" spans="2:10" ht="11.25" customHeight="1" x14ac:dyDescent="0.2">
      <c r="B43" s="27" t="s">
        <v>78</v>
      </c>
      <c r="C43" s="28" t="s">
        <v>79</v>
      </c>
      <c r="D43" s="90">
        <v>0.52296084298165735</v>
      </c>
      <c r="F43" s="31"/>
      <c r="I43" s="107"/>
      <c r="J43" s="108"/>
    </row>
    <row r="44" spans="2:10" ht="11.25" customHeight="1" x14ac:dyDescent="0.2">
      <c r="B44" s="27" t="s">
        <v>80</v>
      </c>
      <c r="C44" s="28" t="s">
        <v>81</v>
      </c>
      <c r="D44" s="90">
        <v>0.57880938478479815</v>
      </c>
      <c r="F44" s="31"/>
      <c r="I44" s="107"/>
      <c r="J44" s="108"/>
    </row>
    <row r="45" spans="2:10" ht="11.25" customHeight="1" x14ac:dyDescent="0.2">
      <c r="B45" s="27" t="s">
        <v>82</v>
      </c>
      <c r="C45" s="28" t="s">
        <v>83</v>
      </c>
      <c r="D45" s="90">
        <v>0.6832336950861333</v>
      </c>
      <c r="F45" s="31"/>
      <c r="I45" s="107"/>
      <c r="J45" s="108"/>
    </row>
    <row r="46" spans="2:10" ht="11.25" customHeight="1" x14ac:dyDescent="0.2">
      <c r="B46" s="27" t="s">
        <v>84</v>
      </c>
      <c r="C46" s="28" t="s">
        <v>85</v>
      </c>
      <c r="D46" s="90">
        <v>0.79178976281635161</v>
      </c>
      <c r="F46" s="31"/>
      <c r="I46" s="107"/>
      <c r="J46" s="108"/>
    </row>
    <row r="47" spans="2:10" ht="11.25" customHeight="1" x14ac:dyDescent="0.2">
      <c r="B47" s="27" t="s">
        <v>86</v>
      </c>
      <c r="C47" s="28" t="s">
        <v>87</v>
      </c>
      <c r="D47" s="90">
        <v>0.68232670452447586</v>
      </c>
      <c r="F47" s="31"/>
      <c r="I47" s="107"/>
      <c r="J47" s="108"/>
    </row>
    <row r="48" spans="2:10" ht="11.25" customHeight="1" x14ac:dyDescent="0.2">
      <c r="B48" s="27" t="s">
        <v>88</v>
      </c>
      <c r="C48" s="28" t="s">
        <v>89</v>
      </c>
      <c r="D48" s="90">
        <v>0.4071855497499613</v>
      </c>
      <c r="F48" s="31"/>
      <c r="I48" s="107"/>
      <c r="J48" s="108"/>
    </row>
    <row r="49" spans="2:10" ht="11.25" customHeight="1" x14ac:dyDescent="0.2">
      <c r="B49" s="27" t="s">
        <v>90</v>
      </c>
      <c r="C49" s="28" t="s">
        <v>91</v>
      </c>
      <c r="D49" s="90">
        <v>0.67300011481308675</v>
      </c>
      <c r="F49" s="31"/>
      <c r="I49" s="107"/>
      <c r="J49" s="108"/>
    </row>
    <row r="50" spans="2:10" ht="11.25" customHeight="1" x14ac:dyDescent="0.2">
      <c r="B50" s="27" t="s">
        <v>92</v>
      </c>
      <c r="C50" s="28" t="s">
        <v>93</v>
      </c>
      <c r="D50" s="90">
        <v>0.85155306130402597</v>
      </c>
      <c r="F50" s="31"/>
      <c r="I50" s="107"/>
      <c r="J50" s="108"/>
    </row>
    <row r="51" spans="2:10" ht="11.25" customHeight="1" x14ac:dyDescent="0.2">
      <c r="B51" s="27" t="s">
        <v>94</v>
      </c>
      <c r="C51" s="28" t="s">
        <v>95</v>
      </c>
      <c r="D51" s="90">
        <v>0.73481197764339767</v>
      </c>
      <c r="F51" s="31"/>
      <c r="I51" s="107"/>
      <c r="J51" s="108"/>
    </row>
    <row r="52" spans="2:10" ht="11.25" customHeight="1" x14ac:dyDescent="0.2">
      <c r="B52" s="27" t="s">
        <v>96</v>
      </c>
      <c r="C52" s="28" t="s">
        <v>97</v>
      </c>
      <c r="D52" s="90">
        <v>0.49914277653594918</v>
      </c>
      <c r="F52" s="31"/>
      <c r="I52" s="107"/>
      <c r="J52" s="108"/>
    </row>
    <row r="53" spans="2:10" ht="11.25" customHeight="1" x14ac:dyDescent="0.2">
      <c r="B53" s="27" t="s">
        <v>98</v>
      </c>
      <c r="C53" s="28" t="s">
        <v>99</v>
      </c>
      <c r="D53" s="90">
        <v>0.55583515297135389</v>
      </c>
      <c r="F53" s="31"/>
      <c r="I53" s="107"/>
      <c r="J53" s="108"/>
    </row>
    <row r="54" spans="2:10" ht="11.25" customHeight="1" x14ac:dyDescent="0.2">
      <c r="B54" s="27" t="s">
        <v>100</v>
      </c>
      <c r="C54" s="28" t="s">
        <v>101</v>
      </c>
      <c r="D54" s="90">
        <v>0.60161358811040344</v>
      </c>
      <c r="F54" s="31"/>
      <c r="I54" s="107"/>
      <c r="J54" s="108"/>
    </row>
    <row r="55" spans="2:10" ht="11.25" customHeight="1" x14ac:dyDescent="0.2">
      <c r="B55" s="27" t="s">
        <v>102</v>
      </c>
      <c r="C55" s="28" t="s">
        <v>103</v>
      </c>
      <c r="D55" s="90">
        <v>0.78782556113854618</v>
      </c>
      <c r="F55" s="31"/>
      <c r="I55" s="107"/>
      <c r="J55" s="108"/>
    </row>
    <row r="56" spans="2:10" ht="11.25" customHeight="1" x14ac:dyDescent="0.2">
      <c r="B56" s="27" t="s">
        <v>104</v>
      </c>
      <c r="C56" s="28" t="s">
        <v>105</v>
      </c>
      <c r="D56" s="90">
        <v>0.81891466771529686</v>
      </c>
      <c r="F56" s="31"/>
      <c r="I56" s="107"/>
      <c r="J56" s="108"/>
    </row>
    <row r="57" spans="2:10" ht="11.25" customHeight="1" x14ac:dyDescent="0.2">
      <c r="B57" s="27" t="s">
        <v>106</v>
      </c>
      <c r="C57" s="28" t="s">
        <v>107</v>
      </c>
      <c r="D57" s="90">
        <v>0.41041347626339975</v>
      </c>
      <c r="F57" s="31"/>
      <c r="I57" s="107"/>
      <c r="J57" s="108"/>
    </row>
    <row r="58" spans="2:10" ht="11.25" customHeight="1" x14ac:dyDescent="0.2">
      <c r="B58" s="27" t="s">
        <v>108</v>
      </c>
      <c r="C58" s="28" t="s">
        <v>109</v>
      </c>
      <c r="D58" s="90">
        <v>0.83323092588041148</v>
      </c>
      <c r="F58" s="31"/>
      <c r="I58" s="107"/>
      <c r="J58" s="108"/>
    </row>
    <row r="59" spans="2:10" ht="11.25" customHeight="1" x14ac:dyDescent="0.2">
      <c r="B59" s="27" t="s">
        <v>110</v>
      </c>
      <c r="C59" s="28" t="s">
        <v>111</v>
      </c>
      <c r="D59" s="90">
        <v>0.88687118815059396</v>
      </c>
      <c r="F59" s="31"/>
      <c r="I59" s="107"/>
      <c r="J59" s="108"/>
    </row>
    <row r="60" spans="2:10" ht="11.25" customHeight="1" x14ac:dyDescent="0.2">
      <c r="B60" s="27" t="s">
        <v>112</v>
      </c>
      <c r="C60" s="28" t="s">
        <v>113</v>
      </c>
      <c r="D60" s="90">
        <v>0.55220938211364401</v>
      </c>
      <c r="F60" s="31"/>
      <c r="I60" s="107"/>
      <c r="J60" s="108"/>
    </row>
    <row r="61" spans="2:10" ht="11.25" customHeight="1" x14ac:dyDescent="0.2">
      <c r="B61" s="27" t="s">
        <v>114</v>
      </c>
      <c r="C61" s="28" t="s">
        <v>115</v>
      </c>
      <c r="D61" s="90">
        <v>0.74535659119165121</v>
      </c>
      <c r="F61" s="31"/>
      <c r="I61" s="107"/>
      <c r="J61" s="108"/>
    </row>
    <row r="62" spans="2:10" ht="11.25" customHeight="1" x14ac:dyDescent="0.2">
      <c r="B62" s="27" t="s">
        <v>116</v>
      </c>
      <c r="C62" s="28" t="s">
        <v>117</v>
      </c>
      <c r="D62" s="90">
        <v>0.79556350255254094</v>
      </c>
      <c r="F62" s="31"/>
      <c r="I62" s="107"/>
      <c r="J62" s="108"/>
    </row>
    <row r="63" spans="2:10" ht="11.25" customHeight="1" x14ac:dyDescent="0.2">
      <c r="B63" s="27" t="s">
        <v>118</v>
      </c>
      <c r="C63" s="28" t="s">
        <v>119</v>
      </c>
      <c r="D63" s="90">
        <v>0.95891718136351478</v>
      </c>
      <c r="F63" s="31"/>
      <c r="I63" s="107"/>
      <c r="J63" s="108"/>
    </row>
    <row r="64" spans="2:10" ht="11.25" customHeight="1" x14ac:dyDescent="0.2">
      <c r="B64" s="27" t="s">
        <v>120</v>
      </c>
      <c r="C64" s="28" t="s">
        <v>121</v>
      </c>
      <c r="D64" s="90">
        <v>0.64149833300647185</v>
      </c>
      <c r="F64" s="31"/>
      <c r="I64" s="107"/>
      <c r="J64" s="108"/>
    </row>
    <row r="65" spans="2:10" ht="11.25" customHeight="1" x14ac:dyDescent="0.2">
      <c r="B65" s="27" t="s">
        <v>122</v>
      </c>
      <c r="C65" s="28" t="s">
        <v>123</v>
      </c>
      <c r="D65" s="90">
        <v>0.80343063009156235</v>
      </c>
      <c r="F65" s="31"/>
      <c r="I65" s="107"/>
      <c r="J65" s="108"/>
    </row>
    <row r="66" spans="2:10" ht="11.25" customHeight="1" x14ac:dyDescent="0.2">
      <c r="B66" s="27" t="s">
        <v>124</v>
      </c>
      <c r="C66" s="28" t="s">
        <v>125</v>
      </c>
      <c r="D66" s="90">
        <v>0.94613665566018046</v>
      </c>
      <c r="F66" s="31"/>
      <c r="I66" s="107"/>
      <c r="J66" s="108"/>
    </row>
    <row r="67" spans="2:10" ht="11.25" customHeight="1" x14ac:dyDescent="0.2">
      <c r="B67" s="27" t="s">
        <v>126</v>
      </c>
      <c r="C67" s="28" t="s">
        <v>127</v>
      </c>
      <c r="D67" s="90">
        <v>0.69780713678636419</v>
      </c>
      <c r="F67" s="31"/>
      <c r="I67" s="107"/>
      <c r="J67" s="108"/>
    </row>
    <row r="68" spans="2:10" ht="11.25" customHeight="1" x14ac:dyDescent="0.2">
      <c r="B68" s="27" t="s">
        <v>128</v>
      </c>
      <c r="C68" s="28" t="s">
        <v>129</v>
      </c>
      <c r="D68" s="90">
        <v>0.58817376088858464</v>
      </c>
      <c r="F68" s="31"/>
      <c r="I68" s="107"/>
      <c r="J68" s="108"/>
    </row>
    <row r="69" spans="2:10" ht="11.25" customHeight="1" x14ac:dyDescent="0.2">
      <c r="B69" s="27" t="s">
        <v>130</v>
      </c>
      <c r="C69" s="28" t="s">
        <v>131</v>
      </c>
      <c r="D69" s="90">
        <v>0.93024607915812729</v>
      </c>
      <c r="F69" s="31"/>
      <c r="I69" s="107"/>
      <c r="J69" s="108"/>
    </row>
    <row r="70" spans="2:10" ht="11.25" customHeight="1" x14ac:dyDescent="0.2">
      <c r="B70" s="27" t="s">
        <v>132</v>
      </c>
      <c r="C70" s="28" t="s">
        <v>133</v>
      </c>
      <c r="D70" s="90">
        <v>1.3545761053753296</v>
      </c>
      <c r="F70" s="31"/>
      <c r="I70" s="107"/>
      <c r="J70" s="108"/>
    </row>
    <row r="71" spans="2:10" ht="11.25" customHeight="1" x14ac:dyDescent="0.2">
      <c r="B71" s="27" t="s">
        <v>134</v>
      </c>
      <c r="C71" s="28" t="s">
        <v>135</v>
      </c>
      <c r="D71" s="90">
        <v>0.5879733462911253</v>
      </c>
      <c r="F71" s="31"/>
      <c r="I71" s="107"/>
      <c r="J71" s="108"/>
    </row>
    <row r="72" spans="2:10" ht="11.25" customHeight="1" x14ac:dyDescent="0.2">
      <c r="B72" s="27" t="s">
        <v>136</v>
      </c>
      <c r="C72" s="28" t="s">
        <v>137</v>
      </c>
      <c r="D72" s="90">
        <v>0.85900653120313064</v>
      </c>
      <c r="F72" s="31"/>
      <c r="I72" s="107"/>
      <c r="J72" s="108"/>
    </row>
    <row r="73" spans="2:10" ht="11.25" customHeight="1" x14ac:dyDescent="0.2">
      <c r="B73" s="27" t="s">
        <v>138</v>
      </c>
      <c r="C73" s="28" t="s">
        <v>139</v>
      </c>
      <c r="D73" s="90">
        <v>0.55229839671123726</v>
      </c>
      <c r="F73" s="31"/>
      <c r="I73" s="107"/>
      <c r="J73" s="108"/>
    </row>
    <row r="74" spans="2:10" ht="11.25" customHeight="1" x14ac:dyDescent="0.2">
      <c r="B74" s="27" t="s">
        <v>140</v>
      </c>
      <c r="C74" s="28" t="s">
        <v>141</v>
      </c>
      <c r="D74" s="90">
        <v>0.77485609815320011</v>
      </c>
      <c r="F74" s="31"/>
      <c r="I74" s="107"/>
      <c r="J74" s="108"/>
    </row>
    <row r="75" spans="2:10" ht="11.25" customHeight="1" x14ac:dyDescent="0.2">
      <c r="B75" s="27" t="s">
        <v>142</v>
      </c>
      <c r="C75" s="28" t="s">
        <v>143</v>
      </c>
      <c r="D75" s="90">
        <v>0.69509552518673512</v>
      </c>
      <c r="F75" s="31"/>
      <c r="I75" s="107"/>
      <c r="J75" s="108"/>
    </row>
    <row r="76" spans="2:10" ht="11.25" customHeight="1" x14ac:dyDescent="0.2">
      <c r="B76" s="27" t="s">
        <v>144</v>
      </c>
      <c r="C76" s="28" t="s">
        <v>145</v>
      </c>
      <c r="D76" s="90">
        <v>0.63891203428163312</v>
      </c>
      <c r="F76" s="31"/>
      <c r="I76" s="107"/>
      <c r="J76" s="108"/>
    </row>
    <row r="77" spans="2:10" ht="11.25" customHeight="1" x14ac:dyDescent="0.2">
      <c r="B77" s="27" t="s">
        <v>146</v>
      </c>
      <c r="C77" s="28" t="s">
        <v>147</v>
      </c>
      <c r="D77" s="90">
        <v>0.37554393534939845</v>
      </c>
      <c r="F77" s="31"/>
      <c r="I77" s="107"/>
      <c r="J77" s="108"/>
    </row>
    <row r="78" spans="2:10" ht="11.25" customHeight="1" x14ac:dyDescent="0.2">
      <c r="B78" s="27" t="s">
        <v>148</v>
      </c>
      <c r="C78" s="28" t="s">
        <v>149</v>
      </c>
      <c r="D78" s="90">
        <v>0.35324720010920929</v>
      </c>
      <c r="F78" s="31"/>
      <c r="I78" s="107"/>
      <c r="J78" s="108"/>
    </row>
    <row r="79" spans="2:10" ht="11.25" customHeight="1" x14ac:dyDescent="0.2">
      <c r="B79" s="27" t="s">
        <v>150</v>
      </c>
      <c r="C79" s="28" t="s">
        <v>151</v>
      </c>
      <c r="D79" s="90">
        <v>0.77298844420617907</v>
      </c>
      <c r="F79" s="31"/>
      <c r="I79" s="107"/>
      <c r="J79" s="108"/>
    </row>
    <row r="80" spans="2:10" ht="11.25" customHeight="1" x14ac:dyDescent="0.2">
      <c r="B80" s="27" t="s">
        <v>152</v>
      </c>
      <c r="C80" s="28" t="s">
        <v>153</v>
      </c>
      <c r="D80" s="90">
        <v>0.85299393659652134</v>
      </c>
      <c r="F80" s="31"/>
      <c r="I80" s="107"/>
      <c r="J80" s="108"/>
    </row>
    <row r="81" spans="2:10" ht="11.25" customHeight="1" x14ac:dyDescent="0.2">
      <c r="B81" s="27" t="s">
        <v>154</v>
      </c>
      <c r="C81" s="28" t="s">
        <v>155</v>
      </c>
      <c r="D81" s="90">
        <v>0.57485195830591818</v>
      </c>
      <c r="F81" s="31"/>
      <c r="I81" s="107"/>
      <c r="J81" s="108"/>
    </row>
    <row r="82" spans="2:10" ht="11.25" customHeight="1" x14ac:dyDescent="0.2">
      <c r="B82" s="27" t="s">
        <v>156</v>
      </c>
      <c r="C82" s="28" t="s">
        <v>157</v>
      </c>
      <c r="D82" s="90">
        <v>0.55572888449872337</v>
      </c>
      <c r="F82" s="31"/>
      <c r="I82" s="107"/>
      <c r="J82" s="108"/>
    </row>
    <row r="83" spans="2:10" ht="11.25" customHeight="1" x14ac:dyDescent="0.2">
      <c r="B83" s="27" t="s">
        <v>158</v>
      </c>
      <c r="C83" s="28" t="s">
        <v>159</v>
      </c>
      <c r="D83" s="90">
        <v>0.52430331685650833</v>
      </c>
      <c r="F83" s="31"/>
      <c r="I83" s="107"/>
      <c r="J83" s="108"/>
    </row>
    <row r="84" spans="2:10" ht="11.25" customHeight="1" x14ac:dyDescent="0.2">
      <c r="B84" s="27" t="s">
        <v>160</v>
      </c>
      <c r="C84" s="28" t="s">
        <v>161</v>
      </c>
      <c r="D84" s="90">
        <v>0.92022052862007453</v>
      </c>
      <c r="F84" s="31"/>
      <c r="I84" s="107"/>
      <c r="J84" s="108"/>
    </row>
    <row r="85" spans="2:10" ht="11.25" customHeight="1" x14ac:dyDescent="0.2">
      <c r="B85" s="27" t="s">
        <v>162</v>
      </c>
      <c r="C85" s="28" t="s">
        <v>163</v>
      </c>
      <c r="D85" s="90">
        <v>0.86123534388976197</v>
      </c>
      <c r="F85" s="31"/>
      <c r="I85" s="107"/>
      <c r="J85" s="108"/>
    </row>
    <row r="86" spans="2:10" ht="11.25" customHeight="1" x14ac:dyDescent="0.2">
      <c r="B86" s="27" t="s">
        <v>164</v>
      </c>
      <c r="C86" s="28" t="s">
        <v>165</v>
      </c>
      <c r="D86" s="90">
        <v>0.70101469336956934</v>
      </c>
      <c r="F86" s="31"/>
      <c r="I86" s="107"/>
      <c r="J86" s="108"/>
    </row>
    <row r="87" spans="2:10" ht="11.25" customHeight="1" x14ac:dyDescent="0.2">
      <c r="B87" s="27" t="s">
        <v>166</v>
      </c>
      <c r="C87" s="28" t="s">
        <v>167</v>
      </c>
      <c r="D87" s="90">
        <v>0.64050859670389271</v>
      </c>
      <c r="F87" s="31"/>
      <c r="I87" s="107"/>
      <c r="J87" s="108"/>
    </row>
    <row r="88" spans="2:10" ht="11.25" customHeight="1" x14ac:dyDescent="0.2">
      <c r="B88" s="27" t="s">
        <v>168</v>
      </c>
      <c r="C88" s="28" t="s">
        <v>169</v>
      </c>
      <c r="D88" s="90">
        <v>1.0263933991155483</v>
      </c>
      <c r="F88" s="31"/>
      <c r="I88" s="107"/>
      <c r="J88" s="108"/>
    </row>
    <row r="89" spans="2:10" ht="11.25" customHeight="1" x14ac:dyDescent="0.2">
      <c r="B89" s="27" t="s">
        <v>170</v>
      </c>
      <c r="C89" s="28" t="s">
        <v>171</v>
      </c>
      <c r="D89" s="90">
        <v>0.53873115593125775</v>
      </c>
      <c r="F89" s="31"/>
      <c r="I89" s="107"/>
      <c r="J89" s="108"/>
    </row>
    <row r="90" spans="2:10" ht="11.25" customHeight="1" x14ac:dyDescent="0.2">
      <c r="B90" s="27" t="s">
        <v>172</v>
      </c>
      <c r="C90" s="28" t="s">
        <v>173</v>
      </c>
      <c r="D90" s="90">
        <v>0.51299384106955082</v>
      </c>
      <c r="F90" s="31"/>
      <c r="I90" s="107"/>
      <c r="J90" s="108"/>
    </row>
    <row r="91" spans="2:10" ht="11.25" customHeight="1" x14ac:dyDescent="0.2">
      <c r="B91" s="27" t="s">
        <v>174</v>
      </c>
      <c r="C91" s="28" t="s">
        <v>175</v>
      </c>
      <c r="D91" s="90">
        <v>0.57096101280391309</v>
      </c>
      <c r="F91" s="31"/>
      <c r="I91" s="107"/>
      <c r="J91" s="108"/>
    </row>
    <row r="92" spans="2:10" ht="11.25" customHeight="1" x14ac:dyDescent="0.2">
      <c r="B92" s="27" t="s">
        <v>176</v>
      </c>
      <c r="C92" s="28" t="s">
        <v>177</v>
      </c>
      <c r="D92" s="90">
        <v>1.2607768610364327</v>
      </c>
      <c r="F92" s="31"/>
      <c r="I92" s="107"/>
      <c r="J92" s="108"/>
    </row>
    <row r="93" spans="2:10" ht="11.25" customHeight="1" x14ac:dyDescent="0.2">
      <c r="B93" s="27" t="s">
        <v>178</v>
      </c>
      <c r="C93" s="28" t="s">
        <v>179</v>
      </c>
      <c r="D93" s="90">
        <v>0.7287130334215226</v>
      </c>
      <c r="F93" s="31"/>
      <c r="I93" s="107"/>
      <c r="J93" s="108"/>
    </row>
    <row r="94" spans="2:10" ht="11.25" customHeight="1" x14ac:dyDescent="0.2">
      <c r="B94" s="27" t="s">
        <v>180</v>
      </c>
      <c r="C94" s="28" t="s">
        <v>181</v>
      </c>
      <c r="D94" s="90">
        <v>0.93051888858634524</v>
      </c>
      <c r="F94" s="31"/>
      <c r="I94" s="107"/>
      <c r="J94" s="108"/>
    </row>
    <row r="95" spans="2:10" ht="11.25" customHeight="1" x14ac:dyDescent="0.2">
      <c r="B95" s="27" t="s">
        <v>182</v>
      </c>
      <c r="C95" s="28" t="s">
        <v>183</v>
      </c>
      <c r="D95" s="90">
        <v>0.51728293584331952</v>
      </c>
      <c r="F95" s="31"/>
      <c r="I95" s="107"/>
      <c r="J95" s="108"/>
    </row>
    <row r="96" spans="2:10" ht="11.25" customHeight="1" x14ac:dyDescent="0.2">
      <c r="B96" s="27" t="s">
        <v>184</v>
      </c>
      <c r="C96" s="28" t="s">
        <v>185</v>
      </c>
      <c r="D96" s="90">
        <v>0.65211659475394046</v>
      </c>
      <c r="F96" s="31"/>
      <c r="I96" s="107"/>
      <c r="J96" s="108"/>
    </row>
    <row r="97" spans="2:13" ht="11.25" customHeight="1" x14ac:dyDescent="0.2">
      <c r="B97" s="27" t="s">
        <v>186</v>
      </c>
      <c r="C97" s="28" t="s">
        <v>187</v>
      </c>
      <c r="D97" s="90">
        <v>1.1339749549903873</v>
      </c>
      <c r="F97" s="31"/>
      <c r="I97" s="107"/>
      <c r="J97" s="108"/>
    </row>
    <row r="98" spans="2:13" ht="11.25" customHeight="1" x14ac:dyDescent="0.2">
      <c r="B98" s="27" t="s">
        <v>188</v>
      </c>
      <c r="C98" s="28" t="s">
        <v>189</v>
      </c>
      <c r="D98" s="90">
        <v>0.77534141926340905</v>
      </c>
      <c r="F98" s="31"/>
      <c r="I98" s="107"/>
      <c r="J98" s="108"/>
    </row>
    <row r="99" spans="2:13" ht="11.25" customHeight="1" x14ac:dyDescent="0.2">
      <c r="B99" s="27" t="s">
        <v>190</v>
      </c>
      <c r="C99" s="28" t="s">
        <v>191</v>
      </c>
      <c r="D99" s="90">
        <v>0.82391228337561973</v>
      </c>
      <c r="F99" s="31"/>
      <c r="I99" s="107"/>
      <c r="J99" s="108"/>
    </row>
    <row r="100" spans="2:13" ht="11.25" customHeight="1" x14ac:dyDescent="0.25">
      <c r="B100" s="27">
        <v>971</v>
      </c>
      <c r="C100" s="28" t="s">
        <v>192</v>
      </c>
      <c r="D100" s="90">
        <v>2.6693850865421012</v>
      </c>
      <c r="F100" s="31"/>
    </row>
    <row r="101" spans="2:13" ht="11.25" customHeight="1" x14ac:dyDescent="0.25">
      <c r="B101" s="27">
        <v>972</v>
      </c>
      <c r="C101" s="28" t="s">
        <v>193</v>
      </c>
      <c r="D101" s="90">
        <v>2.3644101211437274</v>
      </c>
      <c r="F101" s="31"/>
    </row>
    <row r="102" spans="2:13" ht="11.25" customHeight="1" x14ac:dyDescent="0.25">
      <c r="B102" s="27">
        <v>973</v>
      </c>
      <c r="C102" s="28" t="s">
        <v>194</v>
      </c>
      <c r="D102" s="90">
        <v>0.49485706528781304</v>
      </c>
      <c r="F102" s="31"/>
      <c r="K102" s="29"/>
      <c r="L102" s="29"/>
      <c r="M102" s="29"/>
    </row>
    <row r="103" spans="2:13" ht="11.25" customHeight="1" x14ac:dyDescent="0.25">
      <c r="B103" s="27">
        <v>974</v>
      </c>
      <c r="C103" s="28" t="s">
        <v>195</v>
      </c>
      <c r="D103" s="90">
        <v>3.2358386746575851</v>
      </c>
      <c r="F103" s="31"/>
      <c r="I103" s="30"/>
      <c r="J103" s="30"/>
      <c r="K103" s="30"/>
      <c r="L103" s="29"/>
      <c r="M103" s="29"/>
    </row>
    <row r="104" spans="2:13" ht="11.25" customHeight="1" x14ac:dyDescent="0.25">
      <c r="B104" s="27">
        <v>976</v>
      </c>
      <c r="C104" s="28" t="s">
        <v>200</v>
      </c>
      <c r="D104" s="90">
        <v>3.8155660130327763E-2</v>
      </c>
      <c r="F104" s="31"/>
      <c r="I104" s="31"/>
      <c r="J104" s="32"/>
      <c r="K104" s="33"/>
      <c r="L104" s="29"/>
      <c r="M104" s="29"/>
    </row>
    <row r="105" spans="2:13" ht="11.25" customHeight="1" x14ac:dyDescent="0.25">
      <c r="K105" s="29"/>
      <c r="L105" s="29"/>
      <c r="M105" s="29"/>
    </row>
    <row r="106" spans="2:13" ht="60.75" customHeight="1" x14ac:dyDescent="0.25">
      <c r="B106" s="129" t="s">
        <v>246</v>
      </c>
      <c r="C106" s="130"/>
      <c r="D106" s="130"/>
      <c r="K106" s="29"/>
      <c r="L106" s="29"/>
      <c r="M106" s="29"/>
    </row>
    <row r="108" spans="2:13" ht="11.25" customHeight="1" x14ac:dyDescent="0.25">
      <c r="G108" s="31"/>
    </row>
    <row r="109" spans="2:13" ht="11.25" customHeight="1" x14ac:dyDescent="0.25">
      <c r="G109" s="75"/>
    </row>
    <row r="110" spans="2:13" ht="11.25" customHeight="1" x14ac:dyDescent="0.25">
      <c r="G110" s="76"/>
    </row>
  </sheetData>
  <mergeCells count="1">
    <mergeCell ref="B106:D106"/>
  </mergeCells>
  <phoneticPr fontId="2"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Schéma 1</vt:lpstr>
      <vt:lpstr>Tableau 1</vt:lpstr>
      <vt:lpstr>Graphique 1</vt:lpstr>
      <vt:lpstr>Graphique 2</vt:lpstr>
      <vt:lpstr>Tableau complémentaire</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2009-08-31T09:18:44Z</cp:lastPrinted>
  <dcterms:created xsi:type="dcterms:W3CDTF">2009-08-26T09:01:53Z</dcterms:created>
  <dcterms:modified xsi:type="dcterms:W3CDTF">2023-09-19T15:09:17Z</dcterms:modified>
</cp:coreProperties>
</file>