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Users\emili\OneDrive\Documents\DREES\DREES\Panoramas\Minima 2023\Excels\"/>
    </mc:Choice>
  </mc:AlternateContent>
  <xr:revisionPtr revIDLastSave="0" documentId="13_ncr:1_{7C6A516D-E8CB-4882-BC71-053B28DAF672}" xr6:coauthVersionLast="47" xr6:coauthVersionMax="47" xr10:uidLastSave="{00000000-0000-0000-0000-000000000000}"/>
  <bookViews>
    <workbookView xWindow="-110" yWindow="-110" windowWidth="19420" windowHeight="10300" firstSheet="3" activeTab="7" xr2:uid="{00000000-000D-0000-FFFF-FFFF00000000}"/>
  </bookViews>
  <sheets>
    <sheet name="Schéma 1" sheetId="47" r:id="rId1"/>
    <sheet name="Tableau 1" sheetId="42" r:id="rId2"/>
    <sheet name="Tableau 2 " sheetId="16" r:id="rId3"/>
    <sheet name="Tableau 3" sheetId="18" r:id="rId4"/>
    <sheet name="Tableau 4" sheetId="37" r:id="rId5"/>
    <sheet name="Tableau 5" sheetId="38" r:id="rId6"/>
    <sheet name="Graphique 1" sheetId="46" r:id="rId7"/>
    <sheet name="Tableau complémentaire" sheetId="4" r:id="rId8"/>
  </sheets>
  <definedNames>
    <definedName name="_xlnm._FilterDatabase" localSheetId="7" hidden="1">'Tableau complémentaire'!$D$1:$D$847</definedName>
    <definedName name="_xlnm.Print_Area" localSheetId="1">'Tableau 1'!$B$1:$E$8</definedName>
    <definedName name="_xlnm.Print_Area" localSheetId="2">'Tableau 2 '!$B$1:$C$39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47" l="1"/>
  <c r="M7" i="47"/>
  <c r="M8" i="47"/>
  <c r="L9" i="47"/>
  <c r="M9" i="47"/>
  <c r="B8" i="47"/>
  <c r="B9" i="47" s="1"/>
  <c r="C6" i="47" l="1"/>
  <c r="E6" i="47" s="1"/>
  <c r="G6" i="47" s="1"/>
  <c r="C9" i="47"/>
  <c r="E9" i="47" s="1"/>
  <c r="G9" i="47" s="1"/>
  <c r="C8" i="47"/>
  <c r="D8" i="47" s="1"/>
  <c r="F8" i="47" s="1"/>
  <c r="C7" i="47"/>
  <c r="D7" i="47" s="1"/>
  <c r="F7" i="47" s="1"/>
  <c r="B10" i="47"/>
  <c r="D6" i="47" l="1"/>
  <c r="F6" i="47" s="1"/>
  <c r="D9" i="47"/>
  <c r="F9" i="47" s="1"/>
  <c r="E8" i="47"/>
  <c r="G8" i="47" s="1"/>
  <c r="C10" i="47"/>
  <c r="E10" i="47" s="1"/>
  <c r="G10" i="47" s="1"/>
  <c r="B11" i="47"/>
  <c r="E7" i="47"/>
  <c r="G7" i="47" s="1"/>
  <c r="D10" i="47" l="1"/>
  <c r="F10" i="47" s="1"/>
  <c r="B12" i="47"/>
  <c r="C11" i="47"/>
  <c r="D11" i="47" s="1"/>
  <c r="F11" i="47" s="1"/>
  <c r="B13" i="47" l="1"/>
  <c r="C12" i="47"/>
  <c r="D12" i="47" s="1"/>
  <c r="F12" i="47" s="1"/>
  <c r="E11" i="47"/>
  <c r="G11" i="47" s="1"/>
  <c r="E12" i="47" l="1"/>
  <c r="G12" i="47" s="1"/>
  <c r="C13" i="47"/>
  <c r="E13" i="47" s="1"/>
  <c r="G13" i="47" s="1"/>
  <c r="B14" i="47"/>
  <c r="B15" i="47" l="1"/>
  <c r="C14" i="47"/>
  <c r="E14" i="47" s="1"/>
  <c r="G14" i="47" s="1"/>
  <c r="D13" i="47"/>
  <c r="F13" i="47" s="1"/>
  <c r="D14" i="47" l="1"/>
  <c r="F14" i="47" s="1"/>
  <c r="C15" i="47"/>
  <c r="D15" i="47" s="1"/>
  <c r="F15" i="47" s="1"/>
  <c r="B16" i="47"/>
  <c r="B17" i="47" l="1"/>
  <c r="C16" i="47"/>
  <c r="D16" i="47" s="1"/>
  <c r="F16" i="47" s="1"/>
  <c r="E15" i="47"/>
  <c r="G15" i="47" s="1"/>
  <c r="E16" i="47" l="1"/>
  <c r="G16" i="47" s="1"/>
  <c r="B18" i="47"/>
  <c r="C17" i="47"/>
  <c r="D17" i="47" s="1"/>
  <c r="F17" i="47" s="1"/>
  <c r="E17" i="47" l="1"/>
  <c r="G17" i="47" s="1"/>
  <c r="C18" i="47"/>
  <c r="E18" i="47" s="1"/>
  <c r="G18" i="47" s="1"/>
  <c r="B19" i="47"/>
  <c r="D18" i="47" l="1"/>
  <c r="F18" i="47" s="1"/>
  <c r="B20" i="47"/>
  <c r="C19" i="47"/>
  <c r="D19" i="47" s="1"/>
  <c r="F19" i="47" s="1"/>
  <c r="E19" i="47" l="1"/>
  <c r="G19" i="47" s="1"/>
  <c r="B21" i="47"/>
  <c r="C20" i="47"/>
  <c r="D20" i="47" s="1"/>
  <c r="F20" i="47" s="1"/>
  <c r="E20" i="47" l="1"/>
  <c r="G20" i="47" s="1"/>
  <c r="B22" i="47"/>
  <c r="C21" i="47"/>
  <c r="D21" i="47" s="1"/>
  <c r="F21" i="47" s="1"/>
  <c r="C22" i="47" l="1"/>
  <c r="D22" i="47" s="1"/>
  <c r="F22" i="47" s="1"/>
  <c r="B23" i="47"/>
  <c r="E21" i="47"/>
  <c r="G21" i="47" s="1"/>
  <c r="E22" i="47" l="1"/>
  <c r="G22" i="47" s="1"/>
  <c r="C23" i="47"/>
  <c r="E23" i="47" s="1"/>
  <c r="G23" i="47" s="1"/>
  <c r="B24" i="47"/>
  <c r="D23" i="47" l="1"/>
  <c r="F23" i="47" s="1"/>
  <c r="C24" i="47"/>
  <c r="D24" i="47" s="1"/>
  <c r="F24" i="47" s="1"/>
  <c r="B25" i="47"/>
  <c r="E24" i="47" l="1"/>
  <c r="G24" i="47" s="1"/>
  <c r="C25" i="47"/>
  <c r="D25" i="47" s="1"/>
  <c r="F25" i="47" s="1"/>
  <c r="B26" i="47"/>
  <c r="E25" i="47" l="1"/>
  <c r="G25" i="47" s="1"/>
  <c r="B27" i="47"/>
  <c r="C26" i="47"/>
  <c r="D26" i="47" s="1"/>
  <c r="F26" i="47" s="1"/>
  <c r="C27" i="47" l="1"/>
  <c r="D27" i="47" s="1"/>
  <c r="F27" i="47" s="1"/>
  <c r="B28" i="47"/>
  <c r="E26" i="47"/>
  <c r="G26" i="47" s="1"/>
  <c r="E27" i="47" l="1"/>
  <c r="G27" i="47" s="1"/>
  <c r="C28" i="47"/>
  <c r="D28" i="47" s="1"/>
  <c r="F28" i="47" s="1"/>
  <c r="B29" i="47"/>
  <c r="E28" i="47" l="1"/>
  <c r="G28" i="47" s="1"/>
  <c r="B30" i="47"/>
  <c r="C29" i="47"/>
  <c r="D29" i="47" s="1"/>
  <c r="F29" i="47" s="1"/>
  <c r="E29" i="47" l="1"/>
  <c r="G29" i="47" s="1"/>
  <c r="C30" i="47"/>
  <c r="D30" i="47" s="1"/>
  <c r="F30" i="47" s="1"/>
  <c r="B31" i="47"/>
  <c r="E30" i="47" l="1"/>
  <c r="G30" i="47" s="1"/>
  <c r="B32" i="47"/>
  <c r="C31" i="47"/>
  <c r="D31" i="47" s="1"/>
  <c r="F31" i="47" s="1"/>
  <c r="E31" i="47" l="1"/>
  <c r="G31" i="47" s="1"/>
  <c r="B33" i="47"/>
  <c r="C32" i="47"/>
  <c r="E32" i="47" s="1"/>
  <c r="G32" i="47" s="1"/>
  <c r="D32" i="47" l="1"/>
  <c r="F32" i="47" s="1"/>
  <c r="C33" i="47"/>
  <c r="D33" i="47" s="1"/>
  <c r="F33" i="47" s="1"/>
  <c r="B34" i="47"/>
  <c r="E33" i="47" l="1"/>
  <c r="G33" i="47" s="1"/>
  <c r="C34" i="47"/>
  <c r="D34" i="47" s="1"/>
  <c r="F34" i="47" s="1"/>
  <c r="B35" i="47"/>
  <c r="E34" i="47" l="1"/>
  <c r="G34" i="47" s="1"/>
  <c r="B36" i="47"/>
  <c r="C35" i="47"/>
  <c r="D35" i="47" s="1"/>
  <c r="F35" i="47" s="1"/>
  <c r="E35" i="47" l="1"/>
  <c r="G35" i="47" s="1"/>
  <c r="B37" i="47"/>
  <c r="C36" i="47"/>
  <c r="D36" i="47" s="1"/>
  <c r="F36" i="47" s="1"/>
  <c r="E36" i="47" l="1"/>
  <c r="G36" i="47" s="1"/>
  <c r="C37" i="47"/>
  <c r="E37" i="47" s="1"/>
  <c r="G37" i="47" s="1"/>
  <c r="B38" i="47"/>
  <c r="C38" i="47" l="1"/>
  <c r="D38" i="47" s="1"/>
  <c r="F38" i="47" s="1"/>
  <c r="B39" i="47"/>
  <c r="D37" i="47"/>
  <c r="F37" i="47" s="1"/>
  <c r="E38" i="47" l="1"/>
  <c r="G38" i="47" s="1"/>
  <c r="B40" i="47"/>
  <c r="C39" i="47"/>
  <c r="D39" i="47" s="1"/>
  <c r="F39" i="47" s="1"/>
  <c r="E39" i="47" l="1"/>
  <c r="G39" i="47" s="1"/>
  <c r="B41" i="47"/>
  <c r="C40" i="47"/>
  <c r="D40" i="47" s="1"/>
  <c r="F40" i="47" s="1"/>
  <c r="E40" i="47" l="1"/>
  <c r="G40" i="47" s="1"/>
  <c r="C41" i="47"/>
  <c r="E41" i="47" s="1"/>
  <c r="G41" i="47" s="1"/>
  <c r="B42" i="47"/>
  <c r="D41" i="47" l="1"/>
  <c r="F41" i="47" s="1"/>
  <c r="C42" i="47"/>
  <c r="D42" i="47" s="1"/>
  <c r="F42" i="47" s="1"/>
  <c r="B43" i="47"/>
  <c r="E42" i="47" l="1"/>
  <c r="G42" i="47" s="1"/>
  <c r="B44" i="47"/>
  <c r="C43" i="47"/>
  <c r="D43" i="47" s="1"/>
  <c r="F43" i="47" s="1"/>
  <c r="E43" i="47" l="1"/>
  <c r="G43" i="47" s="1"/>
  <c r="B45" i="47"/>
  <c r="C44" i="47"/>
  <c r="D44" i="47" s="1"/>
  <c r="F44" i="47" s="1"/>
  <c r="E44" i="47" l="1"/>
  <c r="G44" i="47" s="1"/>
  <c r="C45" i="47"/>
  <c r="D45" i="47" s="1"/>
  <c r="F45" i="47" s="1"/>
  <c r="B46" i="47"/>
  <c r="E45" i="47" l="1"/>
  <c r="G45" i="47" s="1"/>
  <c r="C46" i="47"/>
  <c r="E46" i="47" s="1"/>
  <c r="G46" i="47" s="1"/>
  <c r="B47" i="47"/>
  <c r="D46" i="47" l="1"/>
  <c r="F46" i="47" s="1"/>
  <c r="B48" i="47"/>
  <c r="C47" i="47"/>
  <c r="D47" i="47" s="1"/>
  <c r="F47" i="47" s="1"/>
  <c r="E47" i="47"/>
  <c r="G47" i="47" s="1"/>
  <c r="B49" i="47" l="1"/>
  <c r="C48" i="47"/>
  <c r="D48" i="47" s="1"/>
  <c r="F48" i="47" s="1"/>
  <c r="E48" i="47" l="1"/>
  <c r="G48" i="47" s="1"/>
  <c r="C49" i="47"/>
  <c r="D49" i="47" s="1"/>
  <c r="F49" i="47" s="1"/>
  <c r="B50" i="47"/>
  <c r="C50" i="47" l="1"/>
  <c r="D50" i="47" s="1"/>
  <c r="F50" i="47" s="1"/>
  <c r="B51" i="47"/>
  <c r="E49" i="47"/>
  <c r="G49" i="47" s="1"/>
  <c r="E50" i="47" l="1"/>
  <c r="G50" i="47" s="1"/>
  <c r="B52" i="47"/>
  <c r="C51" i="47"/>
  <c r="D51" i="47" s="1"/>
  <c r="F51" i="47" s="1"/>
  <c r="E51" i="47" l="1"/>
  <c r="G51" i="47" s="1"/>
  <c r="B53" i="47"/>
  <c r="C52" i="47"/>
  <c r="D52" i="47" s="1"/>
  <c r="F52" i="47" s="1"/>
  <c r="E52" i="47" l="1"/>
  <c r="G52" i="47" s="1"/>
  <c r="C53" i="47"/>
  <c r="D53" i="47" s="1"/>
  <c r="F53" i="47" s="1"/>
  <c r="B54" i="47"/>
  <c r="E53" i="47" l="1"/>
  <c r="G53" i="47" s="1"/>
  <c r="C54" i="47"/>
  <c r="D54" i="47" s="1"/>
  <c r="F54" i="47" s="1"/>
  <c r="B55" i="47"/>
  <c r="E54" i="47" l="1"/>
  <c r="G54" i="47" s="1"/>
  <c r="B56" i="47"/>
  <c r="C55" i="47"/>
  <c r="D55" i="47" s="1"/>
  <c r="F55" i="47" s="1"/>
  <c r="B57" i="47" l="1"/>
  <c r="C56" i="47"/>
  <c r="D56" i="47" s="1"/>
  <c r="F56" i="47" s="1"/>
  <c r="E55" i="47"/>
  <c r="G55" i="47" s="1"/>
  <c r="E56" i="47" l="1"/>
  <c r="G56" i="47" s="1"/>
  <c r="C57" i="47"/>
  <c r="E57" i="47" s="1"/>
  <c r="G57" i="47" s="1"/>
  <c r="B58" i="47"/>
  <c r="D57" i="47" l="1"/>
  <c r="F57" i="47" s="1"/>
  <c r="C58" i="47"/>
  <c r="D58" i="47" s="1"/>
  <c r="F58" i="47" s="1"/>
  <c r="B59" i="47"/>
  <c r="E58" i="47" l="1"/>
  <c r="G58" i="47" s="1"/>
  <c r="B60" i="47"/>
  <c r="C59" i="47"/>
  <c r="D59" i="47" s="1"/>
  <c r="F59" i="47" s="1"/>
  <c r="E59" i="47" l="1"/>
  <c r="G59" i="47" s="1"/>
  <c r="B61" i="47"/>
  <c r="C60" i="47"/>
  <c r="D60" i="47" s="1"/>
  <c r="F60" i="47" s="1"/>
  <c r="E60" i="47" l="1"/>
  <c r="G60" i="47" s="1"/>
  <c r="C61" i="47"/>
  <c r="D61" i="47" s="1"/>
  <c r="F61" i="47" s="1"/>
  <c r="B62" i="47"/>
  <c r="E61" i="47" l="1"/>
  <c r="G61" i="47" s="1"/>
  <c r="C62" i="47"/>
  <c r="D62" i="47" s="1"/>
  <c r="F62" i="47" s="1"/>
  <c r="B63" i="47"/>
  <c r="E62" i="47" l="1"/>
  <c r="G62" i="47" s="1"/>
  <c r="B64" i="47"/>
  <c r="C63" i="47"/>
  <c r="D63" i="47" s="1"/>
  <c r="F63" i="47" s="1"/>
  <c r="E63" i="47" l="1"/>
  <c r="G63" i="47" s="1"/>
  <c r="B65" i="47"/>
  <c r="C64" i="47"/>
  <c r="D64" i="47" s="1"/>
  <c r="F64" i="47" s="1"/>
  <c r="E64" i="47" l="1"/>
  <c r="G64" i="47" s="1"/>
  <c r="C65" i="47"/>
  <c r="E65" i="47" s="1"/>
  <c r="G65" i="47" s="1"/>
  <c r="B66" i="47"/>
  <c r="D65" i="47" l="1"/>
  <c r="F65" i="47" s="1"/>
  <c r="C66" i="47"/>
  <c r="D66" i="47" s="1"/>
  <c r="F66" i="47" s="1"/>
  <c r="B67" i="47"/>
  <c r="E66" i="47" l="1"/>
  <c r="G66" i="47" s="1"/>
  <c r="B68" i="47"/>
  <c r="C67" i="47"/>
  <c r="D67" i="47" s="1"/>
  <c r="F67" i="47" s="1"/>
  <c r="E67" i="47" l="1"/>
  <c r="G67" i="47" s="1"/>
  <c r="B69" i="47"/>
  <c r="C68" i="47"/>
  <c r="E68" i="47" s="1"/>
  <c r="G68" i="47" s="1"/>
  <c r="D68" i="47" l="1"/>
  <c r="F68" i="47" s="1"/>
  <c r="C69" i="47"/>
  <c r="E69" i="47" s="1"/>
  <c r="G69" i="47" s="1"/>
  <c r="B70" i="47"/>
  <c r="D69" i="47" l="1"/>
  <c r="F69" i="47" s="1"/>
  <c r="C70" i="47"/>
  <c r="D70" i="47" s="1"/>
  <c r="F70" i="47" s="1"/>
  <c r="B71" i="47"/>
  <c r="E70" i="47" l="1"/>
  <c r="G70" i="47" s="1"/>
  <c r="B72" i="47"/>
  <c r="C71" i="47"/>
  <c r="D71" i="47" s="1"/>
  <c r="F71" i="47" s="1"/>
  <c r="E71" i="47" l="1"/>
  <c r="G71" i="47" s="1"/>
  <c r="B73" i="47"/>
  <c r="C72" i="47"/>
  <c r="E72" i="47" s="1"/>
  <c r="G72" i="47" s="1"/>
  <c r="D72" i="47" l="1"/>
  <c r="F72" i="47" s="1"/>
  <c r="C73" i="47"/>
  <c r="D73" i="47" s="1"/>
  <c r="F73" i="47" s="1"/>
  <c r="B74" i="47"/>
  <c r="E73" i="47" l="1"/>
  <c r="G73" i="47" s="1"/>
  <c r="B75" i="47"/>
  <c r="C74" i="47"/>
  <c r="D74" i="47" s="1"/>
  <c r="F74" i="47" s="1"/>
  <c r="E74" i="47" l="1"/>
  <c r="G74" i="47" s="1"/>
  <c r="B76" i="47"/>
  <c r="C75" i="47"/>
  <c r="D75" i="47" s="1"/>
  <c r="F75" i="47" s="1"/>
  <c r="E75" i="47" l="1"/>
  <c r="G75" i="47" s="1"/>
  <c r="C76" i="47"/>
  <c r="D76" i="47" s="1"/>
  <c r="F76" i="47" s="1"/>
  <c r="B77" i="47"/>
  <c r="E76" i="47" l="1"/>
  <c r="G76" i="47" s="1"/>
  <c r="C77" i="47"/>
  <c r="B78" i="47"/>
  <c r="D77" i="47"/>
  <c r="F77" i="47" s="1"/>
  <c r="E77" i="47"/>
  <c r="G77" i="47" s="1"/>
  <c r="B79" i="47" l="1"/>
  <c r="C78" i="47"/>
  <c r="D78" i="47" s="1"/>
  <c r="F78" i="47" s="1"/>
  <c r="E78" i="47" l="1"/>
  <c r="G78" i="47" s="1"/>
  <c r="B80" i="47"/>
  <c r="C79" i="47"/>
  <c r="D79" i="47" s="1"/>
  <c r="F79" i="47" s="1"/>
  <c r="C80" i="47" l="1"/>
  <c r="D80" i="47" s="1"/>
  <c r="F80" i="47" s="1"/>
  <c r="B81" i="47"/>
  <c r="E79" i="47"/>
  <c r="G79" i="47" s="1"/>
  <c r="E80" i="47" l="1"/>
  <c r="G80" i="47" s="1"/>
  <c r="C81" i="47"/>
  <c r="D81" i="47" s="1"/>
  <c r="F81" i="47" s="1"/>
  <c r="B82" i="47"/>
  <c r="E81" i="47" l="1"/>
  <c r="G81" i="47" s="1"/>
  <c r="B83" i="47"/>
  <c r="C82" i="47"/>
  <c r="D82" i="47" s="1"/>
  <c r="F82" i="47" s="1"/>
  <c r="E82" i="47" l="1"/>
  <c r="G82" i="47" s="1"/>
  <c r="C83" i="47"/>
  <c r="E83" i="47" s="1"/>
  <c r="G83" i="47" s="1"/>
  <c r="B84" i="47"/>
  <c r="D83" i="47" l="1"/>
  <c r="F83" i="47" s="1"/>
  <c r="C84" i="47"/>
  <c r="D84" i="47" s="1"/>
  <c r="F84" i="47" s="1"/>
  <c r="B85" i="47"/>
  <c r="E84" i="47" l="1"/>
  <c r="G84" i="47" s="1"/>
  <c r="C85" i="47"/>
  <c r="D85" i="47" s="1"/>
  <c r="F85" i="47" s="1"/>
  <c r="B86" i="47"/>
  <c r="E85" i="47" l="1"/>
  <c r="G85" i="47" s="1"/>
  <c r="B87" i="47"/>
  <c r="C86" i="47"/>
  <c r="D86" i="47" s="1"/>
  <c r="F86" i="47" s="1"/>
  <c r="E86" i="47" l="1"/>
  <c r="G86" i="47" s="1"/>
  <c r="B88" i="47"/>
  <c r="C87" i="47"/>
  <c r="D87" i="47" s="1"/>
  <c r="F87" i="47" s="1"/>
  <c r="E87" i="47" l="1"/>
  <c r="G87" i="47" s="1"/>
  <c r="C88" i="47"/>
  <c r="D88" i="47" s="1"/>
  <c r="F88" i="47" s="1"/>
  <c r="B89" i="47"/>
  <c r="E88" i="47" l="1"/>
  <c r="G88" i="47" s="1"/>
  <c r="C89" i="47"/>
  <c r="D89" i="47" s="1"/>
  <c r="F89" i="47" s="1"/>
  <c r="B90" i="47"/>
  <c r="E89" i="47" l="1"/>
  <c r="G89" i="47" s="1"/>
  <c r="B91" i="47"/>
  <c r="C90" i="47"/>
  <c r="D90" i="47" s="1"/>
  <c r="F90" i="47" s="1"/>
  <c r="E90" i="47" l="1"/>
  <c r="G90" i="47" s="1"/>
  <c r="B92" i="47"/>
  <c r="C91" i="47"/>
  <c r="D91" i="47" s="1"/>
  <c r="F91" i="47" s="1"/>
  <c r="E91" i="47" l="1"/>
  <c r="G91" i="47" s="1"/>
  <c r="C92" i="47"/>
  <c r="D92" i="47" s="1"/>
  <c r="F92" i="47" s="1"/>
  <c r="B93" i="47"/>
  <c r="E92" i="47" l="1"/>
  <c r="G92" i="47" s="1"/>
  <c r="C93" i="47"/>
  <c r="E93" i="47" s="1"/>
  <c r="G93" i="47" s="1"/>
  <c r="B94" i="47"/>
  <c r="B95" i="47" l="1"/>
  <c r="C94" i="47"/>
  <c r="D94" i="47" s="1"/>
  <c r="F94" i="47" s="1"/>
  <c r="D93" i="47"/>
  <c r="F93" i="47" s="1"/>
  <c r="E94" i="47" l="1"/>
  <c r="G94" i="47" s="1"/>
  <c r="B96" i="47"/>
  <c r="C95" i="47"/>
  <c r="E95" i="47" s="1"/>
  <c r="G95" i="47" s="1"/>
  <c r="D95" i="47" l="1"/>
  <c r="F95" i="47" s="1"/>
  <c r="C96" i="47"/>
  <c r="E96" i="47" s="1"/>
  <c r="G96" i="47" s="1"/>
  <c r="B97" i="47"/>
  <c r="C97" i="47" l="1"/>
  <c r="D97" i="47" s="1"/>
  <c r="F97" i="47" s="1"/>
  <c r="B98" i="47"/>
  <c r="D96" i="47"/>
  <c r="F96" i="47" s="1"/>
  <c r="B99" i="47" l="1"/>
  <c r="C98" i="47"/>
  <c r="D98" i="47" s="1"/>
  <c r="F98" i="47" s="1"/>
  <c r="E97" i="47"/>
  <c r="G97" i="47" s="1"/>
  <c r="E98" i="47" l="1"/>
  <c r="G98" i="47" s="1"/>
  <c r="B100" i="47"/>
  <c r="C99" i="47"/>
  <c r="E99" i="47" s="1"/>
  <c r="G99" i="47" s="1"/>
  <c r="D99" i="47" l="1"/>
  <c r="F99" i="47" s="1"/>
  <c r="C100" i="47"/>
  <c r="D100" i="47" s="1"/>
  <c r="F100" i="47" s="1"/>
  <c r="B101" i="47"/>
  <c r="E100" i="47" l="1"/>
  <c r="G100" i="47" s="1"/>
  <c r="B102" i="47"/>
  <c r="C101" i="47"/>
  <c r="E101" i="47" s="1"/>
  <c r="G101" i="47" s="1"/>
  <c r="D101" i="47" l="1"/>
  <c r="F101" i="47" s="1"/>
  <c r="C102" i="47"/>
  <c r="E102" i="47" s="1"/>
  <c r="G102" i="47" s="1"/>
  <c r="B103" i="47"/>
  <c r="B104" i="47" l="1"/>
  <c r="C103" i="47"/>
  <c r="E103" i="47" s="1"/>
  <c r="G103" i="47" s="1"/>
  <c r="D102" i="47"/>
  <c r="F102" i="47" s="1"/>
  <c r="D103" i="47" l="1"/>
  <c r="F103" i="47" s="1"/>
  <c r="C104" i="47"/>
  <c r="D104" i="47" s="1"/>
  <c r="F104" i="47" s="1"/>
  <c r="B105" i="47"/>
  <c r="E104" i="47" l="1"/>
  <c r="G104" i="47" s="1"/>
  <c r="B106" i="47"/>
  <c r="C105" i="47"/>
  <c r="D105" i="47" s="1"/>
  <c r="F105" i="47" s="1"/>
  <c r="E105" i="47" l="1"/>
  <c r="G105" i="47" s="1"/>
  <c r="C106" i="47"/>
  <c r="D106" i="47" s="1"/>
  <c r="F106" i="47" s="1"/>
  <c r="B107" i="47"/>
  <c r="E106" i="47" l="1"/>
  <c r="G106" i="47" s="1"/>
  <c r="B108" i="47"/>
  <c r="C107" i="47"/>
  <c r="E107" i="47" s="1"/>
  <c r="G107" i="47" s="1"/>
  <c r="C108" i="47" l="1"/>
  <c r="D108" i="47" s="1"/>
  <c r="F108" i="47" s="1"/>
  <c r="B109" i="47"/>
  <c r="D107" i="47"/>
  <c r="F107" i="47" s="1"/>
  <c r="E108" i="47" l="1"/>
  <c r="G108" i="47" s="1"/>
  <c r="B110" i="47"/>
  <c r="C109" i="47"/>
  <c r="D109" i="47" s="1"/>
  <c r="F109" i="47" s="1"/>
  <c r="E109" i="47" l="1"/>
  <c r="G109" i="47" s="1"/>
  <c r="C110" i="47"/>
  <c r="D110" i="47" s="1"/>
  <c r="F110" i="47" s="1"/>
  <c r="B111" i="47"/>
  <c r="E110" i="47" l="1"/>
  <c r="G110" i="47" s="1"/>
  <c r="B112" i="47"/>
  <c r="C111" i="47"/>
  <c r="E111" i="47" s="1"/>
  <c r="G111" i="47" s="1"/>
  <c r="C112" i="47" l="1"/>
  <c r="D112" i="47" s="1"/>
  <c r="F112" i="47" s="1"/>
  <c r="B113" i="47"/>
  <c r="D111" i="47"/>
  <c r="F111" i="47" s="1"/>
  <c r="E112" i="47" l="1"/>
  <c r="G112" i="47" s="1"/>
  <c r="B114" i="47"/>
  <c r="C113" i="47"/>
  <c r="D113" i="47" s="1"/>
  <c r="F113" i="47" s="1"/>
  <c r="E113" i="47" l="1"/>
  <c r="G113" i="47" s="1"/>
  <c r="C114" i="47"/>
  <c r="D114" i="47" s="1"/>
  <c r="F114" i="47" s="1"/>
  <c r="B115" i="47"/>
  <c r="E114" i="47" l="1"/>
  <c r="G114" i="47" s="1"/>
  <c r="B116" i="47"/>
  <c r="C115" i="47"/>
  <c r="E115" i="47" s="1"/>
  <c r="G115" i="47" s="1"/>
  <c r="D115" i="47" l="1"/>
  <c r="F115" i="47" s="1"/>
  <c r="B117" i="47"/>
  <c r="C116" i="47"/>
  <c r="D116" i="47" s="1"/>
  <c r="F116" i="47" s="1"/>
  <c r="E116" i="47" l="1"/>
  <c r="G116" i="47" s="1"/>
  <c r="B118" i="47"/>
  <c r="C117" i="47"/>
  <c r="D117" i="47" s="1"/>
  <c r="F117" i="47" s="1"/>
  <c r="E117" i="47" l="1"/>
  <c r="G117" i="47" s="1"/>
  <c r="C118" i="47"/>
  <c r="D118" i="47" s="1"/>
  <c r="F118" i="47" s="1"/>
  <c r="B119" i="47"/>
  <c r="E118" i="47" l="1"/>
  <c r="G118" i="47" s="1"/>
  <c r="B120" i="47"/>
  <c r="C119" i="47"/>
  <c r="D119" i="47" s="1"/>
  <c r="F119" i="47" s="1"/>
  <c r="E119" i="47" l="1"/>
  <c r="G119" i="47" s="1"/>
  <c r="B121" i="47"/>
  <c r="C120" i="47"/>
  <c r="E120" i="47" s="1"/>
  <c r="G120" i="47" s="1"/>
  <c r="D120" i="47" l="1"/>
  <c r="F120" i="47" s="1"/>
  <c r="B122" i="47"/>
  <c r="C121" i="47"/>
  <c r="E121" i="47" s="1"/>
  <c r="G121" i="47" s="1"/>
  <c r="D121" i="47" l="1"/>
  <c r="F121" i="47" s="1"/>
  <c r="C122" i="47"/>
  <c r="E122" i="47" s="1"/>
  <c r="G122" i="47" s="1"/>
  <c r="B123" i="47"/>
  <c r="D122" i="47" l="1"/>
  <c r="F122" i="47" s="1"/>
  <c r="B124" i="47"/>
  <c r="C123" i="47"/>
  <c r="D123" i="47" s="1"/>
  <c r="F123" i="47" s="1"/>
  <c r="E123" i="47" l="1"/>
  <c r="G123" i="47" s="1"/>
  <c r="C124" i="47"/>
  <c r="D124" i="47" s="1"/>
  <c r="F124" i="47" s="1"/>
  <c r="B125" i="47"/>
  <c r="B126" i="47" l="1"/>
  <c r="C125" i="47"/>
  <c r="D125" i="47" s="1"/>
  <c r="F125" i="47" s="1"/>
  <c r="E124" i="47"/>
  <c r="G124" i="47" s="1"/>
  <c r="E125" i="47" l="1"/>
  <c r="G125" i="47" s="1"/>
  <c r="C126" i="47"/>
  <c r="D126" i="47" s="1"/>
  <c r="F126" i="47" s="1"/>
  <c r="B127" i="47"/>
  <c r="E126" i="47" l="1"/>
  <c r="G126" i="47" s="1"/>
  <c r="B128" i="47"/>
  <c r="C127" i="47"/>
  <c r="E127" i="47" s="1"/>
  <c r="G127" i="47" s="1"/>
  <c r="C128" i="47" l="1"/>
  <c r="E128" i="47" s="1"/>
  <c r="G128" i="47" s="1"/>
  <c r="B129" i="47"/>
  <c r="D127" i="47"/>
  <c r="F127" i="47" s="1"/>
  <c r="D128" i="47" l="1"/>
  <c r="F128" i="47" s="1"/>
  <c r="B130" i="47"/>
  <c r="C129" i="47"/>
  <c r="D129" i="47" s="1"/>
  <c r="F129" i="47" s="1"/>
  <c r="E129" i="47" l="1"/>
  <c r="G129" i="47" s="1"/>
  <c r="C130" i="47"/>
  <c r="E130" i="47" s="1"/>
  <c r="G130" i="47" s="1"/>
  <c r="B131" i="47"/>
  <c r="D130" i="47" l="1"/>
  <c r="F130" i="47" s="1"/>
  <c r="B132" i="47"/>
  <c r="C131" i="47"/>
  <c r="D131" i="47" s="1"/>
  <c r="F131" i="47" s="1"/>
  <c r="E131" i="47" l="1"/>
  <c r="G131" i="47" s="1"/>
  <c r="C132" i="47"/>
  <c r="D132" i="47" s="1"/>
  <c r="F132" i="47" s="1"/>
  <c r="B133" i="47"/>
  <c r="B134" i="47" l="1"/>
  <c r="C133" i="47"/>
  <c r="D133" i="47" s="1"/>
  <c r="F133" i="47" s="1"/>
  <c r="E132" i="47"/>
  <c r="G132" i="47" s="1"/>
  <c r="E133" i="47" l="1"/>
  <c r="G133" i="47" s="1"/>
  <c r="C134" i="47"/>
  <c r="E134" i="47" s="1"/>
  <c r="G134" i="47" s="1"/>
  <c r="B135" i="47"/>
  <c r="B136" i="47" l="1"/>
  <c r="C135" i="47"/>
  <c r="D135" i="47" s="1"/>
  <c r="F135" i="47" s="1"/>
  <c r="D134" i="47"/>
  <c r="F134" i="47" s="1"/>
  <c r="E135" i="47" l="1"/>
  <c r="G135" i="47" s="1"/>
  <c r="C136" i="47"/>
  <c r="D136" i="47" s="1"/>
  <c r="F136" i="47" s="1"/>
  <c r="B137" i="47"/>
  <c r="B138" i="47" l="1"/>
  <c r="C137" i="47"/>
  <c r="D137" i="47" s="1"/>
  <c r="F137" i="47" s="1"/>
  <c r="E136" i="47"/>
  <c r="G136" i="47" s="1"/>
  <c r="E137" i="47" l="1"/>
  <c r="G137" i="47" s="1"/>
  <c r="C138" i="47"/>
  <c r="D138" i="47" s="1"/>
  <c r="F138" i="47" s="1"/>
  <c r="B139" i="47"/>
  <c r="E138" i="47" l="1"/>
  <c r="G138" i="47" s="1"/>
  <c r="B140" i="47"/>
  <c r="C139" i="47"/>
  <c r="D139" i="47" s="1"/>
  <c r="F139" i="47" s="1"/>
  <c r="E139" i="47" l="1"/>
  <c r="G139" i="47" s="1"/>
  <c r="C140" i="47"/>
  <c r="D140" i="47" s="1"/>
  <c r="F140" i="47" s="1"/>
  <c r="B141" i="47"/>
  <c r="B142" i="47" l="1"/>
  <c r="C141" i="47"/>
  <c r="D141" i="47" s="1"/>
  <c r="F141" i="47" s="1"/>
  <c r="E140" i="47"/>
  <c r="G140" i="47" s="1"/>
  <c r="E141" i="47" l="1"/>
  <c r="G141" i="47" s="1"/>
  <c r="C142" i="47"/>
  <c r="D142" i="47" s="1"/>
  <c r="F142" i="47" s="1"/>
  <c r="B143" i="47"/>
  <c r="E142" i="47" l="1"/>
  <c r="G142" i="47" s="1"/>
  <c r="B144" i="47"/>
  <c r="C143" i="47"/>
  <c r="E143" i="47" s="1"/>
  <c r="G143" i="47" s="1"/>
  <c r="D143" i="47" l="1"/>
  <c r="F143" i="47" s="1"/>
  <c r="C144" i="47"/>
  <c r="D144" i="47" s="1"/>
  <c r="F144" i="47" s="1"/>
  <c r="B145" i="47"/>
  <c r="E144" i="47" l="1"/>
  <c r="G144" i="47" s="1"/>
  <c r="B146" i="47"/>
  <c r="C145" i="47"/>
  <c r="D145" i="47" s="1"/>
  <c r="F145" i="47" s="1"/>
  <c r="E145" i="47" l="1"/>
  <c r="G145" i="47" s="1"/>
  <c r="C146" i="47"/>
  <c r="E146" i="47" s="1"/>
  <c r="G146" i="47" s="1"/>
  <c r="B147" i="47"/>
  <c r="D146" i="47" l="1"/>
  <c r="F146" i="47" s="1"/>
  <c r="B148" i="47"/>
  <c r="C147" i="47"/>
  <c r="E147" i="47" s="1"/>
  <c r="G147" i="47" s="1"/>
  <c r="C148" i="47" l="1"/>
  <c r="D148" i="47" s="1"/>
  <c r="F148" i="47" s="1"/>
  <c r="B149" i="47"/>
  <c r="D147" i="47"/>
  <c r="F147" i="47" s="1"/>
  <c r="E148" i="47" l="1"/>
  <c r="G148" i="47" s="1"/>
  <c r="B150" i="47"/>
  <c r="C149" i="47"/>
  <c r="E149" i="47" s="1"/>
  <c r="G149" i="47" s="1"/>
  <c r="D149" i="47" l="1"/>
  <c r="F149" i="47" s="1"/>
  <c r="C150" i="47"/>
  <c r="D150" i="47" s="1"/>
  <c r="F150" i="47" s="1"/>
  <c r="B151" i="47"/>
  <c r="B152" i="47" l="1"/>
  <c r="C151" i="47"/>
  <c r="D151" i="47" s="1"/>
  <c r="F151" i="47" s="1"/>
  <c r="E150" i="47"/>
  <c r="G150" i="47" s="1"/>
  <c r="E151" i="47" l="1"/>
  <c r="G151" i="47" s="1"/>
  <c r="C152" i="47"/>
  <c r="E152" i="47" s="1"/>
  <c r="G152" i="47" s="1"/>
  <c r="B153" i="47"/>
  <c r="B154" i="47" l="1"/>
  <c r="C153" i="47"/>
  <c r="D153" i="47" s="1"/>
  <c r="F153" i="47" s="1"/>
  <c r="D152" i="47"/>
  <c r="F152" i="47" s="1"/>
  <c r="E153" i="47" l="1"/>
  <c r="G153" i="47" s="1"/>
  <c r="C154" i="47"/>
  <c r="D154" i="47" s="1"/>
  <c r="F154" i="47" s="1"/>
  <c r="B155" i="47"/>
  <c r="E154" i="47" l="1"/>
  <c r="G154" i="47" s="1"/>
  <c r="B156" i="47"/>
  <c r="C155" i="47"/>
  <c r="D155" i="47" s="1"/>
  <c r="F155" i="47" s="1"/>
  <c r="E155" i="47" l="1"/>
  <c r="G155" i="47" s="1"/>
  <c r="C156" i="47"/>
  <c r="D156" i="47" s="1"/>
  <c r="F156" i="47" s="1"/>
  <c r="B157" i="47"/>
  <c r="E156" i="47" l="1"/>
  <c r="G156" i="47" s="1"/>
  <c r="B158" i="47"/>
  <c r="C157" i="47"/>
  <c r="D157" i="47" s="1"/>
  <c r="F157" i="47" s="1"/>
  <c r="E157" i="47" l="1"/>
  <c r="G157" i="47" s="1"/>
  <c r="C158" i="47"/>
  <c r="E158" i="47" s="1"/>
  <c r="G158" i="47" s="1"/>
  <c r="B159" i="47"/>
  <c r="D158" i="47" l="1"/>
  <c r="F158" i="47" s="1"/>
  <c r="B160" i="47"/>
  <c r="C159" i="47"/>
  <c r="D159" i="47" s="1"/>
  <c r="F159" i="47" s="1"/>
  <c r="E159" i="47" l="1"/>
  <c r="G159" i="47" s="1"/>
  <c r="C160" i="47"/>
  <c r="D160" i="47" s="1"/>
  <c r="F160" i="47" s="1"/>
  <c r="B161" i="47"/>
  <c r="E160" i="47"/>
  <c r="G160" i="47" s="1"/>
  <c r="B162" i="47" l="1"/>
  <c r="C161" i="47"/>
  <c r="D161" i="47" s="1"/>
  <c r="F161" i="47" s="1"/>
  <c r="E161" i="47" l="1"/>
  <c r="G161" i="47" s="1"/>
  <c r="C162" i="47"/>
  <c r="D162" i="47" s="1"/>
  <c r="F162" i="47" s="1"/>
  <c r="B163" i="47"/>
  <c r="E162" i="47" l="1"/>
  <c r="G162" i="47" s="1"/>
  <c r="B164" i="47"/>
  <c r="C163" i="47"/>
  <c r="D163" i="47" s="1"/>
  <c r="F163" i="47" s="1"/>
  <c r="E163" i="47" l="1"/>
  <c r="G163" i="47" s="1"/>
  <c r="C164" i="47"/>
  <c r="E164" i="47" s="1"/>
  <c r="G164" i="47" s="1"/>
  <c r="B165" i="47"/>
  <c r="D164" i="47" l="1"/>
  <c r="F164" i="47" s="1"/>
  <c r="B166" i="47"/>
  <c r="C165" i="47"/>
  <c r="D165" i="47" s="1"/>
  <c r="F165" i="47" s="1"/>
  <c r="E165" i="47" l="1"/>
  <c r="G165" i="47" s="1"/>
  <c r="C166" i="47"/>
  <c r="B167" i="47"/>
  <c r="E166" i="47" l="1"/>
  <c r="G166" i="47" s="1"/>
  <c r="D166" i="47"/>
  <c r="F166" i="47" s="1"/>
  <c r="B168" i="47"/>
  <c r="C167" i="47"/>
  <c r="D167" i="47" s="1"/>
  <c r="F167" i="47" s="1"/>
  <c r="E167" i="47" l="1"/>
  <c r="G167" i="47" s="1"/>
  <c r="C168" i="47"/>
  <c r="D168" i="47" s="1"/>
  <c r="F168" i="47" s="1"/>
  <c r="B169" i="47"/>
  <c r="E168" i="47" l="1"/>
  <c r="G168" i="47" s="1"/>
  <c r="B170" i="47"/>
  <c r="C169" i="47"/>
  <c r="D169" i="47" s="1"/>
  <c r="F169" i="47" s="1"/>
  <c r="E169" i="47" l="1"/>
  <c r="G169" i="47" s="1"/>
  <c r="C170" i="47"/>
  <c r="D170" i="47" s="1"/>
  <c r="F170" i="47" s="1"/>
  <c r="B171" i="47"/>
  <c r="E170" i="47" l="1"/>
  <c r="G170" i="47" s="1"/>
  <c r="B172" i="47"/>
  <c r="C171" i="47"/>
  <c r="D171" i="47" s="1"/>
  <c r="F171" i="47" s="1"/>
  <c r="E171" i="47" l="1"/>
  <c r="G171" i="47" s="1"/>
  <c r="C172" i="47"/>
  <c r="E172" i="47" s="1"/>
  <c r="G172" i="47" s="1"/>
  <c r="B173" i="47"/>
  <c r="D172" i="47" l="1"/>
  <c r="F172" i="47" s="1"/>
  <c r="B174" i="47"/>
  <c r="C173" i="47"/>
  <c r="E173" i="47" s="1"/>
  <c r="G173" i="47" s="1"/>
  <c r="D173" i="47" l="1"/>
  <c r="F173" i="47" s="1"/>
  <c r="C174" i="47"/>
  <c r="D174" i="47" s="1"/>
  <c r="F174" i="47" s="1"/>
  <c r="B175" i="47"/>
  <c r="E174" i="47" l="1"/>
  <c r="G174" i="47" s="1"/>
  <c r="B176" i="47"/>
  <c r="C175" i="47"/>
  <c r="D175" i="47" s="1"/>
  <c r="F175" i="47" s="1"/>
  <c r="E175" i="47" l="1"/>
  <c r="G175" i="47" s="1"/>
  <c r="C176" i="47"/>
  <c r="D176" i="47" s="1"/>
  <c r="F176" i="47" s="1"/>
  <c r="B177" i="47"/>
  <c r="E176" i="47" l="1"/>
  <c r="G176" i="47" s="1"/>
  <c r="B178" i="47"/>
  <c r="C177" i="47"/>
  <c r="E177" i="47" s="1"/>
  <c r="G177" i="47" s="1"/>
  <c r="D177" i="47" l="1"/>
  <c r="F177" i="47" s="1"/>
  <c r="C178" i="47"/>
  <c r="D178" i="47" s="1"/>
  <c r="F178" i="47" s="1"/>
  <c r="B179" i="47"/>
  <c r="E178" i="47"/>
  <c r="G178" i="47" s="1"/>
  <c r="B180" i="47" l="1"/>
  <c r="C179" i="47"/>
  <c r="D179" i="47" s="1"/>
  <c r="F179" i="47" s="1"/>
  <c r="E179" i="47" l="1"/>
  <c r="G179" i="47" s="1"/>
  <c r="C180" i="47"/>
  <c r="D180" i="47" s="1"/>
  <c r="F180" i="47" s="1"/>
  <c r="B181" i="47"/>
  <c r="E180" i="47"/>
  <c r="G180" i="47" s="1"/>
  <c r="B182" i="47" l="1"/>
  <c r="C181" i="47"/>
  <c r="D181" i="47" s="1"/>
  <c r="F181" i="47" s="1"/>
  <c r="E181" i="47" l="1"/>
  <c r="G181" i="47" s="1"/>
  <c r="C182" i="47"/>
  <c r="B183" i="47"/>
  <c r="D182" i="47"/>
  <c r="F182" i="47" s="1"/>
  <c r="E182" i="47"/>
  <c r="G182" i="47" s="1"/>
  <c r="B184" i="47" l="1"/>
  <c r="C183" i="47"/>
  <c r="D183" i="47" s="1"/>
  <c r="F183" i="47" s="1"/>
  <c r="E183" i="47" l="1"/>
  <c r="G183" i="47" s="1"/>
  <c r="C184" i="47"/>
  <c r="D184" i="47" s="1"/>
  <c r="F184" i="47" s="1"/>
  <c r="B185" i="47"/>
  <c r="E184" i="47" l="1"/>
  <c r="G184" i="47" s="1"/>
  <c r="B186" i="47"/>
  <c r="C185" i="47"/>
  <c r="D185" i="47" s="1"/>
  <c r="F185" i="47" s="1"/>
  <c r="E185" i="47" l="1"/>
  <c r="G185" i="47" s="1"/>
  <c r="C186" i="47"/>
  <c r="D186" i="47" s="1"/>
  <c r="F186" i="47" s="1"/>
  <c r="B187" i="47"/>
  <c r="E186" i="47"/>
  <c r="G186" i="47" s="1"/>
  <c r="B188" i="47" l="1"/>
  <c r="C187" i="47"/>
  <c r="D187" i="47" s="1"/>
  <c r="F187" i="47" s="1"/>
  <c r="E187" i="47" l="1"/>
  <c r="G187" i="47" s="1"/>
  <c r="C188" i="47"/>
  <c r="D188" i="47" s="1"/>
  <c r="F188" i="47" s="1"/>
  <c r="B189" i="47"/>
  <c r="E188" i="47" l="1"/>
  <c r="G188" i="47" s="1"/>
  <c r="B190" i="47"/>
  <c r="C189" i="47"/>
  <c r="D189" i="47" s="1"/>
  <c r="F189" i="47" s="1"/>
  <c r="E189" i="47" l="1"/>
  <c r="G189" i="47" s="1"/>
  <c r="C190" i="47"/>
  <c r="E190" i="47" s="1"/>
  <c r="G190" i="47" s="1"/>
  <c r="B191" i="47"/>
  <c r="D190" i="47" l="1"/>
  <c r="F190" i="47" s="1"/>
  <c r="B192" i="47"/>
  <c r="C191" i="47"/>
  <c r="D191" i="47" s="1"/>
  <c r="F191" i="47" s="1"/>
  <c r="E191" i="47" l="1"/>
  <c r="G191" i="47" s="1"/>
  <c r="C192" i="47"/>
  <c r="D192" i="47" s="1"/>
  <c r="F192" i="47" s="1"/>
  <c r="B193" i="47"/>
  <c r="E192" i="47" l="1"/>
  <c r="G192" i="47" s="1"/>
  <c r="B194" i="47"/>
  <c r="C193" i="47"/>
  <c r="D193" i="47" s="1"/>
  <c r="F193" i="47" s="1"/>
  <c r="E193" i="47" l="1"/>
  <c r="G193" i="47" s="1"/>
  <c r="C194" i="47"/>
  <c r="D194" i="47" s="1"/>
  <c r="F194" i="47" s="1"/>
  <c r="B195" i="47"/>
  <c r="E194" i="47" l="1"/>
  <c r="G194" i="47" s="1"/>
  <c r="B196" i="47"/>
  <c r="C195" i="47"/>
  <c r="D195" i="47" s="1"/>
  <c r="F195" i="47" s="1"/>
  <c r="E195" i="47" l="1"/>
  <c r="G195" i="47" s="1"/>
  <c r="C196" i="47"/>
  <c r="D196" i="47" s="1"/>
  <c r="F196" i="47" s="1"/>
  <c r="B197" i="47"/>
  <c r="E196" i="47" l="1"/>
  <c r="G196" i="47" s="1"/>
  <c r="B198" i="47"/>
  <c r="C197" i="47"/>
  <c r="D197" i="47" s="1"/>
  <c r="F197" i="47" s="1"/>
  <c r="E197" i="47" l="1"/>
  <c r="G197" i="47" s="1"/>
  <c r="C198" i="47"/>
  <c r="D198" i="47" s="1"/>
  <c r="F198" i="47" s="1"/>
  <c r="B199" i="47"/>
  <c r="E198" i="47" l="1"/>
  <c r="G198" i="47" s="1"/>
  <c r="B200" i="47"/>
  <c r="C199" i="47"/>
  <c r="D199" i="47" s="1"/>
  <c r="F199" i="47" s="1"/>
  <c r="E199" i="47" l="1"/>
  <c r="G199" i="47" s="1"/>
  <c r="C200" i="47"/>
  <c r="E200" i="47" s="1"/>
  <c r="G200" i="47" s="1"/>
  <c r="B201" i="47"/>
  <c r="B202" i="47" l="1"/>
  <c r="C201" i="47"/>
  <c r="D201" i="47" s="1"/>
  <c r="F201" i="47" s="1"/>
  <c r="D200" i="47"/>
  <c r="F200" i="47" s="1"/>
  <c r="E201" i="47" l="1"/>
  <c r="G201" i="47" s="1"/>
  <c r="C202" i="47"/>
  <c r="E202" i="47" s="1"/>
  <c r="G202" i="47" s="1"/>
  <c r="B203" i="47"/>
  <c r="D202" i="47" l="1"/>
  <c r="F202" i="47" s="1"/>
  <c r="B204" i="47"/>
  <c r="C203" i="47"/>
  <c r="D203" i="47" s="1"/>
  <c r="F203" i="47" s="1"/>
  <c r="E203" i="47" l="1"/>
  <c r="G203" i="47" s="1"/>
  <c r="C204" i="47"/>
  <c r="D204" i="47" s="1"/>
  <c r="F204" i="47" s="1"/>
  <c r="B205" i="47"/>
  <c r="E204" i="47" l="1"/>
  <c r="G204" i="47" s="1"/>
  <c r="B206" i="47"/>
  <c r="C205" i="47"/>
  <c r="E205" i="47" s="1"/>
  <c r="G205" i="47" s="1"/>
  <c r="D205" i="47" l="1"/>
  <c r="F205" i="47" s="1"/>
  <c r="C206" i="47"/>
  <c r="B207" i="47"/>
  <c r="E206" i="47" l="1"/>
  <c r="G206" i="47" s="1"/>
  <c r="D206" i="47"/>
  <c r="F206" i="47" s="1"/>
  <c r="B208" i="47"/>
  <c r="C207" i="47"/>
  <c r="D207" i="47" s="1"/>
  <c r="F207" i="47" s="1"/>
  <c r="E207" i="47" l="1"/>
  <c r="G207" i="47" s="1"/>
  <c r="C208" i="47"/>
  <c r="D208" i="47" s="1"/>
  <c r="F208" i="47" s="1"/>
  <c r="B209" i="47"/>
  <c r="E208" i="47" l="1"/>
  <c r="G208" i="47" s="1"/>
  <c r="B210" i="47"/>
  <c r="C209" i="47"/>
  <c r="D209" i="47" s="1"/>
  <c r="F209" i="47" s="1"/>
  <c r="E209" i="47" l="1"/>
  <c r="G209" i="47" s="1"/>
  <c r="C210" i="47"/>
  <c r="D210" i="47" s="1"/>
  <c r="F210" i="47" s="1"/>
  <c r="B211" i="47"/>
  <c r="E210" i="47" l="1"/>
  <c r="G210" i="47" s="1"/>
  <c r="B212" i="47"/>
  <c r="C211" i="47"/>
  <c r="D211" i="47" s="1"/>
  <c r="F211" i="47" s="1"/>
  <c r="E211" i="47" l="1"/>
  <c r="G211" i="47" s="1"/>
  <c r="C212" i="47"/>
  <c r="D212" i="47" s="1"/>
  <c r="F212" i="47" s="1"/>
  <c r="B213" i="47"/>
  <c r="E212" i="47" l="1"/>
  <c r="G212" i="47" s="1"/>
  <c r="B214" i="47"/>
  <c r="C213" i="47"/>
  <c r="D213" i="47" s="1"/>
  <c r="F213" i="47" s="1"/>
  <c r="E213" i="47" l="1"/>
  <c r="G213" i="47" s="1"/>
  <c r="C214" i="47"/>
  <c r="E214" i="47" s="1"/>
  <c r="G214" i="47" s="1"/>
  <c r="B215" i="47"/>
  <c r="D214" i="47" l="1"/>
  <c r="F214" i="47" s="1"/>
  <c r="B216" i="47"/>
  <c r="C215" i="47"/>
  <c r="D215" i="47" s="1"/>
  <c r="F215" i="47" s="1"/>
  <c r="E215" i="47" l="1"/>
  <c r="G215" i="47" s="1"/>
  <c r="C216" i="47"/>
  <c r="D216" i="47" s="1"/>
  <c r="F216" i="47" s="1"/>
  <c r="B217" i="47"/>
  <c r="E216" i="47" l="1"/>
  <c r="G216" i="47" s="1"/>
  <c r="B218" i="47"/>
  <c r="C217" i="47"/>
  <c r="D217" i="47" s="1"/>
  <c r="F217" i="47" s="1"/>
  <c r="C218" i="47" l="1"/>
  <c r="E218" i="47" s="1"/>
  <c r="G218" i="47" s="1"/>
  <c r="B219" i="47"/>
  <c r="E217" i="47"/>
  <c r="G217" i="47" s="1"/>
  <c r="D218" i="47" l="1"/>
  <c r="F218" i="47" s="1"/>
  <c r="B220" i="47"/>
  <c r="C219" i="47"/>
  <c r="D219" i="47" s="1"/>
  <c r="F219" i="47" s="1"/>
  <c r="E219" i="47" l="1"/>
  <c r="G219" i="47" s="1"/>
  <c r="C220" i="47"/>
  <c r="D220" i="47" s="1"/>
  <c r="F220" i="47" s="1"/>
  <c r="B221" i="47"/>
  <c r="E220" i="47" l="1"/>
  <c r="G220" i="47" s="1"/>
  <c r="B222" i="47"/>
  <c r="C221" i="47"/>
  <c r="D221" i="47" s="1"/>
  <c r="F221" i="47" s="1"/>
  <c r="E221" i="47" l="1"/>
  <c r="G221" i="47" s="1"/>
  <c r="C222" i="47"/>
  <c r="E222" i="47" s="1"/>
  <c r="G222" i="47" s="1"/>
  <c r="B223" i="47"/>
  <c r="D222" i="47" l="1"/>
  <c r="F222" i="47" s="1"/>
  <c r="B224" i="47"/>
  <c r="C223" i="47"/>
  <c r="D223" i="47" s="1"/>
  <c r="F223" i="47" s="1"/>
  <c r="E223" i="47" l="1"/>
  <c r="G223" i="47" s="1"/>
  <c r="C224" i="47"/>
  <c r="E224" i="47" s="1"/>
  <c r="G224" i="47" s="1"/>
  <c r="B225" i="47"/>
  <c r="D224" i="47" l="1"/>
  <c r="F224" i="47" s="1"/>
  <c r="B226" i="47"/>
  <c r="C225" i="47"/>
  <c r="D225" i="47" s="1"/>
  <c r="F225" i="47" s="1"/>
  <c r="E225" i="47" l="1"/>
  <c r="G225" i="47" s="1"/>
  <c r="C226" i="47"/>
  <c r="D226" i="47" s="1"/>
  <c r="F226" i="47" s="1"/>
  <c r="B227" i="47"/>
  <c r="E226" i="47" l="1"/>
  <c r="G226" i="47" s="1"/>
  <c r="B228" i="47"/>
  <c r="C227" i="47"/>
  <c r="D227" i="47" s="1"/>
  <c r="F227" i="47" s="1"/>
  <c r="E227" i="47" l="1"/>
  <c r="G227" i="47" s="1"/>
  <c r="C228" i="47"/>
  <c r="D228" i="47" s="1"/>
  <c r="F228" i="47" s="1"/>
  <c r="B229" i="47"/>
  <c r="E228" i="47" l="1"/>
  <c r="G228" i="47" s="1"/>
  <c r="B230" i="47"/>
  <c r="C229" i="47"/>
  <c r="D229" i="47" s="1"/>
  <c r="F229" i="47" s="1"/>
  <c r="E229" i="47" l="1"/>
  <c r="G229" i="47" s="1"/>
  <c r="C230" i="47"/>
  <c r="D230" i="47" s="1"/>
  <c r="F230" i="47" s="1"/>
  <c r="B231" i="47"/>
  <c r="E230" i="47" l="1"/>
  <c r="G230" i="47" s="1"/>
  <c r="B232" i="47"/>
  <c r="C231" i="47"/>
  <c r="D231" i="47" s="1"/>
  <c r="F231" i="47" s="1"/>
  <c r="E231" i="47" l="1"/>
  <c r="G231" i="47" s="1"/>
  <c r="C232" i="47"/>
  <c r="D232" i="47" s="1"/>
  <c r="F232" i="47" s="1"/>
  <c r="B233" i="47"/>
  <c r="E232" i="47"/>
  <c r="G232" i="47" s="1"/>
  <c r="B234" i="47" l="1"/>
  <c r="C233" i="47"/>
  <c r="D233" i="47" s="1"/>
  <c r="F233" i="47" s="1"/>
  <c r="E233" i="47" l="1"/>
  <c r="G233" i="47" s="1"/>
  <c r="C234" i="47"/>
  <c r="D234" i="47" s="1"/>
  <c r="F234" i="47" s="1"/>
  <c r="B235" i="47"/>
  <c r="E234" i="47" l="1"/>
  <c r="G234" i="47" s="1"/>
  <c r="B236" i="47"/>
  <c r="C235" i="47"/>
  <c r="D235" i="47" s="1"/>
  <c r="F235" i="47" s="1"/>
  <c r="E235" i="47" l="1"/>
  <c r="G235" i="47" s="1"/>
  <c r="C236" i="47"/>
  <c r="D236" i="47" s="1"/>
  <c r="F236" i="47" s="1"/>
  <c r="B237" i="47"/>
  <c r="B238" i="47" l="1"/>
  <c r="C237" i="47"/>
  <c r="D237" i="47" s="1"/>
  <c r="F237" i="47" s="1"/>
  <c r="E236" i="47"/>
  <c r="G236" i="47" s="1"/>
  <c r="E237" i="47" l="1"/>
  <c r="G237" i="47" s="1"/>
  <c r="C238" i="47"/>
  <c r="E238" i="47" s="1"/>
  <c r="G238" i="47" s="1"/>
  <c r="B239" i="47"/>
  <c r="D238" i="47" l="1"/>
  <c r="F238" i="47" s="1"/>
  <c r="B240" i="47"/>
  <c r="C239" i="47"/>
  <c r="D239" i="47" s="1"/>
  <c r="F239" i="47" s="1"/>
  <c r="E239" i="47" l="1"/>
  <c r="G239" i="47" s="1"/>
  <c r="C240" i="47"/>
  <c r="D240" i="47" s="1"/>
  <c r="F240" i="47" s="1"/>
  <c r="B241" i="47"/>
  <c r="E240" i="47" l="1"/>
  <c r="G240" i="47" s="1"/>
  <c r="C241" i="47"/>
  <c r="D241" i="47" s="1"/>
  <c r="F241" i="47" s="1"/>
  <c r="B242" i="47"/>
  <c r="E241" i="47" l="1"/>
  <c r="G241" i="47" s="1"/>
  <c r="C242" i="47"/>
  <c r="D242" i="47" s="1"/>
  <c r="F242" i="47" s="1"/>
  <c r="B243" i="47"/>
  <c r="E242" i="47" l="1"/>
  <c r="G242" i="47" s="1"/>
  <c r="C243" i="47"/>
  <c r="D243" i="47" s="1"/>
  <c r="F243" i="47" s="1"/>
  <c r="B244" i="47"/>
  <c r="E243" i="47" l="1"/>
  <c r="G243" i="47" s="1"/>
  <c r="B245" i="47"/>
  <c r="C244" i="47"/>
  <c r="E244" i="47" s="1"/>
  <c r="G244" i="47" s="1"/>
  <c r="D244" i="47" l="1"/>
  <c r="F244" i="47" s="1"/>
  <c r="C245" i="47"/>
  <c r="E245" i="47" s="1"/>
  <c r="G245" i="47" s="1"/>
  <c r="B246" i="47"/>
  <c r="D245" i="47" l="1"/>
  <c r="F245" i="47" s="1"/>
  <c r="C246" i="47"/>
  <c r="D246" i="47" s="1"/>
  <c r="F246" i="47" s="1"/>
  <c r="B247" i="47"/>
  <c r="E246" i="47" l="1"/>
  <c r="G246" i="47" s="1"/>
  <c r="C247" i="47"/>
  <c r="D247" i="47" s="1"/>
  <c r="F247" i="47" s="1"/>
  <c r="B248" i="47"/>
  <c r="C248" i="47" l="1"/>
  <c r="D248" i="47" s="1"/>
  <c r="F248" i="47" s="1"/>
  <c r="B249" i="47"/>
  <c r="E247" i="47"/>
  <c r="G247" i="47" s="1"/>
  <c r="E248" i="47" l="1"/>
  <c r="G248" i="47" s="1"/>
  <c r="B250" i="47"/>
  <c r="C249" i="47"/>
  <c r="D249" i="47" s="1"/>
  <c r="F249" i="47" s="1"/>
  <c r="E249" i="47" l="1"/>
  <c r="G249" i="47" s="1"/>
  <c r="B251" i="47"/>
  <c r="C250" i="47"/>
  <c r="D250" i="47" s="1"/>
  <c r="F250" i="47" s="1"/>
  <c r="E250" i="47" l="1"/>
  <c r="G250" i="47" s="1"/>
  <c r="C251" i="47"/>
  <c r="D251" i="47" s="1"/>
  <c r="F251" i="47" s="1"/>
  <c r="B252" i="47"/>
  <c r="E251" i="47" l="1"/>
  <c r="G251" i="47" s="1"/>
  <c r="B253" i="47"/>
  <c r="C252" i="47"/>
  <c r="D252" i="47" s="1"/>
  <c r="F252" i="47" s="1"/>
  <c r="E252" i="47" l="1"/>
  <c r="G252" i="47" s="1"/>
  <c r="B254" i="47"/>
  <c r="C253" i="47"/>
  <c r="E253" i="47" s="1"/>
  <c r="G253" i="47" s="1"/>
  <c r="D253" i="47" l="1"/>
  <c r="F253" i="47" s="1"/>
  <c r="B255" i="47"/>
  <c r="C254" i="47"/>
  <c r="D254" i="47" s="1"/>
  <c r="F254" i="47" s="1"/>
  <c r="E254" i="47" l="1"/>
  <c r="G254" i="47" s="1"/>
  <c r="C255" i="47"/>
  <c r="D255" i="47" s="1"/>
  <c r="F255" i="47" s="1"/>
  <c r="B256" i="47"/>
  <c r="E255" i="47" l="1"/>
  <c r="G255" i="47" s="1"/>
  <c r="B257" i="47"/>
  <c r="C256" i="47"/>
  <c r="D256" i="47" s="1"/>
  <c r="F256" i="47" s="1"/>
  <c r="E256" i="47" l="1"/>
  <c r="G256" i="47" s="1"/>
  <c r="C257" i="47"/>
  <c r="D257" i="47" s="1"/>
  <c r="F257" i="47" s="1"/>
  <c r="B258" i="47"/>
  <c r="E257" i="47" l="1"/>
  <c r="G257" i="47" s="1"/>
  <c r="B259" i="47"/>
  <c r="C258" i="47"/>
  <c r="D258" i="47" s="1"/>
  <c r="F258" i="47" s="1"/>
  <c r="C259" i="47" l="1"/>
  <c r="D259" i="47" s="1"/>
  <c r="F259" i="47" s="1"/>
  <c r="B260" i="47"/>
  <c r="E259" i="47"/>
  <c r="G259" i="47" s="1"/>
  <c r="E258" i="47"/>
  <c r="G258" i="47" s="1"/>
  <c r="B261" i="47" l="1"/>
  <c r="C260" i="47"/>
  <c r="D260" i="47" s="1"/>
  <c r="F260" i="47" s="1"/>
  <c r="E260" i="47" l="1"/>
  <c r="G260" i="47" s="1"/>
  <c r="B262" i="47"/>
  <c r="C261" i="47"/>
  <c r="D261" i="47" s="1"/>
  <c r="F261" i="47" s="1"/>
  <c r="E261" i="47" l="1"/>
  <c r="G261" i="47" s="1"/>
  <c r="C262" i="47"/>
  <c r="D262" i="47" s="1"/>
  <c r="F262" i="47" s="1"/>
  <c r="B263" i="47"/>
  <c r="E262" i="47"/>
  <c r="G262" i="47" s="1"/>
  <c r="C263" i="47" l="1"/>
  <c r="D263" i="47" s="1"/>
  <c r="F263" i="47" s="1"/>
  <c r="B264" i="47"/>
  <c r="E263" i="47" l="1"/>
  <c r="G263" i="47" s="1"/>
  <c r="B265" i="47"/>
  <c r="C264" i="47"/>
  <c r="D264" i="47" s="1"/>
  <c r="F264" i="47" s="1"/>
  <c r="E264" i="47" l="1"/>
  <c r="G264" i="47" s="1"/>
  <c r="C265" i="47"/>
  <c r="D265" i="47" s="1"/>
  <c r="F265" i="47" s="1"/>
  <c r="B266" i="47"/>
  <c r="E265" i="47" l="1"/>
  <c r="G265" i="47" s="1"/>
  <c r="C266" i="47"/>
  <c r="D266" i="47" s="1"/>
  <c r="F266" i="47" s="1"/>
  <c r="B267" i="47"/>
  <c r="E266" i="47" l="1"/>
  <c r="G266" i="47" s="1"/>
  <c r="C267" i="47"/>
  <c r="D267" i="47" s="1"/>
  <c r="F267" i="47" s="1"/>
  <c r="B268" i="47"/>
  <c r="E267" i="47" l="1"/>
  <c r="G267" i="47" s="1"/>
  <c r="B269" i="47"/>
  <c r="C268" i="47"/>
  <c r="D268" i="47" s="1"/>
  <c r="F268" i="47" s="1"/>
  <c r="E268" i="47" l="1"/>
  <c r="G268" i="47" s="1"/>
  <c r="B270" i="47"/>
  <c r="C269" i="47"/>
  <c r="D269" i="47" s="1"/>
  <c r="F269" i="47" s="1"/>
  <c r="E269" i="47" l="1"/>
  <c r="G269" i="47" s="1"/>
  <c r="C270" i="47"/>
  <c r="D270" i="47" s="1"/>
  <c r="F270" i="47" s="1"/>
  <c r="B271" i="47"/>
  <c r="E270" i="47" l="1"/>
  <c r="G270" i="47" s="1"/>
  <c r="C271" i="47"/>
  <c r="D271" i="47" s="1"/>
  <c r="F271" i="47" s="1"/>
  <c r="B272" i="47"/>
  <c r="E271" i="47" l="1"/>
  <c r="G271" i="47" s="1"/>
  <c r="B273" i="47"/>
  <c r="C272" i="47"/>
  <c r="D272" i="47" s="1"/>
  <c r="F272" i="47" s="1"/>
  <c r="E272" i="47" l="1"/>
  <c r="G272" i="47" s="1"/>
  <c r="C273" i="47"/>
  <c r="D273" i="47" s="1"/>
  <c r="F273" i="47" s="1"/>
  <c r="B274" i="47"/>
  <c r="E273" i="47" l="1"/>
  <c r="G273" i="47" s="1"/>
  <c r="B275" i="47"/>
  <c r="C274" i="47"/>
  <c r="D274" i="47" s="1"/>
  <c r="F274" i="47" s="1"/>
  <c r="E274" i="47" l="1"/>
  <c r="G274" i="47" s="1"/>
  <c r="C275" i="47"/>
  <c r="D275" i="47" s="1"/>
  <c r="F275" i="47" s="1"/>
  <c r="B276" i="47"/>
  <c r="E275" i="47" l="1"/>
  <c r="G275" i="47" s="1"/>
  <c r="B277" i="47"/>
  <c r="C276" i="47"/>
  <c r="D276" i="47" s="1"/>
  <c r="F276" i="47" s="1"/>
  <c r="E276" i="47" l="1"/>
  <c r="G276" i="47" s="1"/>
  <c r="C277" i="47"/>
  <c r="D277" i="47" s="1"/>
  <c r="F277" i="47" s="1"/>
  <c r="B278" i="47"/>
  <c r="E277" i="47" l="1"/>
  <c r="G277" i="47" s="1"/>
  <c r="B279" i="47"/>
  <c r="C278" i="47"/>
  <c r="D278" i="47" s="1"/>
  <c r="F278" i="47" s="1"/>
  <c r="C279" i="47" l="1"/>
  <c r="D279" i="47" s="1"/>
  <c r="F279" i="47" s="1"/>
  <c r="B280" i="47"/>
  <c r="E278" i="47"/>
  <c r="G278" i="47" s="1"/>
  <c r="E279" i="47" l="1"/>
  <c r="G279" i="47" s="1"/>
  <c r="B281" i="47"/>
  <c r="C280" i="47"/>
  <c r="D280" i="47" s="1"/>
  <c r="F280" i="47" s="1"/>
  <c r="E280" i="47" l="1"/>
  <c r="G280" i="47" s="1"/>
  <c r="C281" i="47"/>
  <c r="D281" i="47" s="1"/>
  <c r="F281" i="47" s="1"/>
  <c r="B282" i="47"/>
  <c r="E281" i="47" l="1"/>
  <c r="G281" i="47" s="1"/>
  <c r="B283" i="47"/>
  <c r="C282" i="47"/>
  <c r="D282" i="47" s="1"/>
  <c r="F282" i="47" s="1"/>
  <c r="E282" i="47" l="1"/>
  <c r="G282" i="47" s="1"/>
  <c r="C283" i="47"/>
  <c r="D283" i="47" s="1"/>
  <c r="F283" i="47" s="1"/>
  <c r="B284" i="47"/>
  <c r="E283" i="47" l="1"/>
  <c r="G283" i="47" s="1"/>
  <c r="B285" i="47"/>
  <c r="C284" i="47"/>
  <c r="D284" i="47" s="1"/>
  <c r="F284" i="47" s="1"/>
  <c r="E284" i="47" l="1"/>
  <c r="G284" i="47" s="1"/>
  <c r="B286" i="47"/>
  <c r="C285" i="47"/>
  <c r="D285" i="47" s="1"/>
  <c r="F285" i="47" s="1"/>
  <c r="E285" i="47" l="1"/>
  <c r="G285" i="47" s="1"/>
  <c r="B287" i="47"/>
  <c r="C286" i="47"/>
  <c r="D286" i="47" s="1"/>
  <c r="F286" i="47" s="1"/>
  <c r="E286" i="47" l="1"/>
  <c r="G286" i="47" s="1"/>
  <c r="C287" i="47"/>
  <c r="D287" i="47" s="1"/>
  <c r="F287" i="47" s="1"/>
  <c r="B288" i="47"/>
  <c r="E287" i="47" l="1"/>
  <c r="G287" i="47" s="1"/>
  <c r="B289" i="47"/>
  <c r="C288" i="47"/>
  <c r="D288" i="47" s="1"/>
  <c r="F288" i="47" s="1"/>
  <c r="C289" i="47" l="1"/>
  <c r="D289" i="47" s="1"/>
  <c r="F289" i="47" s="1"/>
  <c r="B290" i="47"/>
  <c r="E288" i="47"/>
  <c r="G288" i="47" s="1"/>
  <c r="E289" i="47" l="1"/>
  <c r="G289" i="47" s="1"/>
  <c r="B291" i="47"/>
  <c r="C290" i="47"/>
  <c r="E290" i="47" s="1"/>
  <c r="G290" i="47" s="1"/>
  <c r="D290" i="47" l="1"/>
  <c r="F290" i="47" s="1"/>
  <c r="C291" i="47"/>
  <c r="D291" i="47" s="1"/>
  <c r="F291" i="47" s="1"/>
  <c r="B292" i="47"/>
  <c r="E291" i="47"/>
  <c r="G291" i="47" s="1"/>
  <c r="B293" i="47" l="1"/>
  <c r="C292" i="47"/>
  <c r="D292" i="47" s="1"/>
  <c r="F292" i="47" s="1"/>
  <c r="C293" i="47" l="1"/>
  <c r="D293" i="47" s="1"/>
  <c r="F293" i="47" s="1"/>
  <c r="B294" i="47"/>
  <c r="E292" i="47"/>
  <c r="G292" i="47" s="1"/>
  <c r="E293" i="47" l="1"/>
  <c r="G293" i="47" s="1"/>
  <c r="B295" i="47"/>
  <c r="C294" i="47"/>
  <c r="D294" i="47" s="1"/>
  <c r="F294" i="47" s="1"/>
  <c r="E294" i="47" l="1"/>
  <c r="G294" i="47" s="1"/>
  <c r="C295" i="47"/>
  <c r="D295" i="47" s="1"/>
  <c r="F295" i="47" s="1"/>
  <c r="B296" i="47"/>
  <c r="E295" i="47" l="1"/>
  <c r="G295" i="47" s="1"/>
  <c r="B297" i="47"/>
  <c r="C296" i="47"/>
  <c r="D296" i="47" s="1"/>
  <c r="F296" i="47" s="1"/>
  <c r="E296" i="47" l="1"/>
  <c r="G296" i="47" s="1"/>
  <c r="C297" i="47"/>
  <c r="D297" i="47" s="1"/>
  <c r="F297" i="47" s="1"/>
  <c r="B298" i="47"/>
  <c r="E297" i="47" l="1"/>
  <c r="G297" i="47" s="1"/>
  <c r="B299" i="47"/>
  <c r="C298" i="47"/>
  <c r="D298" i="47" s="1"/>
  <c r="F298" i="47" s="1"/>
  <c r="E298" i="47" l="1"/>
  <c r="G298" i="47" s="1"/>
  <c r="C299" i="47"/>
  <c r="D299" i="47" s="1"/>
  <c r="F299" i="47" s="1"/>
  <c r="B300" i="47"/>
  <c r="E299" i="47" l="1"/>
  <c r="G299" i="47" s="1"/>
  <c r="B301" i="47"/>
  <c r="C300" i="47"/>
  <c r="D300" i="47" s="1"/>
  <c r="F300" i="47" s="1"/>
  <c r="E300" i="47" l="1"/>
  <c r="G300" i="47" s="1"/>
  <c r="C301" i="47"/>
  <c r="D301" i="47" s="1"/>
  <c r="F301" i="47" s="1"/>
  <c r="B302" i="47"/>
  <c r="E301" i="47" l="1"/>
  <c r="G301" i="47" s="1"/>
  <c r="B303" i="47"/>
  <c r="C302" i="47"/>
  <c r="E302" i="47" s="1"/>
  <c r="G302" i="47" s="1"/>
  <c r="D302" i="47" l="1"/>
  <c r="F302" i="47" s="1"/>
  <c r="C303" i="47"/>
  <c r="D303" i="47" s="1"/>
  <c r="F303" i="47" s="1"/>
  <c r="B304" i="47"/>
  <c r="E303" i="47" l="1"/>
  <c r="G303" i="47" s="1"/>
  <c r="B305" i="47"/>
  <c r="C304" i="47"/>
  <c r="D304" i="47" s="1"/>
  <c r="F304" i="47" s="1"/>
  <c r="C305" i="47" l="1"/>
  <c r="D305" i="47" s="1"/>
  <c r="F305" i="47" s="1"/>
  <c r="B306" i="47"/>
  <c r="E304" i="47"/>
  <c r="G304" i="47" s="1"/>
  <c r="E305" i="47" l="1"/>
  <c r="G305" i="47" s="1"/>
  <c r="B307" i="47"/>
  <c r="C306" i="47"/>
  <c r="E306" i="47" s="1"/>
  <c r="G306" i="47" s="1"/>
  <c r="D306" i="47" l="1"/>
  <c r="F306" i="47" s="1"/>
  <c r="C307" i="47"/>
  <c r="D307" i="47" s="1"/>
  <c r="F307" i="47" s="1"/>
  <c r="B308" i="47"/>
  <c r="E307" i="47" l="1"/>
  <c r="G307" i="47" s="1"/>
  <c r="B309" i="47"/>
  <c r="C308" i="47"/>
  <c r="E308" i="47" s="1"/>
  <c r="G308" i="47" s="1"/>
  <c r="D308" i="47" l="1"/>
  <c r="F308" i="47" s="1"/>
  <c r="C309" i="47"/>
  <c r="D309" i="47" s="1"/>
  <c r="F309" i="47" s="1"/>
  <c r="B310" i="47"/>
  <c r="E309" i="47" l="1"/>
  <c r="G309" i="47" s="1"/>
  <c r="B311" i="47"/>
  <c r="C310" i="47"/>
  <c r="E310" i="47" s="1"/>
  <c r="G310" i="47" s="1"/>
  <c r="D310" i="47" l="1"/>
  <c r="F310" i="47" s="1"/>
  <c r="C311" i="47"/>
  <c r="D311" i="47" s="1"/>
  <c r="F311" i="47" s="1"/>
  <c r="B312" i="47"/>
  <c r="E311" i="47" l="1"/>
  <c r="G311" i="47" s="1"/>
  <c r="B313" i="47"/>
  <c r="C312" i="47"/>
  <c r="D312" i="47" s="1"/>
  <c r="F312" i="47" s="1"/>
  <c r="E312" i="47" l="1"/>
  <c r="G312" i="47" s="1"/>
  <c r="C313" i="47"/>
  <c r="E313" i="47" s="1"/>
  <c r="G313" i="47" s="1"/>
  <c r="B314" i="47"/>
  <c r="B315" i="47" l="1"/>
  <c r="C314" i="47"/>
  <c r="D314" i="47" s="1"/>
  <c r="F314" i="47" s="1"/>
  <c r="D313" i="47"/>
  <c r="F313" i="47" s="1"/>
  <c r="E314" i="47" l="1"/>
  <c r="G314" i="47" s="1"/>
  <c r="C315" i="47"/>
  <c r="D315" i="47" s="1"/>
  <c r="F315" i="47" s="1"/>
  <c r="B316" i="47"/>
  <c r="E315" i="47" l="1"/>
  <c r="G315" i="47" s="1"/>
  <c r="B317" i="47"/>
  <c r="C316" i="47"/>
  <c r="E316" i="47" s="1"/>
  <c r="G316" i="47" s="1"/>
  <c r="C317" i="47" l="1"/>
  <c r="D317" i="47" s="1"/>
  <c r="F317" i="47" s="1"/>
  <c r="B318" i="47"/>
  <c r="D316" i="47"/>
  <c r="F316" i="47" s="1"/>
  <c r="E317" i="47" l="1"/>
  <c r="G317" i="47" s="1"/>
  <c r="B319" i="47"/>
  <c r="C318" i="47"/>
  <c r="D318" i="47" s="1"/>
  <c r="F318" i="47" s="1"/>
  <c r="E318" i="47" l="1"/>
  <c r="G318" i="47" s="1"/>
  <c r="C319" i="47"/>
  <c r="D319" i="47" s="1"/>
  <c r="F319" i="47" s="1"/>
  <c r="B320" i="47"/>
  <c r="E319" i="47" l="1"/>
  <c r="G319" i="47" s="1"/>
  <c r="B321" i="47"/>
  <c r="C320" i="47"/>
  <c r="E320" i="47" s="1"/>
  <c r="G320" i="47" s="1"/>
  <c r="C321" i="47" l="1"/>
  <c r="D321" i="47" s="1"/>
  <c r="F321" i="47" s="1"/>
  <c r="B322" i="47"/>
  <c r="D320" i="47"/>
  <c r="F320" i="47" s="1"/>
  <c r="E321" i="47" l="1"/>
  <c r="G321" i="47" s="1"/>
  <c r="B323" i="47"/>
  <c r="C322" i="47"/>
  <c r="D322" i="47" s="1"/>
  <c r="F322" i="47" s="1"/>
  <c r="E322" i="47" l="1"/>
  <c r="G322" i="47" s="1"/>
  <c r="C323" i="47"/>
  <c r="D323" i="47" s="1"/>
  <c r="F323" i="47" s="1"/>
  <c r="B324" i="47"/>
  <c r="E323" i="47" l="1"/>
  <c r="G323" i="47" s="1"/>
  <c r="B325" i="47"/>
  <c r="C324" i="47"/>
  <c r="D324" i="47" s="1"/>
  <c r="F324" i="47" s="1"/>
  <c r="E324" i="47" l="1"/>
  <c r="G324" i="47" s="1"/>
  <c r="C325" i="47"/>
  <c r="D325" i="47" s="1"/>
  <c r="F325" i="47" s="1"/>
  <c r="B326" i="47"/>
  <c r="E325" i="47" l="1"/>
  <c r="G325" i="47" s="1"/>
  <c r="B327" i="47"/>
  <c r="C326" i="47"/>
  <c r="D326" i="47" s="1"/>
  <c r="F326" i="47" s="1"/>
  <c r="E326" i="47" l="1"/>
  <c r="G326" i="47" s="1"/>
  <c r="C327" i="47"/>
  <c r="D327" i="47" s="1"/>
  <c r="F327" i="47" s="1"/>
  <c r="B328" i="47"/>
  <c r="E327" i="47" l="1"/>
  <c r="G327" i="47" s="1"/>
  <c r="B329" i="47"/>
  <c r="C328" i="47"/>
  <c r="D328" i="47" s="1"/>
  <c r="F328" i="47" s="1"/>
  <c r="E328" i="47" l="1"/>
  <c r="G328" i="47" s="1"/>
  <c r="C329" i="47"/>
  <c r="E329" i="47" s="1"/>
  <c r="G329" i="47" s="1"/>
  <c r="B330" i="47"/>
  <c r="D329" i="47" l="1"/>
  <c r="F329" i="47" s="1"/>
  <c r="B331" i="47"/>
  <c r="C330" i="47"/>
  <c r="D330" i="47" s="1"/>
  <c r="F330" i="47" s="1"/>
  <c r="E330" i="47" l="1"/>
  <c r="G330" i="47" s="1"/>
  <c r="C331" i="47"/>
  <c r="D331" i="47" s="1"/>
  <c r="F331" i="47" s="1"/>
  <c r="B332" i="47"/>
  <c r="E331" i="47" l="1"/>
  <c r="G331" i="47" s="1"/>
  <c r="B333" i="47"/>
  <c r="C332" i="47"/>
  <c r="D332" i="47" s="1"/>
  <c r="F332" i="47" s="1"/>
  <c r="E332" i="47" l="1"/>
  <c r="G332" i="47" s="1"/>
  <c r="C333" i="47"/>
  <c r="D333" i="47" s="1"/>
  <c r="F333" i="47" s="1"/>
  <c r="B334" i="47"/>
  <c r="E333" i="47" l="1"/>
  <c r="G333" i="47" s="1"/>
  <c r="B335" i="47"/>
  <c r="C334" i="47"/>
  <c r="D334" i="47" s="1"/>
  <c r="F334" i="47" s="1"/>
  <c r="C335" i="47" l="1"/>
  <c r="D335" i="47" s="1"/>
  <c r="F335" i="47" s="1"/>
  <c r="B336" i="47"/>
  <c r="E334" i="47"/>
  <c r="G334" i="47" s="1"/>
  <c r="E335" i="47" l="1"/>
  <c r="G335" i="47" s="1"/>
  <c r="B337" i="47"/>
  <c r="C336" i="47"/>
  <c r="D336" i="47" s="1"/>
  <c r="F336" i="47" s="1"/>
  <c r="E336" i="47" l="1"/>
  <c r="G336" i="47" s="1"/>
  <c r="C337" i="47"/>
  <c r="D337" i="47" s="1"/>
  <c r="F337" i="47" s="1"/>
  <c r="B338" i="47"/>
  <c r="E337" i="47" l="1"/>
  <c r="G337" i="47" s="1"/>
  <c r="B339" i="47"/>
  <c r="C338" i="47"/>
  <c r="E338" i="47" s="1"/>
  <c r="G338" i="47" s="1"/>
  <c r="D338" i="47" l="1"/>
  <c r="F338" i="47" s="1"/>
  <c r="C339" i="47"/>
  <c r="D339" i="47" s="1"/>
  <c r="F339" i="47" s="1"/>
  <c r="B340" i="47"/>
  <c r="E339" i="47" l="1"/>
  <c r="G339" i="47" s="1"/>
  <c r="B341" i="47"/>
  <c r="C340" i="47"/>
  <c r="D340" i="47" s="1"/>
  <c r="F340" i="47" s="1"/>
  <c r="E340" i="47" l="1"/>
  <c r="G340" i="47" s="1"/>
  <c r="C341" i="47"/>
  <c r="D341" i="47" s="1"/>
  <c r="F341" i="47" s="1"/>
  <c r="B342" i="47"/>
  <c r="E341" i="47" l="1"/>
  <c r="G341" i="47" s="1"/>
  <c r="B343" i="47"/>
  <c r="C342" i="47"/>
  <c r="D342" i="47" s="1"/>
  <c r="F342" i="47" s="1"/>
  <c r="E342" i="47" l="1"/>
  <c r="G342" i="47" s="1"/>
  <c r="C343" i="47"/>
  <c r="D343" i="47" s="1"/>
  <c r="F343" i="47" s="1"/>
  <c r="B344" i="47"/>
  <c r="E343" i="47" l="1"/>
  <c r="G343" i="47" s="1"/>
  <c r="B345" i="47"/>
  <c r="C344" i="47"/>
  <c r="D344" i="47" s="1"/>
  <c r="F344" i="47" s="1"/>
  <c r="E344" i="47" l="1"/>
  <c r="G344" i="47" s="1"/>
  <c r="C345" i="47"/>
  <c r="D345" i="47" s="1"/>
  <c r="F345" i="47" s="1"/>
  <c r="B346" i="47"/>
  <c r="E345" i="47" l="1"/>
  <c r="G345" i="47" s="1"/>
  <c r="B347" i="47"/>
  <c r="C346" i="47"/>
  <c r="D346" i="47" s="1"/>
  <c r="F346" i="47" s="1"/>
  <c r="E346" i="47" l="1"/>
  <c r="G346" i="47" s="1"/>
  <c r="C347" i="47"/>
  <c r="D347" i="47" s="1"/>
  <c r="F347" i="47" s="1"/>
  <c r="B348" i="47"/>
  <c r="E347" i="47" l="1"/>
  <c r="G347" i="47" s="1"/>
  <c r="B349" i="47"/>
  <c r="C348" i="47"/>
  <c r="D348" i="47" s="1"/>
  <c r="F348" i="47" s="1"/>
  <c r="E348" i="47" l="1"/>
  <c r="G348" i="47" s="1"/>
  <c r="C349" i="47"/>
  <c r="E349" i="47" s="1"/>
  <c r="G349" i="47" s="1"/>
  <c r="B350" i="47"/>
  <c r="D349" i="47" l="1"/>
  <c r="F349" i="47" s="1"/>
  <c r="B351" i="47"/>
  <c r="C350" i="47"/>
  <c r="E350" i="47" s="1"/>
  <c r="G350" i="47" s="1"/>
  <c r="D350" i="47" l="1"/>
  <c r="F350" i="47" s="1"/>
  <c r="C351" i="47"/>
  <c r="D351" i="47" s="1"/>
  <c r="F351" i="47" s="1"/>
  <c r="B352" i="47"/>
  <c r="E351" i="47" l="1"/>
  <c r="G351" i="47" s="1"/>
  <c r="C352" i="47"/>
  <c r="D352" i="47" s="1"/>
  <c r="F352" i="47" s="1"/>
  <c r="B353" i="47"/>
  <c r="E352" i="47" l="1"/>
  <c r="G352" i="47" s="1"/>
  <c r="B354" i="47"/>
  <c r="C353" i="47"/>
  <c r="D353" i="47" s="1"/>
  <c r="F353" i="47" s="1"/>
  <c r="E353" i="47" l="1"/>
  <c r="G353" i="47" s="1"/>
  <c r="C354" i="47"/>
  <c r="D354" i="47" s="1"/>
  <c r="F354" i="47" s="1"/>
  <c r="B355" i="47"/>
  <c r="E354" i="47" l="1"/>
  <c r="G354" i="47" s="1"/>
  <c r="C355" i="47"/>
  <c r="D355" i="47" s="1"/>
  <c r="F355" i="47" s="1"/>
  <c r="B356" i="47"/>
  <c r="E355" i="47" l="1"/>
  <c r="G355" i="47" s="1"/>
  <c r="C356" i="47"/>
  <c r="D356" i="47" s="1"/>
  <c r="F356" i="47" s="1"/>
  <c r="B357" i="47"/>
  <c r="E356" i="47" l="1"/>
  <c r="G356" i="47" s="1"/>
  <c r="C357" i="47"/>
  <c r="D357" i="47" s="1"/>
  <c r="F357" i="47" s="1"/>
  <c r="B358" i="47"/>
  <c r="E357" i="47" l="1"/>
  <c r="G357" i="47" s="1"/>
  <c r="C358" i="47"/>
  <c r="E358" i="47" s="1"/>
  <c r="G358" i="47" s="1"/>
  <c r="B359" i="47"/>
  <c r="D358" i="47" l="1"/>
  <c r="F358" i="47" s="1"/>
  <c r="C359" i="47"/>
  <c r="D359" i="47" s="1"/>
  <c r="F359" i="47" s="1"/>
  <c r="B360" i="47"/>
  <c r="E359" i="47" l="1"/>
  <c r="G359" i="47" s="1"/>
  <c r="C360" i="47"/>
  <c r="E360" i="47" s="1"/>
  <c r="G360" i="47" s="1"/>
  <c r="B361" i="47"/>
  <c r="D360" i="47" l="1"/>
  <c r="F360" i="47" s="1"/>
  <c r="B362" i="47"/>
  <c r="C361" i="47"/>
  <c r="D361" i="47" s="1"/>
  <c r="F361" i="47" s="1"/>
  <c r="E361" i="47" l="1"/>
  <c r="G361" i="47" s="1"/>
  <c r="B363" i="47"/>
  <c r="C362" i="47"/>
  <c r="D362" i="47" s="1"/>
  <c r="F362" i="47" s="1"/>
  <c r="E362" i="47" l="1"/>
  <c r="G362" i="47" s="1"/>
  <c r="B364" i="47"/>
  <c r="C363" i="47"/>
  <c r="E363" i="47" s="1"/>
  <c r="G363" i="47" s="1"/>
  <c r="D363" i="47" l="1"/>
  <c r="F363" i="47" s="1"/>
  <c r="C364" i="47"/>
  <c r="D364" i="47" s="1"/>
  <c r="F364" i="47" s="1"/>
  <c r="B365" i="47"/>
  <c r="E364" i="47" l="1"/>
  <c r="G364" i="47" s="1"/>
  <c r="B366" i="47"/>
  <c r="C365" i="47"/>
  <c r="D365" i="47" s="1"/>
  <c r="F365" i="47" s="1"/>
  <c r="E365" i="47" l="1"/>
  <c r="G365" i="47" s="1"/>
  <c r="B367" i="47"/>
  <c r="C366" i="47"/>
  <c r="E366" i="47" s="1"/>
  <c r="G366" i="47" s="1"/>
  <c r="D366" i="47" l="1"/>
  <c r="F366" i="47" s="1"/>
  <c r="C367" i="47"/>
  <c r="D367" i="47" s="1"/>
  <c r="F367" i="47" s="1"/>
  <c r="B368" i="47"/>
  <c r="E367" i="47" l="1"/>
  <c r="G367" i="47" s="1"/>
  <c r="C368" i="47"/>
  <c r="E368" i="47" s="1"/>
  <c r="G368" i="47" s="1"/>
  <c r="B369" i="47"/>
  <c r="C369" i="47" l="1"/>
  <c r="E369" i="47" s="1"/>
  <c r="G369" i="47" s="1"/>
  <c r="B370" i="47"/>
  <c r="D368" i="47"/>
  <c r="F368" i="47" s="1"/>
  <c r="D369" i="47" l="1"/>
  <c r="F369" i="47" s="1"/>
  <c r="B371" i="47"/>
  <c r="C370" i="47"/>
  <c r="E370" i="47" s="1"/>
  <c r="G370" i="47" s="1"/>
  <c r="D370" i="47" l="1"/>
  <c r="F370" i="47" s="1"/>
  <c r="C371" i="47"/>
  <c r="E371" i="47" s="1"/>
  <c r="G371" i="47" s="1"/>
  <c r="B372" i="47"/>
  <c r="C372" i="47" l="1"/>
  <c r="D372" i="47" s="1"/>
  <c r="F372" i="47" s="1"/>
  <c r="B373" i="47"/>
  <c r="D371" i="47"/>
  <c r="F371" i="47" s="1"/>
  <c r="E372" i="47" l="1"/>
  <c r="G372" i="47" s="1"/>
  <c r="C373" i="47"/>
  <c r="E373" i="47" s="1"/>
  <c r="G373" i="47" s="1"/>
  <c r="B374" i="47"/>
  <c r="B375" i="47" l="1"/>
  <c r="C374" i="47"/>
  <c r="D374" i="47" s="1"/>
  <c r="F374" i="47" s="1"/>
  <c r="D373" i="47"/>
  <c r="F373" i="47" s="1"/>
  <c r="E374" i="47" l="1"/>
  <c r="G374" i="47" s="1"/>
  <c r="C375" i="47"/>
  <c r="D375" i="47" s="1"/>
  <c r="F375" i="47" s="1"/>
  <c r="B376" i="47"/>
  <c r="E375" i="47" l="1"/>
  <c r="G375" i="47" s="1"/>
  <c r="C376" i="47"/>
  <c r="D376" i="47" s="1"/>
  <c r="F376" i="47" s="1"/>
  <c r="B377" i="47"/>
  <c r="E376" i="47" l="1"/>
  <c r="G376" i="47" s="1"/>
  <c r="B378" i="47"/>
  <c r="C377" i="47"/>
  <c r="D377" i="47" s="1"/>
  <c r="F377" i="47" s="1"/>
  <c r="E377" i="47" l="1"/>
  <c r="G377" i="47" s="1"/>
  <c r="B379" i="47"/>
  <c r="C378" i="47"/>
  <c r="D378" i="47" s="1"/>
  <c r="F378" i="47" s="1"/>
  <c r="E378" i="47" l="1"/>
  <c r="G378" i="47" s="1"/>
  <c r="C379" i="47"/>
  <c r="D379" i="47" s="1"/>
  <c r="F379" i="47" s="1"/>
  <c r="B380" i="47"/>
  <c r="E379" i="47" l="1"/>
  <c r="G379" i="47" s="1"/>
  <c r="C380" i="47"/>
  <c r="D380" i="47" s="1"/>
  <c r="F380" i="47" s="1"/>
  <c r="B381" i="47"/>
  <c r="E380" i="47" l="1"/>
  <c r="G380" i="47" s="1"/>
  <c r="B382" i="47"/>
  <c r="C381" i="47"/>
  <c r="D381" i="47" s="1"/>
  <c r="F381" i="47" s="1"/>
  <c r="E381" i="47" l="1"/>
  <c r="G381" i="47" s="1"/>
  <c r="B383" i="47"/>
  <c r="C382" i="47"/>
  <c r="D382" i="47" s="1"/>
  <c r="F382" i="47" s="1"/>
  <c r="E382" i="47" l="1"/>
  <c r="G382" i="47" s="1"/>
  <c r="C383" i="47"/>
  <c r="E383" i="47" s="1"/>
  <c r="G383" i="47" s="1"/>
  <c r="B384" i="47"/>
  <c r="C384" i="47" l="1"/>
  <c r="D384" i="47" s="1"/>
  <c r="F384" i="47" s="1"/>
  <c r="B385" i="47"/>
  <c r="D383" i="47"/>
  <c r="F383" i="47" s="1"/>
  <c r="E384" i="47" l="1"/>
  <c r="G384" i="47" s="1"/>
  <c r="B386" i="47"/>
  <c r="C385" i="47"/>
  <c r="D385" i="47" s="1"/>
  <c r="F385" i="47" s="1"/>
  <c r="E385" i="47" l="1"/>
  <c r="G385" i="47" s="1"/>
  <c r="B387" i="47"/>
  <c r="C386" i="47"/>
  <c r="D386" i="47" s="1"/>
  <c r="F386" i="47" s="1"/>
  <c r="E386" i="47" l="1"/>
  <c r="G386" i="47" s="1"/>
  <c r="B388" i="47"/>
  <c r="C387" i="47"/>
  <c r="D387" i="47" s="1"/>
  <c r="F387" i="47" s="1"/>
  <c r="E387" i="47" l="1"/>
  <c r="G387" i="47" s="1"/>
  <c r="C388" i="47"/>
  <c r="D388" i="47" s="1"/>
  <c r="F388" i="47" s="1"/>
  <c r="B389" i="47"/>
  <c r="E388" i="47" l="1"/>
  <c r="G388" i="47" s="1"/>
  <c r="C389" i="47"/>
  <c r="D389" i="47" s="1"/>
  <c r="F389" i="47" s="1"/>
  <c r="B390" i="47"/>
  <c r="B391" i="47" l="1"/>
  <c r="C390" i="47"/>
  <c r="D390" i="47" s="1"/>
  <c r="F390" i="47" s="1"/>
  <c r="E389" i="47"/>
  <c r="G389" i="47" s="1"/>
  <c r="E390" i="47" l="1"/>
  <c r="G390" i="47" s="1"/>
  <c r="C391" i="47"/>
  <c r="D391" i="47" s="1"/>
  <c r="F391" i="47" s="1"/>
  <c r="B392" i="47"/>
  <c r="E391" i="47" l="1"/>
  <c r="G391" i="47" s="1"/>
  <c r="C392" i="47"/>
  <c r="E392" i="47" s="1"/>
  <c r="G392" i="47" s="1"/>
  <c r="B393" i="47"/>
  <c r="C393" i="47" l="1"/>
  <c r="D393" i="47" s="1"/>
  <c r="F393" i="47" s="1"/>
  <c r="B394" i="47"/>
  <c r="D392" i="47"/>
  <c r="F392" i="47" s="1"/>
  <c r="E393" i="47" l="1"/>
  <c r="G393" i="47" s="1"/>
  <c r="B395" i="47"/>
  <c r="C394" i="47"/>
  <c r="D394" i="47" s="1"/>
  <c r="F394" i="47" s="1"/>
  <c r="E394" i="47" l="1"/>
  <c r="G394" i="47" s="1"/>
  <c r="C395" i="47"/>
  <c r="D395" i="47" s="1"/>
  <c r="F395" i="47" s="1"/>
  <c r="B396" i="47"/>
  <c r="E395" i="47" l="1"/>
  <c r="G395" i="47" s="1"/>
  <c r="C396" i="47"/>
  <c r="D396" i="47" s="1"/>
  <c r="F396" i="47" s="1"/>
  <c r="B397" i="47"/>
  <c r="E396" i="47" l="1"/>
  <c r="G396" i="47" s="1"/>
  <c r="C397" i="47"/>
  <c r="D397" i="47" s="1"/>
  <c r="F397" i="47" s="1"/>
  <c r="B398" i="47"/>
  <c r="E397" i="47" l="1"/>
  <c r="G397" i="47" s="1"/>
  <c r="B399" i="47"/>
  <c r="C398" i="47"/>
  <c r="D398" i="47" s="1"/>
  <c r="F398" i="47" s="1"/>
  <c r="E398" i="47" l="1"/>
  <c r="G398" i="47" s="1"/>
  <c r="B400" i="47"/>
  <c r="C399" i="47"/>
  <c r="D399" i="47" s="1"/>
  <c r="F399" i="47" s="1"/>
  <c r="C400" i="47" l="1"/>
  <c r="D400" i="47" s="1"/>
  <c r="F400" i="47" s="1"/>
  <c r="B401" i="47"/>
  <c r="E399" i="47"/>
  <c r="G399" i="47" s="1"/>
  <c r="E400" i="47" l="1"/>
  <c r="G400" i="47" s="1"/>
  <c r="C401" i="47"/>
  <c r="D401" i="47" s="1"/>
  <c r="F401" i="47" s="1"/>
  <c r="B402" i="47"/>
  <c r="E401" i="47" l="1"/>
  <c r="G401" i="47" s="1"/>
  <c r="B403" i="47"/>
  <c r="C402" i="47"/>
  <c r="D402" i="47" s="1"/>
  <c r="F402" i="47" s="1"/>
  <c r="E402" i="47" l="1"/>
  <c r="G402" i="47" s="1"/>
  <c r="B404" i="47"/>
  <c r="C403" i="47"/>
  <c r="D403" i="47" s="1"/>
  <c r="F403" i="47" s="1"/>
  <c r="E403" i="47" l="1"/>
  <c r="G403" i="47" s="1"/>
  <c r="C404" i="47"/>
  <c r="E404" i="47" s="1"/>
  <c r="G404" i="47" s="1"/>
  <c r="B405" i="47"/>
  <c r="C405" i="47" l="1"/>
  <c r="D405" i="47" s="1"/>
  <c r="F405" i="47" s="1"/>
  <c r="B406" i="47"/>
  <c r="D404" i="47"/>
  <c r="F404" i="47" s="1"/>
  <c r="E405" i="47" l="1"/>
  <c r="G405" i="47" s="1"/>
  <c r="B407" i="47"/>
  <c r="C406" i="47"/>
  <c r="D406" i="47" s="1"/>
  <c r="F406" i="47" s="1"/>
  <c r="E406" i="47" l="1"/>
  <c r="G406" i="47" s="1"/>
  <c r="B408" i="47"/>
  <c r="C407" i="47"/>
  <c r="D407" i="47" s="1"/>
  <c r="F407" i="47" s="1"/>
  <c r="E407" i="47" l="1"/>
  <c r="G407" i="47" s="1"/>
  <c r="C408" i="47"/>
  <c r="E408" i="47" s="1"/>
  <c r="G408" i="47" s="1"/>
  <c r="B409" i="47"/>
  <c r="D408" i="47" l="1"/>
  <c r="F408" i="47" s="1"/>
  <c r="C409" i="47"/>
  <c r="D409" i="47" s="1"/>
  <c r="F409" i="47" s="1"/>
  <c r="B410" i="47"/>
  <c r="E409" i="47" l="1"/>
  <c r="G409" i="47" s="1"/>
  <c r="B411" i="47"/>
  <c r="C410" i="47"/>
  <c r="D410" i="47" s="1"/>
  <c r="F410" i="47" s="1"/>
  <c r="E410" i="47" l="1"/>
  <c r="G410" i="47" s="1"/>
  <c r="C411" i="47"/>
  <c r="D411" i="47" s="1"/>
  <c r="F411" i="47" s="1"/>
  <c r="B412" i="47"/>
  <c r="E411" i="47" l="1"/>
  <c r="G411" i="47" s="1"/>
  <c r="C412" i="47"/>
  <c r="D412" i="47" s="1"/>
  <c r="F412" i="47" s="1"/>
  <c r="B413" i="47"/>
  <c r="E412" i="47" l="1"/>
  <c r="G412" i="47" s="1"/>
  <c r="C413" i="47"/>
  <c r="E413" i="47" s="1"/>
  <c r="G413" i="47" s="1"/>
  <c r="B414" i="47"/>
  <c r="D413" i="47" l="1"/>
  <c r="F413" i="47" s="1"/>
  <c r="B415" i="47"/>
  <c r="C414" i="47"/>
  <c r="D414" i="47" s="1"/>
  <c r="F414" i="47" s="1"/>
  <c r="E414" i="47" l="1"/>
  <c r="G414" i="47" s="1"/>
  <c r="B416" i="47"/>
  <c r="C415" i="47"/>
  <c r="D415" i="47" s="1"/>
  <c r="F415" i="47" s="1"/>
  <c r="E415" i="47" l="1"/>
  <c r="G415" i="47" s="1"/>
  <c r="C416" i="47"/>
  <c r="D416" i="47" s="1"/>
  <c r="F416" i="47" s="1"/>
  <c r="B417" i="47"/>
  <c r="E416" i="47" l="1"/>
  <c r="G416" i="47" s="1"/>
  <c r="C417" i="47"/>
  <c r="D417" i="47" s="1"/>
  <c r="F417" i="47" s="1"/>
  <c r="B418" i="47"/>
  <c r="E417" i="47" l="1"/>
  <c r="G417" i="47" s="1"/>
  <c r="B419" i="47"/>
  <c r="C418" i="47"/>
  <c r="E418" i="47" s="1"/>
  <c r="G418" i="47" s="1"/>
  <c r="D418" i="47" l="1"/>
  <c r="F418" i="47" s="1"/>
  <c r="B420" i="47"/>
  <c r="C419" i="47"/>
  <c r="D419" i="47" s="1"/>
  <c r="F419" i="47" s="1"/>
  <c r="E419" i="47" l="1"/>
  <c r="G419" i="47" s="1"/>
  <c r="C420" i="47"/>
  <c r="E420" i="47" s="1"/>
  <c r="G420" i="47" s="1"/>
  <c r="B421" i="47"/>
  <c r="D420" i="47" l="1"/>
  <c r="F420" i="47" s="1"/>
  <c r="C421" i="47"/>
  <c r="B422" i="47"/>
  <c r="D421" i="47"/>
  <c r="F421" i="47" s="1"/>
  <c r="E421" i="47"/>
  <c r="G421" i="47" s="1"/>
  <c r="B423" i="47" l="1"/>
  <c r="C422" i="47"/>
  <c r="E422" i="47" s="1"/>
  <c r="G422" i="47" s="1"/>
  <c r="D422" i="47" l="1"/>
  <c r="F422" i="47" s="1"/>
  <c r="C423" i="47"/>
  <c r="D423" i="47" s="1"/>
  <c r="F423" i="47" s="1"/>
  <c r="B424" i="47"/>
  <c r="E423" i="47" l="1"/>
  <c r="G423" i="47" s="1"/>
  <c r="C424" i="47"/>
  <c r="D424" i="47" s="1"/>
  <c r="F424" i="47" s="1"/>
  <c r="B425" i="47"/>
  <c r="E424" i="47" l="1"/>
  <c r="G424" i="47" s="1"/>
  <c r="C425" i="47"/>
  <c r="E425" i="47" s="1"/>
  <c r="G425" i="47" s="1"/>
  <c r="B426" i="47"/>
  <c r="D425" i="47" l="1"/>
  <c r="F425" i="47" s="1"/>
  <c r="B427" i="47"/>
  <c r="C426" i="47"/>
  <c r="D426" i="47" s="1"/>
  <c r="F426" i="47" s="1"/>
  <c r="E426" i="47" l="1"/>
  <c r="G426" i="47" s="1"/>
  <c r="C427" i="47"/>
  <c r="D427" i="47" s="1"/>
  <c r="F427" i="47" s="1"/>
  <c r="B428" i="47"/>
  <c r="E427" i="47" l="1"/>
  <c r="G427" i="47" s="1"/>
  <c r="C428" i="47"/>
  <c r="E428" i="47" s="1"/>
  <c r="G428" i="47" s="1"/>
  <c r="B429" i="47"/>
  <c r="D428" i="47" l="1"/>
  <c r="F428" i="47" s="1"/>
  <c r="B430" i="47"/>
  <c r="C429" i="47"/>
  <c r="D429" i="47" s="1"/>
  <c r="F429" i="47" s="1"/>
  <c r="C430" i="47" l="1"/>
  <c r="D430" i="47" s="1"/>
  <c r="F430" i="47" s="1"/>
  <c r="B431" i="47"/>
  <c r="E429" i="47"/>
  <c r="G429" i="47" s="1"/>
  <c r="E430" i="47" l="1"/>
  <c r="G430" i="47" s="1"/>
  <c r="C431" i="47"/>
  <c r="D431" i="47" s="1"/>
  <c r="F431" i="47" s="1"/>
  <c r="B432" i="47"/>
  <c r="E431" i="47" l="1"/>
  <c r="G431" i="47" s="1"/>
  <c r="C432" i="47"/>
  <c r="B433" i="47"/>
  <c r="D432" i="47"/>
  <c r="F432" i="47" s="1"/>
  <c r="E432" i="47"/>
  <c r="G432" i="47" s="1"/>
  <c r="C433" i="47" l="1"/>
  <c r="D433" i="47" s="1"/>
  <c r="F433" i="47" s="1"/>
  <c r="B434" i="47"/>
  <c r="E433" i="47" l="1"/>
  <c r="G433" i="47" s="1"/>
  <c r="B435" i="47"/>
  <c r="C434" i="47"/>
  <c r="D434" i="47" s="1"/>
  <c r="F434" i="47" s="1"/>
  <c r="E434" i="47" l="1"/>
  <c r="G434" i="47" s="1"/>
  <c r="C435" i="47"/>
  <c r="D435" i="47" s="1"/>
  <c r="F435" i="47" s="1"/>
  <c r="B436" i="47"/>
  <c r="E435" i="47" l="1"/>
  <c r="G435" i="47" s="1"/>
  <c r="C436" i="47"/>
  <c r="D436" i="47" s="1"/>
  <c r="F436" i="47" s="1"/>
  <c r="B437" i="47"/>
  <c r="E436" i="47" l="1"/>
  <c r="G436" i="47" s="1"/>
  <c r="B438" i="47"/>
  <c r="C437" i="47"/>
  <c r="D437" i="47" s="1"/>
  <c r="F437" i="47" s="1"/>
  <c r="E437" i="47" l="1"/>
  <c r="G437" i="47" s="1"/>
  <c r="B439" i="47"/>
  <c r="C438" i="47"/>
  <c r="D438" i="47" s="1"/>
  <c r="F438" i="47" s="1"/>
  <c r="B440" i="47" l="1"/>
  <c r="C439" i="47"/>
  <c r="D439" i="47" s="1"/>
  <c r="F439" i="47" s="1"/>
  <c r="E438" i="47"/>
  <c r="G438" i="47" s="1"/>
  <c r="E439" i="47" l="1"/>
  <c r="G439" i="47" s="1"/>
  <c r="C440" i="47"/>
  <c r="D440" i="47" s="1"/>
  <c r="F440" i="47" s="1"/>
  <c r="B441" i="47"/>
  <c r="E440" i="47" l="1"/>
  <c r="G440" i="47" s="1"/>
  <c r="B442" i="47"/>
  <c r="C441" i="47"/>
  <c r="D441" i="47" s="1"/>
  <c r="F441" i="47" s="1"/>
  <c r="E441" i="47" l="1"/>
  <c r="G441" i="47" s="1"/>
  <c r="B443" i="47"/>
  <c r="C442" i="47"/>
  <c r="E442" i="47" s="1"/>
  <c r="G442" i="47" s="1"/>
  <c r="B444" i="47" l="1"/>
  <c r="C443" i="47"/>
  <c r="D443" i="47" s="1"/>
  <c r="F443" i="47" s="1"/>
  <c r="D442" i="47"/>
  <c r="F442" i="47" s="1"/>
  <c r="E443" i="47" l="1"/>
  <c r="G443" i="47" s="1"/>
  <c r="C444" i="47"/>
  <c r="D444" i="47" s="1"/>
  <c r="F444" i="47" s="1"/>
  <c r="B445" i="47"/>
  <c r="E444" i="47" l="1"/>
  <c r="G444" i="47" s="1"/>
  <c r="B446" i="47"/>
  <c r="C445" i="47"/>
  <c r="D445" i="47" s="1"/>
  <c r="F445" i="47" s="1"/>
  <c r="E445" i="47" l="1"/>
  <c r="G445" i="47" s="1"/>
  <c r="B447" i="47"/>
  <c r="C446" i="47"/>
  <c r="E446" i="47" s="1"/>
  <c r="G446" i="47" s="1"/>
  <c r="D446" i="47" l="1"/>
  <c r="F446" i="47" s="1"/>
  <c r="C447" i="47"/>
  <c r="D447" i="47" s="1"/>
  <c r="F447" i="47" s="1"/>
  <c r="B448" i="47"/>
  <c r="E447" i="47" l="1"/>
  <c r="G447" i="47" s="1"/>
  <c r="C448" i="47"/>
  <c r="D448" i="47" s="1"/>
  <c r="F448" i="47" s="1"/>
  <c r="B449" i="47"/>
  <c r="E448" i="47" l="1"/>
  <c r="G448" i="47" s="1"/>
  <c r="B450" i="47"/>
  <c r="C449" i="47"/>
  <c r="E449" i="47" s="1"/>
  <c r="G449" i="47" s="1"/>
  <c r="D449" i="47" l="1"/>
  <c r="F449" i="47" s="1"/>
  <c r="C450" i="47"/>
  <c r="D450" i="47" s="1"/>
  <c r="F450" i="47" s="1"/>
  <c r="B451" i="47"/>
  <c r="E450" i="47" l="1"/>
  <c r="G450" i="47" s="1"/>
  <c r="B452" i="47"/>
  <c r="C451" i="47"/>
  <c r="D451" i="47" s="1"/>
  <c r="F451" i="47" s="1"/>
  <c r="E451" i="47" l="1"/>
  <c r="G451" i="47" s="1"/>
  <c r="C452" i="47"/>
  <c r="D452" i="47" s="1"/>
  <c r="F452" i="47" s="1"/>
  <c r="B453" i="47"/>
  <c r="E452" i="47" l="1"/>
  <c r="G452" i="47" s="1"/>
  <c r="B454" i="47"/>
  <c r="C453" i="47"/>
  <c r="D453" i="47" s="1"/>
  <c r="F453" i="47" s="1"/>
  <c r="E453" i="47" l="1"/>
  <c r="G453" i="47" s="1"/>
  <c r="C454" i="47"/>
  <c r="D454" i="47" s="1"/>
  <c r="F454" i="47" s="1"/>
  <c r="B455" i="47"/>
  <c r="E454" i="47" l="1"/>
  <c r="G454" i="47" s="1"/>
  <c r="B456" i="47"/>
  <c r="C455" i="47"/>
  <c r="E455" i="47" s="1"/>
  <c r="G455" i="47" s="1"/>
  <c r="D455" i="47" l="1"/>
  <c r="F455" i="47" s="1"/>
  <c r="C456" i="47"/>
  <c r="D456" i="47" s="1"/>
  <c r="F456" i="47" s="1"/>
  <c r="B457" i="47"/>
  <c r="E456" i="47"/>
  <c r="G456" i="47" s="1"/>
  <c r="B458" i="47" l="1"/>
  <c r="C457" i="47"/>
  <c r="D457" i="47" s="1"/>
  <c r="F457" i="47" s="1"/>
  <c r="E457" i="47" l="1"/>
  <c r="G457" i="47" s="1"/>
  <c r="C458" i="47"/>
  <c r="E458" i="47" s="1"/>
  <c r="G458" i="47" s="1"/>
  <c r="B459" i="47"/>
  <c r="D458" i="47" l="1"/>
  <c r="F458" i="47" s="1"/>
  <c r="B460" i="47"/>
  <c r="C459" i="47"/>
  <c r="E459" i="47" s="1"/>
  <c r="G459" i="47" s="1"/>
  <c r="D459" i="47" l="1"/>
  <c r="F459" i="47" s="1"/>
  <c r="C460" i="47"/>
  <c r="D460" i="47" s="1"/>
  <c r="F460" i="47" s="1"/>
  <c r="B461" i="47"/>
  <c r="E460" i="47" l="1"/>
  <c r="G460" i="47" s="1"/>
  <c r="B462" i="47"/>
  <c r="C461" i="47"/>
  <c r="D461" i="47" s="1"/>
  <c r="F461" i="47" s="1"/>
  <c r="E461" i="47" l="1"/>
  <c r="G461" i="47" s="1"/>
  <c r="C462" i="47"/>
  <c r="D462" i="47" s="1"/>
  <c r="F462" i="47" s="1"/>
  <c r="B463" i="47"/>
  <c r="E462" i="47" l="1"/>
  <c r="G462" i="47" s="1"/>
  <c r="B464" i="47"/>
  <c r="C463" i="47"/>
  <c r="E463" i="47" s="1"/>
  <c r="G463" i="47" s="1"/>
  <c r="D463" i="47" l="1"/>
  <c r="F463" i="47" s="1"/>
  <c r="C464" i="47"/>
  <c r="D464" i="47" s="1"/>
  <c r="F464" i="47" s="1"/>
  <c r="B465" i="47"/>
  <c r="E464" i="47" l="1"/>
  <c r="G464" i="47" s="1"/>
  <c r="B466" i="47"/>
  <c r="C465" i="47"/>
  <c r="D465" i="47" s="1"/>
  <c r="F465" i="47" s="1"/>
  <c r="E465" i="47" l="1"/>
  <c r="G465" i="47" s="1"/>
  <c r="C466" i="47"/>
  <c r="D466" i="47" s="1"/>
  <c r="F466" i="47" s="1"/>
  <c r="B467" i="47"/>
  <c r="E466" i="47" l="1"/>
  <c r="G466" i="47" s="1"/>
  <c r="B468" i="47"/>
  <c r="C467" i="47"/>
  <c r="D467" i="47" s="1"/>
  <c r="F467" i="47" s="1"/>
  <c r="E467" i="47" l="1"/>
  <c r="G467" i="47" s="1"/>
  <c r="C468" i="47"/>
  <c r="D468" i="47" s="1"/>
  <c r="F468" i="47" s="1"/>
  <c r="B469" i="47"/>
  <c r="E468" i="47" l="1"/>
  <c r="G468" i="47" s="1"/>
  <c r="B470" i="47"/>
  <c r="C469" i="47"/>
  <c r="D469" i="47" s="1"/>
  <c r="F469" i="47" s="1"/>
  <c r="E469" i="47" l="1"/>
  <c r="G469" i="47" s="1"/>
  <c r="C470" i="47"/>
  <c r="E470" i="47" s="1"/>
  <c r="G470" i="47" s="1"/>
  <c r="B471" i="47"/>
  <c r="D470" i="47" l="1"/>
  <c r="F470" i="47" s="1"/>
  <c r="B472" i="47"/>
  <c r="C471" i="47"/>
  <c r="D471" i="47" s="1"/>
  <c r="F471" i="47" s="1"/>
  <c r="E471" i="47" l="1"/>
  <c r="G471" i="47" s="1"/>
  <c r="C472" i="47"/>
  <c r="D472" i="47" s="1"/>
  <c r="F472" i="47" s="1"/>
  <c r="B473" i="47"/>
  <c r="E472" i="47" l="1"/>
  <c r="G472" i="47" s="1"/>
  <c r="B474" i="47"/>
  <c r="C473" i="47"/>
  <c r="D473" i="47" s="1"/>
  <c r="F473" i="47" s="1"/>
  <c r="E473" i="47" l="1"/>
  <c r="G473" i="47" s="1"/>
  <c r="C474" i="47"/>
  <c r="D474" i="47" s="1"/>
  <c r="F474" i="47" s="1"/>
  <c r="B475" i="47"/>
  <c r="E474" i="47" l="1"/>
  <c r="G474" i="47" s="1"/>
  <c r="B476" i="47"/>
  <c r="C475" i="47"/>
  <c r="D475" i="47" s="1"/>
  <c r="F475" i="47" s="1"/>
  <c r="E475" i="47" l="1"/>
  <c r="G475" i="47" s="1"/>
  <c r="C476" i="47"/>
  <c r="D476" i="47" s="1"/>
  <c r="F476" i="47" s="1"/>
  <c r="B477" i="47"/>
  <c r="E476" i="47" l="1"/>
  <c r="G476" i="47" s="1"/>
  <c r="B478" i="47"/>
  <c r="C477" i="47"/>
  <c r="D477" i="47" s="1"/>
  <c r="F477" i="47" s="1"/>
  <c r="E477" i="47" l="1"/>
  <c r="G477" i="47" s="1"/>
  <c r="C478" i="47"/>
  <c r="D478" i="47" s="1"/>
  <c r="F478" i="47" s="1"/>
  <c r="B479" i="47"/>
  <c r="E478" i="47" l="1"/>
  <c r="G478" i="47" s="1"/>
  <c r="B480" i="47"/>
  <c r="C479" i="47"/>
  <c r="D479" i="47" s="1"/>
  <c r="F479" i="47" s="1"/>
  <c r="E479" i="47" l="1"/>
  <c r="G479" i="47" s="1"/>
  <c r="C480" i="47"/>
  <c r="D480" i="47" s="1"/>
  <c r="F480" i="47" s="1"/>
  <c r="B481" i="47"/>
  <c r="E480" i="47" l="1"/>
  <c r="G480" i="47" s="1"/>
  <c r="B482" i="47"/>
  <c r="C481" i="47"/>
  <c r="D481" i="47" s="1"/>
  <c r="F481" i="47" s="1"/>
  <c r="E481" i="47" l="1"/>
  <c r="G481" i="47" s="1"/>
  <c r="C482" i="47"/>
  <c r="D482" i="47" s="1"/>
  <c r="F482" i="47" s="1"/>
  <c r="B483" i="47"/>
  <c r="B484" i="47" l="1"/>
  <c r="C483" i="47"/>
  <c r="D483" i="47" s="1"/>
  <c r="F483" i="47" s="1"/>
  <c r="E482" i="47"/>
  <c r="G482" i="47" s="1"/>
  <c r="E483" i="47" l="1"/>
  <c r="G483" i="47" s="1"/>
  <c r="C484" i="47"/>
  <c r="D484" i="47" s="1"/>
  <c r="F484" i="47" s="1"/>
  <c r="B485" i="47"/>
  <c r="E484" i="47" l="1"/>
  <c r="G484" i="47" s="1"/>
  <c r="B486" i="47"/>
  <c r="C485" i="47"/>
  <c r="D485" i="47" s="1"/>
  <c r="F485" i="47" s="1"/>
  <c r="E485" i="47" l="1"/>
  <c r="G485" i="47" s="1"/>
  <c r="C486" i="47"/>
  <c r="D486" i="47" s="1"/>
  <c r="F486" i="47" s="1"/>
  <c r="B487" i="47"/>
  <c r="E486" i="47"/>
  <c r="G486" i="47" s="1"/>
  <c r="B488" i="47" l="1"/>
  <c r="C487" i="47"/>
  <c r="D487" i="47" s="1"/>
  <c r="F487" i="47" s="1"/>
  <c r="E487" i="47" l="1"/>
  <c r="G487" i="47" s="1"/>
  <c r="C488" i="47"/>
  <c r="D488" i="47" s="1"/>
  <c r="F488" i="47" s="1"/>
  <c r="B489" i="47"/>
  <c r="E488" i="47" l="1"/>
  <c r="G488" i="47" s="1"/>
  <c r="B490" i="47"/>
  <c r="C489" i="47"/>
  <c r="D489" i="47" s="1"/>
  <c r="F489" i="47" s="1"/>
  <c r="E489" i="47" l="1"/>
  <c r="G489" i="47" s="1"/>
  <c r="C490" i="47"/>
  <c r="E490" i="47" s="1"/>
  <c r="G490" i="47" s="1"/>
  <c r="B491" i="47"/>
  <c r="D490" i="47" l="1"/>
  <c r="F490" i="47" s="1"/>
  <c r="B492" i="47"/>
  <c r="C491" i="47"/>
  <c r="D491" i="47" s="1"/>
  <c r="F491" i="47" s="1"/>
  <c r="E491" i="47" l="1"/>
  <c r="G491" i="47" s="1"/>
  <c r="C492" i="47"/>
  <c r="E492" i="47" s="1"/>
  <c r="G492" i="47" s="1"/>
  <c r="B493" i="47"/>
  <c r="D492" i="47" l="1"/>
  <c r="F492" i="47" s="1"/>
  <c r="B494" i="47"/>
  <c r="C493" i="47"/>
  <c r="E493" i="47" s="1"/>
  <c r="G493" i="47" s="1"/>
  <c r="D493" i="47" l="1"/>
  <c r="F493" i="47" s="1"/>
  <c r="C494" i="47"/>
  <c r="D494" i="47" s="1"/>
  <c r="F494" i="47" s="1"/>
  <c r="B495" i="47"/>
  <c r="E494" i="47" l="1"/>
  <c r="G494" i="47" s="1"/>
  <c r="B496" i="47"/>
  <c r="C495" i="47"/>
  <c r="D495" i="47" s="1"/>
  <c r="F495" i="47" s="1"/>
  <c r="E495" i="47" l="1"/>
  <c r="G495" i="47" s="1"/>
  <c r="C496" i="47"/>
  <c r="D496" i="47" s="1"/>
  <c r="F496" i="47" s="1"/>
  <c r="B497" i="47"/>
  <c r="E496" i="47" l="1"/>
  <c r="G496" i="47" s="1"/>
  <c r="B498" i="47"/>
  <c r="C497" i="47"/>
  <c r="D497" i="47" s="1"/>
  <c r="F497" i="47" s="1"/>
  <c r="E497" i="47" l="1"/>
  <c r="G497" i="47" s="1"/>
  <c r="C498" i="47"/>
  <c r="D498" i="47" s="1"/>
  <c r="F498" i="47" s="1"/>
  <c r="B499" i="47"/>
  <c r="E498" i="47" l="1"/>
  <c r="G498" i="47" s="1"/>
  <c r="B500" i="47"/>
  <c r="C499" i="47"/>
  <c r="D499" i="47" s="1"/>
  <c r="F499" i="47" s="1"/>
  <c r="E499" i="47" l="1"/>
  <c r="G499" i="47" s="1"/>
  <c r="C500" i="47"/>
  <c r="D500" i="47" s="1"/>
  <c r="F500" i="47" s="1"/>
  <c r="B501" i="47"/>
  <c r="E500" i="47" l="1"/>
  <c r="G500" i="47" s="1"/>
  <c r="B502" i="47"/>
  <c r="C501" i="47"/>
  <c r="E501" i="47" s="1"/>
  <c r="G501" i="47" s="1"/>
  <c r="C502" i="47" l="1"/>
  <c r="D502" i="47" s="1"/>
  <c r="F502" i="47" s="1"/>
  <c r="B503" i="47"/>
  <c r="D501" i="47"/>
  <c r="F501" i="47" s="1"/>
  <c r="E502" i="47" l="1"/>
  <c r="G502" i="47" s="1"/>
  <c r="B504" i="47"/>
  <c r="C503" i="47"/>
  <c r="D503" i="47" s="1"/>
  <c r="F503" i="47" s="1"/>
  <c r="E503" i="47" l="1"/>
  <c r="G503" i="47" s="1"/>
  <c r="C504" i="47"/>
  <c r="D504" i="47" s="1"/>
  <c r="F504" i="47" s="1"/>
  <c r="B505" i="47"/>
  <c r="E504" i="47" l="1"/>
  <c r="G504" i="47" s="1"/>
  <c r="B506" i="47"/>
  <c r="C505" i="47"/>
  <c r="E505" i="47" s="1"/>
  <c r="G505" i="47" s="1"/>
  <c r="D505" i="47" l="1"/>
  <c r="F505" i="47" s="1"/>
  <c r="C506" i="47"/>
  <c r="D506" i="47" s="1"/>
  <c r="F506" i="47" s="1"/>
  <c r="B507" i="47"/>
  <c r="E506" i="47" l="1"/>
  <c r="G506" i="47" s="1"/>
  <c r="B508" i="47"/>
  <c r="C507" i="47"/>
  <c r="D507" i="47" s="1"/>
  <c r="F507" i="47" s="1"/>
  <c r="E507" i="47" l="1"/>
  <c r="G507" i="47" s="1"/>
  <c r="C508" i="47"/>
  <c r="B509" i="47"/>
  <c r="D508" i="47"/>
  <c r="F508" i="47" s="1"/>
  <c r="E508" i="47"/>
  <c r="G508" i="47" s="1"/>
  <c r="B510" i="47" l="1"/>
  <c r="C509" i="47"/>
  <c r="D509" i="47" s="1"/>
  <c r="F509" i="47" s="1"/>
  <c r="E509" i="47" l="1"/>
  <c r="G509" i="47" s="1"/>
  <c r="C510" i="47"/>
  <c r="D510" i="47" s="1"/>
  <c r="F510" i="47" s="1"/>
  <c r="B511" i="47"/>
  <c r="E510" i="47"/>
  <c r="G510" i="47" s="1"/>
  <c r="B512" i="47" l="1"/>
  <c r="C511" i="47"/>
  <c r="D511" i="47" s="1"/>
  <c r="F511" i="47" s="1"/>
  <c r="E511" i="47" l="1"/>
  <c r="G511" i="47" s="1"/>
  <c r="C512" i="47"/>
  <c r="D512" i="47" s="1"/>
  <c r="F512" i="47" s="1"/>
  <c r="B513" i="47"/>
  <c r="E512" i="47" l="1"/>
  <c r="G512" i="47" s="1"/>
  <c r="B514" i="47"/>
  <c r="C513" i="47"/>
  <c r="D513" i="47" s="1"/>
  <c r="F513" i="47" s="1"/>
  <c r="E513" i="47" l="1"/>
  <c r="G513" i="47" s="1"/>
  <c r="C514" i="47"/>
  <c r="D514" i="47" s="1"/>
  <c r="F514" i="47" s="1"/>
  <c r="B515" i="47"/>
  <c r="E514" i="47" l="1"/>
  <c r="G514" i="47" s="1"/>
  <c r="B516" i="47"/>
  <c r="C515" i="47"/>
  <c r="D515" i="47" s="1"/>
  <c r="F515" i="47" s="1"/>
  <c r="E515" i="47" l="1"/>
  <c r="G515" i="47" s="1"/>
  <c r="C516" i="47"/>
  <c r="D516" i="47" s="1"/>
  <c r="F516" i="47" s="1"/>
  <c r="B517" i="47"/>
  <c r="E516" i="47" l="1"/>
  <c r="G516" i="47" s="1"/>
  <c r="B518" i="47"/>
  <c r="C517" i="47"/>
  <c r="D517" i="47" s="1"/>
  <c r="F517" i="47" s="1"/>
  <c r="E517" i="47" l="1"/>
  <c r="G517" i="47" s="1"/>
  <c r="C518" i="47"/>
  <c r="D518" i="47" s="1"/>
  <c r="F518" i="47" s="1"/>
  <c r="B519" i="47"/>
  <c r="E518" i="47" l="1"/>
  <c r="G518" i="47" s="1"/>
  <c r="B520" i="47"/>
  <c r="C519" i="47"/>
  <c r="D519" i="47" s="1"/>
  <c r="F519" i="47" s="1"/>
  <c r="E519" i="47" l="1"/>
  <c r="G519" i="47" s="1"/>
  <c r="B521" i="47"/>
  <c r="C520" i="47"/>
  <c r="E520" i="47" s="1"/>
  <c r="G520" i="47" s="1"/>
  <c r="D520" i="47" l="1"/>
  <c r="F520" i="47" s="1"/>
  <c r="B522" i="47"/>
  <c r="C521" i="47"/>
  <c r="D521" i="47" s="1"/>
  <c r="F521" i="47" s="1"/>
  <c r="E521" i="47" l="1"/>
  <c r="G521" i="47" s="1"/>
  <c r="C522" i="47"/>
  <c r="D522" i="47" s="1"/>
  <c r="F522" i="47" s="1"/>
  <c r="B523" i="47"/>
  <c r="E522" i="47" l="1"/>
  <c r="G522" i="47" s="1"/>
  <c r="B524" i="47"/>
  <c r="C523" i="47"/>
  <c r="D523" i="47" s="1"/>
  <c r="F523" i="47" s="1"/>
  <c r="E523" i="47" l="1"/>
  <c r="G523" i="47" s="1"/>
  <c r="C524" i="47"/>
  <c r="D524" i="47" s="1"/>
  <c r="F524" i="47" s="1"/>
  <c r="B525" i="47"/>
  <c r="E524" i="47" l="1"/>
  <c r="G524" i="47" s="1"/>
  <c r="B526" i="47"/>
  <c r="C525" i="47"/>
  <c r="D525" i="47" s="1"/>
  <c r="F525" i="47" s="1"/>
  <c r="E525" i="47" l="1"/>
  <c r="G525" i="47" s="1"/>
  <c r="C526" i="47"/>
  <c r="D526" i="47" s="1"/>
  <c r="F526" i="47" s="1"/>
  <c r="B527" i="47"/>
  <c r="B528" i="47" l="1"/>
  <c r="C527" i="47"/>
  <c r="D527" i="47" s="1"/>
  <c r="F527" i="47" s="1"/>
  <c r="E526" i="47"/>
  <c r="G526" i="47" s="1"/>
  <c r="E527" i="47" l="1"/>
  <c r="G527" i="47" s="1"/>
  <c r="B529" i="47"/>
  <c r="C528" i="47"/>
  <c r="E528" i="47" s="1"/>
  <c r="G528" i="47" s="1"/>
  <c r="D528" i="47" l="1"/>
  <c r="F528" i="47" s="1"/>
  <c r="B530" i="47"/>
  <c r="C529" i="47"/>
  <c r="D529" i="47" s="1"/>
  <c r="F529" i="47" s="1"/>
  <c r="E529" i="47" l="1"/>
  <c r="G529" i="47" s="1"/>
  <c r="C530" i="47"/>
  <c r="D530" i="47" s="1"/>
  <c r="F530" i="47" s="1"/>
  <c r="B531" i="47"/>
  <c r="E530" i="47" l="1"/>
  <c r="G530" i="47" s="1"/>
  <c r="B532" i="47"/>
  <c r="C531" i="47"/>
  <c r="D531" i="47" s="1"/>
  <c r="F531" i="47" s="1"/>
  <c r="E531" i="47" l="1"/>
  <c r="G531" i="47" s="1"/>
  <c r="B533" i="47"/>
  <c r="C532" i="47"/>
  <c r="D532" i="47" s="1"/>
  <c r="F532" i="47" s="1"/>
  <c r="E532" i="47" l="1"/>
  <c r="G532" i="47" s="1"/>
  <c r="B534" i="47"/>
  <c r="C533" i="47"/>
  <c r="D533" i="47" s="1"/>
  <c r="F533" i="47" s="1"/>
  <c r="E533" i="47" l="1"/>
  <c r="G533" i="47" s="1"/>
  <c r="B535" i="47"/>
  <c r="C534" i="47"/>
  <c r="E534" i="47" s="1"/>
  <c r="G534" i="47" s="1"/>
  <c r="D534" i="47" l="1"/>
  <c r="F534" i="47" s="1"/>
  <c r="C535" i="47"/>
  <c r="D535" i="47" s="1"/>
  <c r="F535" i="47" s="1"/>
  <c r="B536" i="47"/>
  <c r="E535" i="47" l="1"/>
  <c r="G535" i="47" s="1"/>
  <c r="C536" i="47"/>
  <c r="D536" i="47" s="1"/>
  <c r="F536" i="47" s="1"/>
  <c r="B537" i="47"/>
  <c r="E536" i="47" l="1"/>
  <c r="G536" i="47" s="1"/>
  <c r="C537" i="47"/>
  <c r="E537" i="47" s="1"/>
  <c r="G537" i="47" s="1"/>
  <c r="B538" i="47"/>
  <c r="D537" i="47" l="1"/>
  <c r="F537" i="47" s="1"/>
  <c r="B539" i="47"/>
  <c r="C538" i="47"/>
  <c r="D538" i="47" s="1"/>
  <c r="F538" i="47" s="1"/>
  <c r="E538" i="47" l="1"/>
  <c r="G538" i="47" s="1"/>
  <c r="B540" i="47"/>
  <c r="C539" i="47"/>
  <c r="D539" i="47" s="1"/>
  <c r="F539" i="47" s="1"/>
  <c r="E539" i="47" l="1"/>
  <c r="G539" i="47" s="1"/>
  <c r="C540" i="47"/>
  <c r="D540" i="47" s="1"/>
  <c r="F540" i="47" s="1"/>
  <c r="B541" i="47"/>
  <c r="B542" i="47" l="1"/>
  <c r="C541" i="47"/>
  <c r="D541" i="47" s="1"/>
  <c r="F541" i="47" s="1"/>
  <c r="E540" i="47"/>
  <c r="G540" i="47" s="1"/>
  <c r="E541" i="47" l="1"/>
  <c r="G541" i="47" s="1"/>
  <c r="B543" i="47"/>
  <c r="C542" i="47"/>
  <c r="E542" i="47" s="1"/>
  <c r="G542" i="47" s="1"/>
  <c r="D542" i="47" l="1"/>
  <c r="F542" i="47" s="1"/>
  <c r="B544" i="47"/>
  <c r="C543" i="47"/>
  <c r="E543" i="47" s="1"/>
  <c r="G543" i="47" s="1"/>
  <c r="B545" i="47" l="1"/>
  <c r="C544" i="47"/>
  <c r="D544" i="47" s="1"/>
  <c r="F544" i="47" s="1"/>
  <c r="D543" i="47"/>
  <c r="F543" i="47" s="1"/>
  <c r="E544" i="47" l="1"/>
  <c r="G544" i="47" s="1"/>
  <c r="B546" i="47"/>
  <c r="C545" i="47"/>
  <c r="D545" i="47" s="1"/>
  <c r="F545" i="47" s="1"/>
  <c r="E545" i="47" l="1"/>
  <c r="G545" i="47" s="1"/>
  <c r="B547" i="47"/>
  <c r="C546" i="47"/>
  <c r="D546" i="47" s="1"/>
  <c r="F546" i="47" s="1"/>
  <c r="E546" i="47" l="1"/>
  <c r="G546" i="47" s="1"/>
  <c r="B548" i="47"/>
  <c r="C547" i="47"/>
  <c r="D547" i="47" s="1"/>
  <c r="F547" i="47" s="1"/>
  <c r="E547" i="47" l="1"/>
  <c r="G547" i="47" s="1"/>
  <c r="B549" i="47"/>
  <c r="C548" i="47"/>
  <c r="D548" i="47" s="1"/>
  <c r="F548" i="47" s="1"/>
  <c r="E548" i="47" l="1"/>
  <c r="G548" i="47" s="1"/>
  <c r="B550" i="47"/>
  <c r="C549" i="47"/>
  <c r="D549" i="47" s="1"/>
  <c r="F549" i="47" s="1"/>
  <c r="E549" i="47" l="1"/>
  <c r="G549" i="47" s="1"/>
  <c r="B551" i="47"/>
  <c r="C550" i="47"/>
  <c r="D550" i="47" s="1"/>
  <c r="F550" i="47" s="1"/>
  <c r="E550" i="47" l="1"/>
  <c r="G550" i="47" s="1"/>
  <c r="C551" i="47"/>
  <c r="D551" i="47" s="1"/>
  <c r="F551" i="47" s="1"/>
  <c r="B552" i="47"/>
  <c r="E551" i="47" l="1"/>
  <c r="G551" i="47" s="1"/>
  <c r="B553" i="47"/>
  <c r="C552" i="47"/>
  <c r="D552" i="47" s="1"/>
  <c r="F552" i="47" s="1"/>
  <c r="E552" i="47" l="1"/>
  <c r="G552" i="47" s="1"/>
  <c r="B554" i="47"/>
  <c r="C553" i="47"/>
  <c r="E553" i="47" s="1"/>
  <c r="G553" i="47" s="1"/>
  <c r="D553" i="47" l="1"/>
  <c r="F553" i="47" s="1"/>
  <c r="B555" i="47"/>
  <c r="C554" i="47"/>
  <c r="D554" i="47" s="1"/>
  <c r="F554" i="47" s="1"/>
  <c r="E554" i="47" l="1"/>
  <c r="G554" i="47" s="1"/>
  <c r="C555" i="47"/>
  <c r="E555" i="47" s="1"/>
  <c r="G555" i="47" s="1"/>
  <c r="B556" i="47"/>
  <c r="D555" i="47" l="1"/>
  <c r="F555" i="47" s="1"/>
  <c r="B557" i="47"/>
  <c r="C556" i="47"/>
  <c r="D556" i="47" s="1"/>
  <c r="F556" i="47" s="1"/>
  <c r="E556" i="47" l="1"/>
  <c r="G556" i="47" s="1"/>
  <c r="C557" i="47"/>
  <c r="E557" i="47" s="1"/>
  <c r="G557" i="47" s="1"/>
  <c r="B558" i="47"/>
  <c r="D557" i="47" l="1"/>
  <c r="F557" i="47" s="1"/>
  <c r="B559" i="47"/>
  <c r="C558" i="47"/>
  <c r="E558" i="47" s="1"/>
  <c r="G558" i="47" s="1"/>
  <c r="D558" i="47" l="1"/>
  <c r="F558" i="47" s="1"/>
  <c r="B560" i="47"/>
  <c r="C559" i="47"/>
  <c r="D559" i="47" s="1"/>
  <c r="F559" i="47" s="1"/>
  <c r="E559" i="47" l="1"/>
  <c r="G559" i="47" s="1"/>
  <c r="C560" i="47"/>
  <c r="D560" i="47" s="1"/>
  <c r="F560" i="47" s="1"/>
  <c r="B561" i="47"/>
  <c r="E560" i="47" l="1"/>
  <c r="G560" i="47" s="1"/>
  <c r="C561" i="47"/>
  <c r="E561" i="47" s="1"/>
  <c r="G561" i="47" s="1"/>
  <c r="B562" i="47"/>
  <c r="D561" i="47" l="1"/>
  <c r="F561" i="47" s="1"/>
  <c r="B563" i="47"/>
  <c r="C562" i="47"/>
  <c r="D562" i="47" s="1"/>
  <c r="F562" i="47" s="1"/>
  <c r="E562" i="47" l="1"/>
  <c r="G562" i="47" s="1"/>
  <c r="C563" i="47"/>
  <c r="D563" i="47" s="1"/>
  <c r="F563" i="47" s="1"/>
  <c r="B564" i="47"/>
  <c r="E563" i="47" l="1"/>
  <c r="G563" i="47" s="1"/>
  <c r="C564" i="47"/>
  <c r="D564" i="47" s="1"/>
  <c r="F564" i="47" s="1"/>
  <c r="B565" i="47"/>
  <c r="E564" i="47" l="1"/>
  <c r="G564" i="47" s="1"/>
  <c r="B566" i="47"/>
  <c r="C565" i="47"/>
  <c r="D565" i="47" s="1"/>
  <c r="F565" i="47" s="1"/>
  <c r="E565" i="47" l="1"/>
  <c r="G565" i="47" s="1"/>
  <c r="B567" i="47"/>
  <c r="C566" i="47"/>
  <c r="D566" i="47" s="1"/>
  <c r="F566" i="47" s="1"/>
  <c r="E566" i="47" l="1"/>
  <c r="G566" i="47" s="1"/>
  <c r="C567" i="47"/>
  <c r="E567" i="47" s="1"/>
  <c r="G567" i="47" s="1"/>
  <c r="B568" i="47"/>
  <c r="C568" i="47" l="1"/>
  <c r="D568" i="47" s="1"/>
  <c r="F568" i="47" s="1"/>
  <c r="B569" i="47"/>
  <c r="D567" i="47"/>
  <c r="F567" i="47" s="1"/>
  <c r="E568" i="47" l="1"/>
  <c r="G568" i="47" s="1"/>
  <c r="C569" i="47"/>
  <c r="D569" i="47" s="1"/>
  <c r="F569" i="47" s="1"/>
  <c r="B570" i="47"/>
  <c r="E569" i="47" l="1"/>
  <c r="G569" i="47" s="1"/>
  <c r="B571" i="47"/>
  <c r="C570" i="47"/>
  <c r="D570" i="47" s="1"/>
  <c r="F570" i="47" s="1"/>
  <c r="E570" i="47" l="1"/>
  <c r="G570" i="47" s="1"/>
  <c r="B572" i="47"/>
  <c r="C571" i="47"/>
  <c r="D571" i="47" s="1"/>
  <c r="F571" i="47" s="1"/>
  <c r="E571" i="47" l="1"/>
  <c r="G571" i="47" s="1"/>
  <c r="C572" i="47"/>
  <c r="D572" i="47" s="1"/>
  <c r="F572" i="47" s="1"/>
  <c r="B573" i="47"/>
  <c r="E572" i="47" l="1"/>
  <c r="G572" i="47" s="1"/>
  <c r="B574" i="47"/>
  <c r="C573" i="47"/>
  <c r="D573" i="47" s="1"/>
  <c r="F573" i="47" s="1"/>
  <c r="E573" i="47" l="1"/>
  <c r="G573" i="47" s="1"/>
  <c r="B575" i="47"/>
  <c r="C574" i="47"/>
  <c r="D574" i="47" s="1"/>
  <c r="F574" i="47" s="1"/>
  <c r="E574" i="47" l="1"/>
  <c r="G574" i="47" s="1"/>
  <c r="B576" i="47"/>
  <c r="C575" i="47"/>
  <c r="D575" i="47" s="1"/>
  <c r="F575" i="47" s="1"/>
  <c r="E575" i="47" l="1"/>
  <c r="G575" i="47" s="1"/>
  <c r="B577" i="47"/>
  <c r="C576" i="47"/>
  <c r="D576" i="47" s="1"/>
  <c r="F576" i="47" s="1"/>
  <c r="E576" i="47" l="1"/>
  <c r="G576" i="47" s="1"/>
  <c r="B578" i="47"/>
  <c r="C577" i="47"/>
  <c r="D577" i="47" s="1"/>
  <c r="F577" i="47" s="1"/>
  <c r="E577" i="47" l="1"/>
  <c r="G577" i="47" s="1"/>
  <c r="B579" i="47"/>
  <c r="C578" i="47"/>
  <c r="D578" i="47" s="1"/>
  <c r="F578" i="47" s="1"/>
  <c r="B580" i="47" l="1"/>
  <c r="C579" i="47"/>
  <c r="D579" i="47" s="1"/>
  <c r="F579" i="47" s="1"/>
  <c r="E578" i="47"/>
  <c r="G578" i="47" s="1"/>
  <c r="E579" i="47" l="1"/>
  <c r="G579" i="47" s="1"/>
  <c r="B581" i="47"/>
  <c r="C580" i="47"/>
  <c r="E580" i="47" s="1"/>
  <c r="G580" i="47" s="1"/>
  <c r="B582" i="47" l="1"/>
  <c r="C581" i="47"/>
  <c r="D581" i="47" s="1"/>
  <c r="F581" i="47" s="1"/>
  <c r="D580" i="47"/>
  <c r="F580" i="47" s="1"/>
  <c r="E581" i="47" l="1"/>
  <c r="G581" i="47" s="1"/>
  <c r="B583" i="47"/>
  <c r="C582" i="47"/>
  <c r="D582" i="47" s="1"/>
  <c r="F582" i="47" s="1"/>
  <c r="E582" i="47" l="1"/>
  <c r="G582" i="47" s="1"/>
  <c r="C583" i="47"/>
  <c r="D583" i="47" s="1"/>
  <c r="F583" i="47" s="1"/>
  <c r="B584" i="47"/>
  <c r="E583" i="47" l="1"/>
  <c r="G583" i="47" s="1"/>
  <c r="C584" i="47"/>
  <c r="D584" i="47" s="1"/>
  <c r="F584" i="47" s="1"/>
  <c r="B585" i="47"/>
  <c r="E584" i="47" l="1"/>
  <c r="G584" i="47" s="1"/>
  <c r="B586" i="47"/>
  <c r="C585" i="47"/>
  <c r="D585" i="47" s="1"/>
  <c r="F585" i="47" s="1"/>
  <c r="B587" i="47" l="1"/>
  <c r="C586" i="47"/>
  <c r="D586" i="47" s="1"/>
  <c r="F586" i="47" s="1"/>
  <c r="E585" i="47"/>
  <c r="G585" i="47" s="1"/>
  <c r="E586" i="47" l="1"/>
  <c r="G586" i="47" s="1"/>
  <c r="C587" i="47"/>
  <c r="E587" i="47" s="1"/>
  <c r="G587" i="47" s="1"/>
  <c r="B588" i="47"/>
  <c r="D587" i="47" l="1"/>
  <c r="F587" i="47" s="1"/>
  <c r="B589" i="47"/>
  <c r="C588" i="47"/>
  <c r="D588" i="47" s="1"/>
  <c r="F588" i="47" s="1"/>
  <c r="E588" i="47" l="1"/>
  <c r="G588" i="47" s="1"/>
  <c r="C589" i="47"/>
  <c r="E589" i="47" s="1"/>
  <c r="G589" i="47" s="1"/>
  <c r="B590" i="47"/>
  <c r="D589" i="47" l="1"/>
  <c r="F589" i="47" s="1"/>
  <c r="B591" i="47"/>
  <c r="C590" i="47"/>
  <c r="D590" i="47" s="1"/>
  <c r="F590" i="47" s="1"/>
  <c r="E590" i="47"/>
  <c r="G590" i="47" s="1"/>
  <c r="B592" i="47" l="1"/>
  <c r="C591" i="47"/>
  <c r="D591" i="47" s="1"/>
  <c r="F591" i="47" s="1"/>
  <c r="E591" i="47" l="1"/>
  <c r="G591" i="47" s="1"/>
  <c r="C592" i="47"/>
  <c r="E592" i="47" s="1"/>
  <c r="G592" i="47" s="1"/>
  <c r="B593" i="47"/>
  <c r="D592" i="47" l="1"/>
  <c r="F592" i="47" s="1"/>
  <c r="C593" i="47"/>
  <c r="E593" i="47" s="1"/>
  <c r="G593" i="47" s="1"/>
  <c r="B594" i="47"/>
  <c r="D593" i="47" l="1"/>
  <c r="F593" i="47" s="1"/>
  <c r="B595" i="47"/>
  <c r="C594" i="47"/>
  <c r="D594" i="47" s="1"/>
  <c r="F594" i="47" s="1"/>
  <c r="E594" i="47" l="1"/>
  <c r="G594" i="47" s="1"/>
  <c r="C595" i="47"/>
  <c r="D595" i="47" s="1"/>
  <c r="F595" i="47" s="1"/>
  <c r="B596" i="47"/>
  <c r="E595" i="47" l="1"/>
  <c r="G595" i="47" s="1"/>
  <c r="C596" i="47"/>
  <c r="E596" i="47" s="1"/>
  <c r="G596" i="47" s="1"/>
  <c r="B597" i="47"/>
  <c r="B598" i="47" l="1"/>
  <c r="C597" i="47"/>
  <c r="D597" i="47" s="1"/>
  <c r="F597" i="47" s="1"/>
  <c r="D596" i="47"/>
  <c r="F596" i="47" s="1"/>
  <c r="E597" i="47" l="1"/>
  <c r="G597" i="47" s="1"/>
  <c r="B599" i="47"/>
  <c r="C598" i="47"/>
  <c r="D598" i="47" s="1"/>
  <c r="F598" i="47" s="1"/>
  <c r="E598" i="47" l="1"/>
  <c r="G598" i="47" s="1"/>
  <c r="C599" i="47"/>
  <c r="E599" i="47" s="1"/>
  <c r="G599" i="47" s="1"/>
  <c r="B600" i="47"/>
  <c r="C600" i="47" l="1"/>
  <c r="D600" i="47" s="1"/>
  <c r="F600" i="47" s="1"/>
  <c r="B601" i="47"/>
  <c r="D599" i="47"/>
  <c r="F599" i="47" s="1"/>
  <c r="E600" i="47" l="1"/>
  <c r="G600" i="47" s="1"/>
  <c r="C601" i="47"/>
  <c r="D601" i="47" s="1"/>
  <c r="F601" i="47" s="1"/>
  <c r="B602" i="47"/>
  <c r="E601" i="47" l="1"/>
  <c r="G601" i="47" s="1"/>
  <c r="B603" i="47"/>
  <c r="C602" i="47"/>
  <c r="E602" i="47" s="1"/>
  <c r="G602" i="47" s="1"/>
  <c r="D602" i="47" l="1"/>
  <c r="F602" i="47" s="1"/>
  <c r="B604" i="47"/>
  <c r="C603" i="47"/>
  <c r="E603" i="47" s="1"/>
  <c r="G603" i="47" s="1"/>
  <c r="D603" i="47" l="1"/>
  <c r="F603" i="47" s="1"/>
  <c r="C604" i="47"/>
  <c r="D604" i="47" s="1"/>
  <c r="F604" i="47" s="1"/>
  <c r="B605" i="47"/>
  <c r="E604" i="47" l="1"/>
  <c r="G604" i="47" s="1"/>
  <c r="B606" i="47"/>
  <c r="C605" i="47"/>
  <c r="E605" i="47" s="1"/>
  <c r="G605" i="47" s="1"/>
  <c r="D605" i="47" l="1"/>
  <c r="F605" i="47" s="1"/>
  <c r="B607" i="47"/>
  <c r="C606" i="47"/>
  <c r="E606" i="47" s="1"/>
  <c r="G606" i="47" s="1"/>
  <c r="D606" i="47" l="1"/>
  <c r="F606" i="47" s="1"/>
  <c r="B608" i="47"/>
  <c r="C607" i="47"/>
  <c r="D607" i="47" s="1"/>
  <c r="F607" i="47" s="1"/>
  <c r="E607" i="47" l="1"/>
  <c r="G607" i="47" s="1"/>
  <c r="B609" i="47"/>
  <c r="C608" i="47"/>
  <c r="D608" i="47" s="1"/>
  <c r="F608" i="47" s="1"/>
  <c r="E608" i="47" l="1"/>
  <c r="G608" i="47" s="1"/>
  <c r="B610" i="47"/>
  <c r="C609" i="47"/>
  <c r="D609" i="47" s="1"/>
  <c r="F609" i="47" s="1"/>
  <c r="E609" i="47" l="1"/>
  <c r="G609" i="47" s="1"/>
  <c r="B611" i="47"/>
  <c r="C610" i="47"/>
  <c r="E610" i="47" s="1"/>
  <c r="G610" i="47" s="1"/>
  <c r="D610" i="47" l="1"/>
  <c r="F610" i="47" s="1"/>
  <c r="B612" i="47"/>
  <c r="C611" i="47"/>
  <c r="D611" i="47" s="1"/>
  <c r="F611" i="47" s="1"/>
  <c r="E611" i="47" l="1"/>
  <c r="G611" i="47" s="1"/>
  <c r="B613" i="47"/>
  <c r="C612" i="47"/>
  <c r="D612" i="47" s="1"/>
  <c r="F612" i="47" s="1"/>
  <c r="E612" i="47" l="1"/>
  <c r="G612" i="47" s="1"/>
  <c r="B614" i="47"/>
  <c r="C613" i="47"/>
  <c r="D613" i="47" s="1"/>
  <c r="F613" i="47" s="1"/>
  <c r="E613" i="47" l="1"/>
  <c r="G613" i="47" s="1"/>
  <c r="B615" i="47"/>
  <c r="C614" i="47"/>
  <c r="D614" i="47" s="1"/>
  <c r="F614" i="47" s="1"/>
  <c r="E614" i="47" l="1"/>
  <c r="G614" i="47" s="1"/>
  <c r="C615" i="47"/>
  <c r="D615" i="47" s="1"/>
  <c r="F615" i="47" s="1"/>
  <c r="B616" i="47"/>
  <c r="E615" i="47" l="1"/>
  <c r="G615" i="47" s="1"/>
  <c r="C616" i="47"/>
  <c r="D616" i="47" s="1"/>
  <c r="F616" i="47" s="1"/>
  <c r="B617" i="47"/>
  <c r="B618" i="47" l="1"/>
  <c r="C617" i="47"/>
  <c r="D617" i="47" s="1"/>
  <c r="F617" i="47" s="1"/>
  <c r="E616" i="47"/>
  <c r="G616" i="47" s="1"/>
  <c r="E617" i="47" l="1"/>
  <c r="G617" i="47" s="1"/>
  <c r="B619" i="47"/>
  <c r="C618" i="47"/>
  <c r="D618" i="47" s="1"/>
  <c r="F618" i="47" s="1"/>
  <c r="E618" i="47" l="1"/>
  <c r="G618" i="47" s="1"/>
  <c r="C619" i="47"/>
  <c r="D619" i="47" s="1"/>
  <c r="F619" i="47" s="1"/>
  <c r="B620" i="47"/>
  <c r="E619" i="47" l="1"/>
  <c r="G619" i="47" s="1"/>
  <c r="B621" i="47"/>
  <c r="C620" i="47"/>
  <c r="D620" i="47" s="1"/>
  <c r="F620" i="47" s="1"/>
  <c r="E620" i="47" l="1"/>
  <c r="G620" i="47" s="1"/>
  <c r="C621" i="47"/>
  <c r="E621" i="47" s="1"/>
  <c r="G621" i="47" s="1"/>
  <c r="B622" i="47"/>
  <c r="D621" i="47" l="1"/>
  <c r="F621" i="47" s="1"/>
  <c r="B623" i="47"/>
  <c r="C622" i="47"/>
  <c r="D622" i="47" s="1"/>
  <c r="F622" i="47" s="1"/>
  <c r="E622" i="47" l="1"/>
  <c r="G622" i="47" s="1"/>
  <c r="B624" i="47"/>
  <c r="C623" i="47"/>
  <c r="D623" i="47" s="1"/>
  <c r="F623" i="47" s="1"/>
  <c r="E623" i="47" l="1"/>
  <c r="G623" i="47" s="1"/>
  <c r="C624" i="47"/>
  <c r="D624" i="47" s="1"/>
  <c r="F624" i="47" s="1"/>
  <c r="B625" i="47"/>
  <c r="E624" i="47" l="1"/>
  <c r="G624" i="47" s="1"/>
  <c r="C625" i="47"/>
  <c r="D625" i="47" s="1"/>
  <c r="F625" i="47" s="1"/>
  <c r="B626" i="47"/>
  <c r="E625" i="47" l="1"/>
  <c r="G625" i="47" s="1"/>
  <c r="B627" i="47"/>
  <c r="C626" i="47"/>
  <c r="D626" i="47" s="1"/>
  <c r="F626" i="47" s="1"/>
  <c r="C627" i="47" l="1"/>
  <c r="D627" i="47" s="1"/>
  <c r="F627" i="47" s="1"/>
  <c r="B628" i="47"/>
  <c r="E626" i="47"/>
  <c r="G626" i="47" s="1"/>
  <c r="E627" i="47" l="1"/>
  <c r="G627" i="47" s="1"/>
  <c r="C628" i="47"/>
  <c r="E628" i="47" s="1"/>
  <c r="G628" i="47" s="1"/>
  <c r="B629" i="47"/>
  <c r="C629" i="47" l="1"/>
  <c r="D629" i="47" s="1"/>
  <c r="F629" i="47" s="1"/>
  <c r="B630" i="47"/>
  <c r="D628" i="47"/>
  <c r="F628" i="47" s="1"/>
  <c r="E629" i="47" l="1"/>
  <c r="G629" i="47" s="1"/>
  <c r="B631" i="47"/>
  <c r="C630" i="47"/>
  <c r="D630" i="47" s="1"/>
  <c r="F630" i="47" s="1"/>
  <c r="E630" i="47" l="1"/>
  <c r="G630" i="47" s="1"/>
  <c r="C631" i="47"/>
  <c r="D631" i="47" s="1"/>
  <c r="F631" i="47" s="1"/>
  <c r="B632" i="47"/>
  <c r="E631" i="47" l="1"/>
  <c r="G631" i="47" s="1"/>
  <c r="B633" i="47"/>
  <c r="C632" i="47"/>
  <c r="D632" i="47" s="1"/>
  <c r="F632" i="47" s="1"/>
  <c r="E632" i="47" l="1"/>
  <c r="G632" i="47" s="1"/>
  <c r="C633" i="47"/>
  <c r="D633" i="47" s="1"/>
  <c r="F633" i="47" s="1"/>
  <c r="B634" i="47"/>
  <c r="E633" i="47" l="1"/>
  <c r="G633" i="47" s="1"/>
  <c r="B635" i="47"/>
  <c r="C634" i="47"/>
  <c r="E634" i="47" s="1"/>
  <c r="G634" i="47" s="1"/>
  <c r="D634" i="47" l="1"/>
  <c r="F634" i="47" s="1"/>
  <c r="C635" i="47"/>
  <c r="D635" i="47" s="1"/>
  <c r="F635" i="47" s="1"/>
  <c r="B636" i="47"/>
  <c r="C636" i="47" l="1"/>
  <c r="D636" i="47" s="1"/>
  <c r="F636" i="47" s="1"/>
  <c r="B637" i="47"/>
  <c r="E635" i="47"/>
  <c r="G635" i="47" s="1"/>
  <c r="E636" i="47" l="1"/>
  <c r="G636" i="47" s="1"/>
  <c r="B638" i="47"/>
  <c r="C637" i="47"/>
  <c r="D637" i="47" s="1"/>
  <c r="F637" i="47" s="1"/>
  <c r="E637" i="47" l="1"/>
  <c r="G637" i="47" s="1"/>
  <c r="B639" i="47"/>
  <c r="C638" i="47"/>
  <c r="D638" i="47" s="1"/>
  <c r="F638" i="47" s="1"/>
  <c r="E638" i="47" l="1"/>
  <c r="G638" i="47" s="1"/>
  <c r="B640" i="47"/>
  <c r="C639" i="47"/>
  <c r="D639" i="47" s="1"/>
  <c r="F639" i="47" s="1"/>
  <c r="E639" i="47" l="1"/>
  <c r="G639" i="47" s="1"/>
  <c r="B641" i="47"/>
  <c r="C640" i="47"/>
  <c r="D640" i="47" s="1"/>
  <c r="F640" i="47" s="1"/>
  <c r="E640" i="47" l="1"/>
  <c r="G640" i="47" s="1"/>
  <c r="B642" i="47"/>
  <c r="C641" i="47"/>
  <c r="D641" i="47" s="1"/>
  <c r="F641" i="47" s="1"/>
  <c r="E641" i="47" l="1"/>
  <c r="G641" i="47" s="1"/>
  <c r="B643" i="47"/>
  <c r="C642" i="47"/>
  <c r="D642" i="47" s="1"/>
  <c r="F642" i="47" s="1"/>
  <c r="E642" i="47" l="1"/>
  <c r="G642" i="47" s="1"/>
  <c r="B644" i="47"/>
  <c r="C643" i="47"/>
  <c r="D643" i="47" s="1"/>
  <c r="F643" i="47" s="1"/>
  <c r="E643" i="47" l="1"/>
  <c r="G643" i="47" s="1"/>
  <c r="B645" i="47"/>
  <c r="C644" i="47"/>
  <c r="D644" i="47" s="1"/>
  <c r="F644" i="47" s="1"/>
  <c r="E644" i="47" l="1"/>
  <c r="G644" i="47" s="1"/>
  <c r="C645" i="47"/>
  <c r="E645" i="47" s="1"/>
  <c r="G645" i="47" s="1"/>
  <c r="D645" i="47" l="1"/>
  <c r="F645" i="47" s="1"/>
</calcChain>
</file>

<file path=xl/sharedStrings.xml><?xml version="1.0" encoding="utf-8"?>
<sst xmlns="http://schemas.openxmlformats.org/spreadsheetml/2006/main" count="365" uniqueCount="325">
  <si>
    <t>N° Dep</t>
  </si>
  <si>
    <t>Libelle Dep</t>
  </si>
  <si>
    <t>01</t>
  </si>
  <si>
    <t>Ain</t>
  </si>
  <si>
    <t>02</t>
  </si>
  <si>
    <t>Aisne</t>
  </si>
  <si>
    <t>03</t>
  </si>
  <si>
    <t>Allier</t>
  </si>
  <si>
    <t>04</t>
  </si>
  <si>
    <t>Alpes-de-Haute-Provence</t>
  </si>
  <si>
    <t>05</t>
  </si>
  <si>
    <t>Hautes-Alpes</t>
  </si>
  <si>
    <t>06</t>
  </si>
  <si>
    <t>Alpes-Maritimes</t>
  </si>
  <si>
    <t>07</t>
  </si>
  <si>
    <t>Ardèche</t>
  </si>
  <si>
    <t>08</t>
  </si>
  <si>
    <t>Ardennes</t>
  </si>
  <si>
    <t>09</t>
  </si>
  <si>
    <t>Ariège</t>
  </si>
  <si>
    <t>10</t>
  </si>
  <si>
    <t>Aube</t>
  </si>
  <si>
    <t>11</t>
  </si>
  <si>
    <t>Aude</t>
  </si>
  <si>
    <t>12</t>
  </si>
  <si>
    <t>Aveyron</t>
  </si>
  <si>
    <t>13</t>
  </si>
  <si>
    <t>Bouches-du-Rhône</t>
  </si>
  <si>
    <t>14</t>
  </si>
  <si>
    <t>Calvados</t>
  </si>
  <si>
    <t>15</t>
  </si>
  <si>
    <t>Cantal</t>
  </si>
  <si>
    <t>16</t>
  </si>
  <si>
    <t>Charente</t>
  </si>
  <si>
    <t>17</t>
  </si>
  <si>
    <t>Charente-Maritime</t>
  </si>
  <si>
    <t>18</t>
  </si>
  <si>
    <t>Cher</t>
  </si>
  <si>
    <t>19</t>
  </si>
  <si>
    <t>Corrèze</t>
  </si>
  <si>
    <t>2A</t>
  </si>
  <si>
    <t>Corse-du-Sud</t>
  </si>
  <si>
    <t>2B</t>
  </si>
  <si>
    <t>Haute-Corse</t>
  </si>
  <si>
    <t>21</t>
  </si>
  <si>
    <t>Côte-d’Or</t>
  </si>
  <si>
    <t>22</t>
  </si>
  <si>
    <t>23</t>
  </si>
  <si>
    <t>Creuse</t>
  </si>
  <si>
    <t>24</t>
  </si>
  <si>
    <t>Dordogne</t>
  </si>
  <si>
    <t>25</t>
  </si>
  <si>
    <t>Doubs</t>
  </si>
  <si>
    <t>26</t>
  </si>
  <si>
    <t>Drôme</t>
  </si>
  <si>
    <t>27</t>
  </si>
  <si>
    <t>Eure</t>
  </si>
  <si>
    <t>28</t>
  </si>
  <si>
    <t>Eure-et-Loir</t>
  </si>
  <si>
    <t>29</t>
  </si>
  <si>
    <t>Finistère</t>
  </si>
  <si>
    <t>30</t>
  </si>
  <si>
    <t>Gard</t>
  </si>
  <si>
    <t>31</t>
  </si>
  <si>
    <t>Haute-Garonne</t>
  </si>
  <si>
    <t>32</t>
  </si>
  <si>
    <t>Gers</t>
  </si>
  <si>
    <t>33</t>
  </si>
  <si>
    <t>Gironde</t>
  </si>
  <si>
    <t>34</t>
  </si>
  <si>
    <t>Hérault</t>
  </si>
  <si>
    <t>35</t>
  </si>
  <si>
    <t>Ille-et-Vilaine</t>
  </si>
  <si>
    <t>36</t>
  </si>
  <si>
    <t>Indre</t>
  </si>
  <si>
    <t>37</t>
  </si>
  <si>
    <t>Indre-et-Loire</t>
  </si>
  <si>
    <t>38</t>
  </si>
  <si>
    <t>Isère</t>
  </si>
  <si>
    <t>39</t>
  </si>
  <si>
    <t>Jura</t>
  </si>
  <si>
    <t>40</t>
  </si>
  <si>
    <t>Landes</t>
  </si>
  <si>
    <t>41</t>
  </si>
  <si>
    <t>Loir-et-Cher</t>
  </si>
  <si>
    <t>42</t>
  </si>
  <si>
    <t>Loire</t>
  </si>
  <si>
    <t>43</t>
  </si>
  <si>
    <t>Haute-Loire</t>
  </si>
  <si>
    <t>44</t>
  </si>
  <si>
    <t>Loire-Atlantique</t>
  </si>
  <si>
    <t>45</t>
  </si>
  <si>
    <t>Loiret</t>
  </si>
  <si>
    <t>46</t>
  </si>
  <si>
    <t>Lot</t>
  </si>
  <si>
    <t>47</t>
  </si>
  <si>
    <t>Lot-et-Garonne</t>
  </si>
  <si>
    <t>48</t>
  </si>
  <si>
    <t>Lozère</t>
  </si>
  <si>
    <t>49</t>
  </si>
  <si>
    <t>Maine-et-Loire</t>
  </si>
  <si>
    <t>50</t>
  </si>
  <si>
    <t>Manche</t>
  </si>
  <si>
    <t>51</t>
  </si>
  <si>
    <t xml:space="preserve">Marne </t>
  </si>
  <si>
    <t>52</t>
  </si>
  <si>
    <t>Haute-Marne</t>
  </si>
  <si>
    <t>53</t>
  </si>
  <si>
    <t>Mayenne</t>
  </si>
  <si>
    <t>54</t>
  </si>
  <si>
    <t>Meurthe-et-Moselle</t>
  </si>
  <si>
    <t>55</t>
  </si>
  <si>
    <t>Meuse</t>
  </si>
  <si>
    <t>56</t>
  </si>
  <si>
    <t>Morbihan</t>
  </si>
  <si>
    <t>57</t>
  </si>
  <si>
    <t>Moselle</t>
  </si>
  <si>
    <t>58</t>
  </si>
  <si>
    <t>Nièvre</t>
  </si>
  <si>
    <t>59</t>
  </si>
  <si>
    <t>Nord</t>
  </si>
  <si>
    <t>60</t>
  </si>
  <si>
    <t>Oise</t>
  </si>
  <si>
    <t>61</t>
  </si>
  <si>
    <t>Orne</t>
  </si>
  <si>
    <t>62</t>
  </si>
  <si>
    <t>Pas-de-Calais</t>
  </si>
  <si>
    <t>63</t>
  </si>
  <si>
    <t>Puy-de-Dôme</t>
  </si>
  <si>
    <t>64</t>
  </si>
  <si>
    <t>Pyrénées-Atlantiques</t>
  </si>
  <si>
    <t>65</t>
  </si>
  <si>
    <t>Hautes-Pyrénées</t>
  </si>
  <si>
    <t>66</t>
  </si>
  <si>
    <t>Pyrénées-Orientales</t>
  </si>
  <si>
    <t>67</t>
  </si>
  <si>
    <t>Bas-Rhin</t>
  </si>
  <si>
    <t>68</t>
  </si>
  <si>
    <t>Haut-Rhin</t>
  </si>
  <si>
    <t>69</t>
  </si>
  <si>
    <t>Rhône</t>
  </si>
  <si>
    <t>70</t>
  </si>
  <si>
    <t>Haute-Saône</t>
  </si>
  <si>
    <t>71</t>
  </si>
  <si>
    <t>Saône-et-Loire</t>
  </si>
  <si>
    <t>72</t>
  </si>
  <si>
    <t>Sarthe</t>
  </si>
  <si>
    <t>73</t>
  </si>
  <si>
    <t>Savoie</t>
  </si>
  <si>
    <t>74</t>
  </si>
  <si>
    <t>Haute-Savoie</t>
  </si>
  <si>
    <t>75</t>
  </si>
  <si>
    <t>Paris</t>
  </si>
  <si>
    <t>76</t>
  </si>
  <si>
    <t>Seine-Maritime</t>
  </si>
  <si>
    <t>77</t>
  </si>
  <si>
    <t>Seine-et-Marne</t>
  </si>
  <si>
    <t>78</t>
  </si>
  <si>
    <t>Yvelines</t>
  </si>
  <si>
    <t>79</t>
  </si>
  <si>
    <t>Deux-Sèvres</t>
  </si>
  <si>
    <t>80</t>
  </si>
  <si>
    <t>Somme</t>
  </si>
  <si>
    <t>81</t>
  </si>
  <si>
    <t>Tarn</t>
  </si>
  <si>
    <t>82</t>
  </si>
  <si>
    <t>Tarn-et-Garonne</t>
  </si>
  <si>
    <t>83</t>
  </si>
  <si>
    <t>Var</t>
  </si>
  <si>
    <t>84</t>
  </si>
  <si>
    <t>Vaucluse</t>
  </si>
  <si>
    <t>85</t>
  </si>
  <si>
    <t>Vendée</t>
  </si>
  <si>
    <t>86</t>
  </si>
  <si>
    <t>Vienne</t>
  </si>
  <si>
    <t>87</t>
  </si>
  <si>
    <t>Haute-Vienne</t>
  </si>
  <si>
    <t>88</t>
  </si>
  <si>
    <t>Vosges</t>
  </si>
  <si>
    <t>89</t>
  </si>
  <si>
    <t>Yonne</t>
  </si>
  <si>
    <t>90</t>
  </si>
  <si>
    <t>Territoire-de-Belfort</t>
  </si>
  <si>
    <t>91</t>
  </si>
  <si>
    <t>Essonne</t>
  </si>
  <si>
    <t>92</t>
  </si>
  <si>
    <t>Hauts-de-Seine</t>
  </si>
  <si>
    <t>93</t>
  </si>
  <si>
    <t>Seine-St-Denis</t>
  </si>
  <si>
    <t>94</t>
  </si>
  <si>
    <t>Val-de-Marne</t>
  </si>
  <si>
    <t>95</t>
  </si>
  <si>
    <t>Val-d’Oise</t>
  </si>
  <si>
    <t>30 à 39 ans</t>
  </si>
  <si>
    <t>40 à 49 ans</t>
  </si>
  <si>
    <t>50 à 59 ans</t>
  </si>
  <si>
    <t>Homme</t>
  </si>
  <si>
    <t>Femme</t>
  </si>
  <si>
    <t xml:space="preserve">Guadeloupe </t>
  </si>
  <si>
    <t xml:space="preserve">Martinique </t>
  </si>
  <si>
    <t>Guyane</t>
  </si>
  <si>
    <t>La Réunion</t>
  </si>
  <si>
    <t>Allocataire seul</t>
  </si>
  <si>
    <t>Par enfant supplémentaire</t>
  </si>
  <si>
    <t>Allocataire en couple</t>
  </si>
  <si>
    <t>En %</t>
  </si>
  <si>
    <t>Mayotte</t>
  </si>
  <si>
    <t>Sans enfant</t>
  </si>
  <si>
    <t>En euros</t>
  </si>
  <si>
    <t xml:space="preserve">Allocataire seul avec majoration </t>
  </si>
  <si>
    <t>Caractéristiques</t>
  </si>
  <si>
    <t>Âge</t>
  </si>
  <si>
    <t>Couple sans personne à charge</t>
  </si>
  <si>
    <t>60 ans ou plus</t>
  </si>
  <si>
    <t>Effectifs (en nombre)</t>
  </si>
  <si>
    <t xml:space="preserve"> Prime d’activité non majorée</t>
  </si>
  <si>
    <t>Prime d’activité majorée</t>
  </si>
  <si>
    <t>Prime d’activité</t>
  </si>
  <si>
    <t>Moins de 25 ans</t>
  </si>
  <si>
    <t>-</t>
  </si>
  <si>
    <t>Nombre de bonifications individuelles au sein du foyer</t>
  </si>
  <si>
    <t xml:space="preserve">bonus </t>
  </si>
  <si>
    <t xml:space="preserve"> Personne seule sans enfant</t>
  </si>
  <si>
    <t>Minimum social</t>
  </si>
  <si>
    <t>RSA</t>
  </si>
  <si>
    <t>ASS</t>
  </si>
  <si>
    <t>AAH</t>
  </si>
  <si>
    <t>Non majorée</t>
  </si>
  <si>
    <t>Majorée</t>
  </si>
  <si>
    <t>Total</t>
  </si>
  <si>
    <t>PA 
+ 
ASS</t>
  </si>
  <si>
    <t>PA 
+ 
AAH</t>
  </si>
  <si>
    <t xml:space="preserve">      RSA</t>
  </si>
  <si>
    <t xml:space="preserve">      ASS</t>
  </si>
  <si>
    <t xml:space="preserve">      AAH</t>
  </si>
  <si>
    <t>25 à 29 ans</t>
  </si>
  <si>
    <t>nd</t>
  </si>
  <si>
    <t>seuil de versement</t>
  </si>
  <si>
    <t>Seul sans personne à charge</t>
  </si>
  <si>
    <t>Seul avec personne(s) à charge</t>
  </si>
  <si>
    <t>Moins de 1 an</t>
  </si>
  <si>
    <t>Prime d’activité seule</t>
  </si>
  <si>
    <t>Ensemble des bénéficiaires de la prime d’activité</t>
  </si>
  <si>
    <t>Présents dans la prime d’activité</t>
  </si>
  <si>
    <t>Prime d’activité seule, dont</t>
  </si>
  <si>
    <t>Prime d’activité + minimum social, dont</t>
  </si>
  <si>
    <t xml:space="preserve">      prime d’activité non majorée</t>
  </si>
  <si>
    <t xml:space="preserve">      prime d’activité majorée</t>
  </si>
  <si>
    <r>
      <t>Cumul de la prime d’activité avec un minimum social</t>
    </r>
    <r>
      <rPr>
        <b/>
        <vertAlign val="superscript"/>
        <sz val="8"/>
        <color theme="1"/>
        <rFont val="Arial"/>
        <family val="2"/>
      </rPr>
      <t>1</t>
    </r>
  </si>
  <si>
    <t xml:space="preserve">Non-présents dans la prime d’activité </t>
  </si>
  <si>
    <t>Non-présents dans la prime d’activité</t>
  </si>
  <si>
    <t>1 enfant</t>
  </si>
  <si>
    <t>2 enfants</t>
  </si>
  <si>
    <t>Bénéficiaires d’un minimum social et non indemnisés au titre du chômage, dont</t>
  </si>
  <si>
    <t>Indemnisés au titre du chômage et bénéficiaires d’un minimum social, dont</t>
  </si>
  <si>
    <t>Indemnisés au titre du chômage sans bénéficier d’un minimum social</t>
  </si>
  <si>
    <t>Bénéficiaires d’un minimum social, dont</t>
  </si>
  <si>
    <t>Population de 18 à 69 ans vivant dans un ménage dont au moins une personne est en emploi</t>
  </si>
  <si>
    <t>Part parmi les bénéficiaires de la prime d’activité</t>
  </si>
  <si>
    <t xml:space="preserve">     décédés</t>
  </si>
  <si>
    <t>Personne seule sans enfant</t>
  </si>
  <si>
    <t>Couple avec un enfant</t>
  </si>
  <si>
    <t>Bonification individuelle</t>
  </si>
  <si>
    <t>Avant seuil de versement de 15 euros</t>
  </si>
  <si>
    <t>Après seuil de versement de 15 euros</t>
  </si>
  <si>
    <t>Graphique 1. Évolution du nombre, et de la part parmi la population âgée de 15 à 69 ans, d’allocataires de la prime d’activité, depuis 2016</t>
  </si>
  <si>
    <t>Taux (en %)</t>
  </si>
  <si>
    <t>Situation au 31 décembre 2020</t>
  </si>
  <si>
    <t>Ni bénéficiaires d’un minimum social ni indemnisés au titre du chômage, dont</t>
  </si>
  <si>
    <t>3 ans à moins de 4 ans</t>
  </si>
  <si>
    <r>
      <t>Ensemble des minima</t>
    </r>
    <r>
      <rPr>
        <b/>
        <vertAlign val="superscript"/>
        <sz val="8"/>
        <rFont val="Arial"/>
        <family val="2"/>
      </rPr>
      <t>1</t>
    </r>
  </si>
  <si>
    <r>
      <t>Sexe</t>
    </r>
    <r>
      <rPr>
        <b/>
        <vertAlign val="superscript"/>
        <sz val="8"/>
        <rFont val="Arial"/>
        <family val="2"/>
      </rPr>
      <t>1</t>
    </r>
  </si>
  <si>
    <r>
      <t>Situation familiale</t>
    </r>
    <r>
      <rPr>
        <b/>
        <vertAlign val="superscript"/>
        <sz val="8"/>
        <rFont val="Arial"/>
        <family val="2"/>
      </rPr>
      <t>2</t>
    </r>
  </si>
  <si>
    <t>Femme enceinte : 8</t>
  </si>
  <si>
    <t>Femme avec 1 enfant : 40</t>
  </si>
  <si>
    <t>Homme avec 1 enfant : 5</t>
  </si>
  <si>
    <t>dont couple avec 1 seul actif : 10</t>
  </si>
  <si>
    <t>dont couple avec 2 actifs : 9</t>
  </si>
  <si>
    <r>
      <t>Ancienneté dans la prime d’activité</t>
    </r>
    <r>
      <rPr>
        <b/>
        <vertAlign val="superscript"/>
        <sz val="8"/>
        <rFont val="Arial"/>
        <family val="2"/>
      </rPr>
      <t>1</t>
    </r>
  </si>
  <si>
    <r>
      <t>Inscrits à Pôle emploi</t>
    </r>
    <r>
      <rPr>
        <b/>
        <vertAlign val="superscript"/>
        <sz val="8"/>
        <rFont val="Arial"/>
        <family val="2"/>
      </rPr>
      <t>1</t>
    </r>
  </si>
  <si>
    <t>Côtes-d’Armor</t>
  </si>
  <si>
    <t>Nombre d’allocataires (échelle de gauche) [en milliers]</t>
  </si>
  <si>
    <t>Part d’allocataires parmi la population âgée de 15 à 69 ans (échelle de droite) [en %]</t>
  </si>
  <si>
    <t>Tableau 4. Devenir, un an après, des bénéficiaires de la prime d’activité au 31 décembre 2020</t>
  </si>
  <si>
    <t>Situation au 31 décembre 2021</t>
  </si>
  <si>
    <t>Tableau 5. Situation, un an avant, des bénéficiaires de la prime d’activité au 31 décembre 2021</t>
  </si>
  <si>
    <t>Femme avec 2 enfants ou plus : 44</t>
  </si>
  <si>
    <t>21
dont inactif avec enfant(s) actif(s) : 0,1</t>
  </si>
  <si>
    <t>dont couple inactif avec enfant(s) actif(s) : 0,1</t>
  </si>
  <si>
    <t>Population âgée de 15 à 69 ans</t>
  </si>
  <si>
    <t>Couple avec personne(s) à charge</t>
  </si>
  <si>
    <t>dont couple avec 1 seul actif : 3</t>
  </si>
  <si>
    <t>dont couple avec 2 actifs : 3</t>
  </si>
  <si>
    <r>
      <t xml:space="preserve">1. Couple monoactif : couple dont un seul membre déclare des revenus d’activité.
</t>
    </r>
    <r>
      <rPr>
        <b/>
        <sz val="8"/>
        <rFont val="Arial"/>
        <family val="2"/>
      </rPr>
      <t>Note &gt;</t>
    </r>
    <r>
      <rPr>
        <sz val="8"/>
        <rFont val="Arial"/>
        <family val="2"/>
      </rPr>
      <t xml:space="preserve"> En dessous de 15 euros, la prime d’activité n’est pas versée. Ce schéma prend en compte ce seuil de versement.
</t>
    </r>
    <r>
      <rPr>
        <b/>
        <sz val="8"/>
        <rFont val="Arial"/>
        <family val="2"/>
      </rPr>
      <t>Lecture &gt;</t>
    </r>
    <r>
      <rPr>
        <sz val="8"/>
        <rFont val="Arial"/>
        <family val="2"/>
      </rPr>
      <t xml:space="preserve"> Une personne seule sans enfant avec un revenu d’activité mensuel net de 700 euros, et sans autres ressources, perçoit 331 euros de prime d’activité par mois. 
</t>
    </r>
    <r>
      <rPr>
        <b/>
        <sz val="8"/>
        <rFont val="Arial"/>
        <family val="2"/>
      </rPr>
      <t>Source &gt;</t>
    </r>
    <r>
      <rPr>
        <sz val="8"/>
        <rFont val="Arial"/>
        <family val="2"/>
      </rPr>
      <t xml:space="preserve"> Législation.</t>
    </r>
  </si>
  <si>
    <t>Tableau 2. Caractéristiques des allocataires de la prime d’activité, fin 2021</t>
  </si>
  <si>
    <t>4 ans ou plus</t>
  </si>
  <si>
    <t>Tableau complémentaire. Part d’allocataires de la prime d’activité, fin 2021, parmi la population âgée de 15 à 69 ans</t>
  </si>
  <si>
    <r>
      <rPr>
        <b/>
        <sz val="8"/>
        <rFont val="Arial"/>
        <family val="2"/>
      </rPr>
      <t>Note &gt;</t>
    </r>
    <r>
      <rPr>
        <sz val="8"/>
        <rFont val="Arial"/>
        <family val="2"/>
      </rPr>
      <t xml:space="preserve"> En France, on compte au total 10,1 allocataires de la prime d’activité pour 100 habitants âgés de 15 à 69 ans.
</t>
    </r>
    <r>
      <rPr>
        <b/>
        <sz val="8"/>
        <rFont val="Arial"/>
        <family val="2"/>
      </rPr>
      <t>Champ &gt;</t>
    </r>
    <r>
      <rPr>
        <sz val="8"/>
        <rFont val="Arial"/>
        <family val="2"/>
      </rPr>
      <t xml:space="preserve"> France.
</t>
    </r>
    <r>
      <rPr>
        <b/>
        <sz val="8"/>
        <rFont val="Arial"/>
        <family val="2"/>
      </rPr>
      <t xml:space="preserve">Sources &gt; </t>
    </r>
    <r>
      <rPr>
        <sz val="8"/>
        <rFont val="Arial"/>
        <family val="2"/>
      </rPr>
      <t>CNAF ; MSA ; Insee, population estimée au 1</t>
    </r>
    <r>
      <rPr>
        <vertAlign val="superscript"/>
        <sz val="8"/>
        <rFont val="Arial"/>
        <family val="2"/>
      </rPr>
      <t>er</t>
    </r>
    <r>
      <rPr>
        <sz val="8"/>
        <rFont val="Arial"/>
        <family val="2"/>
      </rPr>
      <t xml:space="preserve"> janvier 2022 (résultats provisoires arrêtés fin 2022).</t>
    </r>
  </si>
  <si>
    <r>
      <t>Schéma 1. Montant mensuel de la prime d’activité, au 1</t>
    </r>
    <r>
      <rPr>
        <b/>
        <vertAlign val="superscript"/>
        <sz val="8"/>
        <rFont val="Arial"/>
        <family val="2"/>
      </rPr>
      <t xml:space="preserve">er </t>
    </r>
    <r>
      <rPr>
        <b/>
        <sz val="8"/>
        <rFont val="Arial"/>
        <family val="2"/>
      </rPr>
      <t>avril 2023, selon le revenu d’activité et la situation familiale d’un foyer ayant pour uniques ressources des revenus d’activité</t>
    </r>
  </si>
  <si>
    <t>Montant de prime d’activité</t>
  </si>
  <si>
    <t>Revenu d’activité</t>
  </si>
  <si>
    <t>Homme avec 2 enfants ou plus : 3</t>
  </si>
  <si>
    <t xml:space="preserve">1 an à moins de 2 ans </t>
  </si>
  <si>
    <t xml:space="preserve">2 ans à moins de 3 ans </t>
  </si>
  <si>
    <t xml:space="preserve">  prime d’activité non majorée</t>
  </si>
  <si>
    <t xml:space="preserve">  prime d’activité majorée</t>
  </si>
  <si>
    <t xml:space="preserve">  RSA</t>
  </si>
  <si>
    <t xml:space="preserve">  ASS</t>
  </si>
  <si>
    <t xml:space="preserve">  AAH</t>
  </si>
  <si>
    <r>
      <t>PA 
+ 
minimum social</t>
    </r>
    <r>
      <rPr>
        <vertAlign val="superscript"/>
        <sz val="8"/>
        <color theme="1"/>
        <rFont val="Arial"/>
        <family val="2"/>
      </rPr>
      <t>2</t>
    </r>
  </si>
  <si>
    <t>PA 
+ 
RSA</t>
  </si>
  <si>
    <r>
      <t>Tableau 1. Barème des montants mensuels forfaitaires de la prime d’activité, selon le type de foyer, au 1</t>
    </r>
    <r>
      <rPr>
        <b/>
        <vertAlign val="superscript"/>
        <sz val="8"/>
        <color theme="1"/>
        <rFont val="Arial"/>
        <family val="2"/>
      </rPr>
      <t>er</t>
    </r>
    <r>
      <rPr>
        <b/>
        <sz val="8"/>
        <color theme="1"/>
        <rFont val="Arial"/>
        <family val="2"/>
      </rPr>
      <t xml:space="preserve"> avril 2023</t>
    </r>
  </si>
  <si>
    <t>764,37 (grossesse)</t>
  </si>
  <si>
    <r>
      <rPr>
        <b/>
        <sz val="8"/>
        <color theme="1"/>
        <rFont val="Arial"/>
        <family val="2"/>
      </rPr>
      <t xml:space="preserve">Source &gt; </t>
    </r>
    <r>
      <rPr>
        <sz val="8"/>
        <color theme="1"/>
        <rFont val="Arial"/>
        <family val="2"/>
      </rPr>
      <t>Législation.</t>
    </r>
  </si>
  <si>
    <t>ARE</t>
  </si>
  <si>
    <r>
      <t xml:space="preserve">1. L’ensemble des minima comprend ici le revenu de solidarité active (RSA), l’allocation de solidarité spécifique (ASS) et l’allocation aux adultes handicapés (AAH).
</t>
    </r>
    <r>
      <rPr>
        <b/>
        <sz val="8"/>
        <rFont val="Arial"/>
        <family val="2"/>
      </rPr>
      <t>Notes &gt;</t>
    </r>
    <r>
      <rPr>
        <sz val="8"/>
        <rFont val="Arial"/>
        <family val="2"/>
      </rPr>
      <t xml:space="preserve"> Pour la prime d’activité et le RSA, les chiffres concernent l’ensemble des bénéficiaires : les allocataires mais aussi leur conjoint. Pour l’ASS, l’AAH et l’ARE, les chiffres ne concernent que les allocataires. En plus du cumul de la prime d’activité avec un minimum social, les cumuls de minima sociaux entre eux sont peu fréquents mais possibles (voir fiche 06). Ici, lorsqu’une personne cumule la prime d’activité avec deux minima sociaux, elle apparaît dans chacune des colonnes associées, ce qui explique, outre les questions d’arrondis, que la somme des trois premières colonnes ne corresponde pas à la colonne « Ensemble des minima ».
</t>
    </r>
    <r>
      <rPr>
        <b/>
        <sz val="8"/>
        <rFont val="Arial"/>
        <family val="2"/>
      </rPr>
      <t>Lecture &gt;</t>
    </r>
    <r>
      <rPr>
        <sz val="8"/>
        <rFont val="Arial"/>
        <family val="2"/>
      </rPr>
      <t xml:space="preserve"> Parmi les bénéficiaires de la prime d’activité fin 2021, 8,9 % perçoivent également le RSA.
</t>
    </r>
    <r>
      <rPr>
        <b/>
        <sz val="8"/>
        <rFont val="Arial"/>
        <family val="2"/>
      </rPr>
      <t>Champ &gt;</t>
    </r>
    <r>
      <rPr>
        <sz val="8"/>
        <rFont val="Arial"/>
        <family val="2"/>
      </rPr>
      <t xml:space="preserve"> France, bénéficiaires de la prime d’activité âgés de 16 ans ou plus au 31 décembre 2021.
</t>
    </r>
    <r>
      <rPr>
        <b/>
        <sz val="8"/>
        <rFont val="Arial"/>
        <family val="2"/>
      </rPr>
      <t>Source &gt;</t>
    </r>
    <r>
      <rPr>
        <sz val="8"/>
        <rFont val="Arial"/>
        <family val="2"/>
      </rPr>
      <t xml:space="preserve"> DREES, ENIACRAMS.</t>
    </r>
  </si>
  <si>
    <r>
      <t xml:space="preserve">RSA : revenu de solidarité active. ASS : allocation de solidarité spécifique. AAH : allocation aux adultes handicapés. PA : prime d’activité.
1. En plus du cumul avec la prime d’activité, les cumuls de minima sociaux sont peu fréquents mais possibles (voir fiche 06). Lorsqu’une personne perçoit, en plus de la prime d’activité, deux minima sociaux fin 2020, elle apparaît dans chacune des colonnes correspondant au cumul avec ces minima. Lorsqu’une personne perçoit deux minima fin 2021, pour les colonnes « PA + RSA », « PA + ASS » et « PA + AAH », elle n’apparaît que dans une ligne et est assignée en priorité vers le minimum qu’elle touchait fin 2020 (si elle perçoit toujours la prime d’activité, il s’agit des lignes de la partie « Présents dans la prime d’activité » ; sinon, il s’agit des lignes de la partie « Non-présents dans la prime d’activité »). En revanche, pour les autres colonnes du tableau, lorsqu’une personne perçoit deux minima fin 2021, elle apparaît dans deux lignes, parmi celles du RSA, de l’ASS et de l’AAH (si elle perçoit toujours la prime d’activité, il s’agit des lignes de la partie « Présents dans la prime d’activité » ; sinon, il s’agit des lignes de la partie « Non-présents dans la prime d’activité »). Cela explique que le pourcentage de présents dans la catégorie « Prime d’activité + minimum social » ne corresponde pas à la somme des lignes RSA, ASS et AAH associées. Il en est de même parmi les non-présents dans la prime d’activité, pour le pourcentage de présents dans la catégorie « Bénéficiaires d’un minimum social et non indemnisés au titre du chômage » ou « Indemnisés au titre du chômage et bénéficiaires d’un minimum social ».
2. Cette colonne correspond au cumul de la prime d’activité avec le RSA, l’ASS ou l’AAH.
</t>
    </r>
    <r>
      <rPr>
        <b/>
        <sz val="8"/>
        <color theme="1"/>
        <rFont val="Arial"/>
        <family val="2"/>
      </rPr>
      <t>Note &gt;</t>
    </r>
    <r>
      <rPr>
        <sz val="8"/>
        <color theme="1"/>
        <rFont val="Arial"/>
        <family val="2"/>
      </rPr>
      <t xml:space="preserve"> Pour la prime d’activité et le RSA, les chiffres concernent l’ensemble des bénéficiaires : les allocataires mais aussi leur conjoint. Pour l’ASS et l’AAH, les chiffres ne concernent que les allocataires. 
</t>
    </r>
    <r>
      <rPr>
        <b/>
        <sz val="8"/>
        <color theme="1"/>
        <rFont val="Arial"/>
        <family val="2"/>
      </rPr>
      <t xml:space="preserve">Lecture &gt; </t>
    </r>
    <r>
      <rPr>
        <sz val="8"/>
        <color theme="1"/>
        <rFont val="Arial"/>
        <family val="2"/>
      </rPr>
      <t xml:space="preserve">Parmi les bénéficiaires de la prime d’activité seule non majorée fin 2020, 67,3 % la perçoivent encore un an après et 30,4 % ne perçoivent plus la prime d’activité.
</t>
    </r>
    <r>
      <rPr>
        <b/>
        <sz val="8"/>
        <color theme="1"/>
        <rFont val="Arial"/>
        <family val="2"/>
      </rPr>
      <t>Champ &gt;</t>
    </r>
    <r>
      <rPr>
        <sz val="8"/>
        <color theme="1"/>
        <rFont val="Arial"/>
        <family val="2"/>
      </rPr>
      <t xml:space="preserve"> France, bénéficiaires âgés de 16 à 58 ans au 31 décembre 2020.
</t>
    </r>
    <r>
      <rPr>
        <b/>
        <sz val="8"/>
        <color theme="1"/>
        <rFont val="Arial"/>
        <family val="2"/>
      </rPr>
      <t>Source &gt;</t>
    </r>
    <r>
      <rPr>
        <sz val="8"/>
        <color theme="1"/>
        <rFont val="Arial"/>
        <family val="2"/>
      </rPr>
      <t xml:space="preserve"> DREES, ENIACRAMS.</t>
    </r>
  </si>
  <si>
    <r>
      <t>PA 
+ 
minimum social</t>
    </r>
    <r>
      <rPr>
        <b/>
        <vertAlign val="superscript"/>
        <sz val="8"/>
        <color theme="1"/>
        <rFont val="Arial"/>
        <family val="2"/>
      </rPr>
      <t>2</t>
    </r>
  </si>
  <si>
    <r>
      <t xml:space="preserve">RSA : revenu de solidarité active. ASS : allocation de solidarité spécifique. AAH : allocation aux adultes handicapés. PA : prime d’activité.
1 et 2 : voir tableau 4.
</t>
    </r>
    <r>
      <rPr>
        <b/>
        <sz val="8"/>
        <color theme="1"/>
        <rFont val="Arial"/>
        <family val="2"/>
      </rPr>
      <t>Note &gt;</t>
    </r>
    <r>
      <rPr>
        <sz val="8"/>
        <color theme="1"/>
        <rFont val="Arial"/>
        <family val="2"/>
      </rPr>
      <t xml:space="preserve"> Pour la prime d’activité et le RSA, les chiffres concernent l’ensemble des bénéficiaires : les allocataires mais aussi leur conjoint. Pour l’ASS et l’AAH, les chiffres ne concernent que les allocataires. 
</t>
    </r>
    <r>
      <rPr>
        <b/>
        <sz val="8"/>
        <color theme="1"/>
        <rFont val="Arial"/>
        <family val="2"/>
      </rPr>
      <t>Lecture &gt;</t>
    </r>
    <r>
      <rPr>
        <sz val="8"/>
        <color theme="1"/>
        <rFont val="Arial"/>
        <family val="2"/>
      </rPr>
      <t xml:space="preserve"> Parmi les bénéficiaires de la prime d’activité seule non majorée fin 2021, 71,3 % percevaient déjà la prime d’activité un an auparavant.
</t>
    </r>
    <r>
      <rPr>
        <b/>
        <sz val="8"/>
        <color theme="1"/>
        <rFont val="Arial"/>
        <family val="2"/>
      </rPr>
      <t xml:space="preserve">Champ &gt; </t>
    </r>
    <r>
      <rPr>
        <sz val="8"/>
        <color theme="1"/>
        <rFont val="Arial"/>
        <family val="2"/>
      </rPr>
      <t xml:space="preserve">France, bénéficiaires âgés de 16 ans ou plus au 31 décembre 2021.
</t>
    </r>
    <r>
      <rPr>
        <b/>
        <sz val="8"/>
        <color theme="1"/>
        <rFont val="Arial"/>
        <family val="2"/>
      </rPr>
      <t xml:space="preserve">Source &gt; </t>
    </r>
    <r>
      <rPr>
        <sz val="8"/>
        <color theme="1"/>
        <rFont val="Arial"/>
        <family val="2"/>
      </rPr>
      <t>DREES, ENIACRAMS.</t>
    </r>
  </si>
  <si>
    <r>
      <rPr>
        <b/>
        <sz val="8"/>
        <rFont val="Arial"/>
        <family val="2"/>
      </rPr>
      <t>Champ &gt;</t>
    </r>
    <r>
      <rPr>
        <sz val="8"/>
        <rFont val="Arial"/>
        <family val="2"/>
      </rPr>
      <t xml:space="preserve"> Effectifs en France, au 31 décembre de chaque année.
</t>
    </r>
    <r>
      <rPr>
        <b/>
        <sz val="8"/>
        <rFont val="Arial"/>
        <family val="2"/>
      </rPr>
      <t>Sources &gt;</t>
    </r>
    <r>
      <rPr>
        <sz val="8"/>
        <rFont val="Arial"/>
        <family val="2"/>
      </rPr>
      <t xml:space="preserve"> CNAF ; MSA ; Insee, population estimée au 1</t>
    </r>
    <r>
      <rPr>
        <vertAlign val="superscript"/>
        <sz val="8"/>
        <rFont val="Arial"/>
        <family val="2"/>
      </rPr>
      <t>er</t>
    </r>
    <r>
      <rPr>
        <sz val="8"/>
        <rFont val="Arial"/>
        <family val="2"/>
      </rPr>
      <t xml:space="preserve"> janvier de l’année </t>
    </r>
    <r>
      <rPr>
        <i/>
        <sz val="8"/>
        <rFont val="Arial"/>
        <family val="2"/>
      </rPr>
      <t>n+1</t>
    </r>
    <r>
      <rPr>
        <sz val="8"/>
        <rFont val="Arial"/>
        <family val="2"/>
      </rPr>
      <t xml:space="preserve"> (pour la part d’allocataires de l’année</t>
    </r>
    <r>
      <rPr>
        <i/>
        <sz val="8"/>
        <rFont val="Arial"/>
        <family val="2"/>
      </rPr>
      <t xml:space="preserve"> n</t>
    </r>
    <r>
      <rPr>
        <sz val="8"/>
        <rFont val="Arial"/>
        <family val="2"/>
      </rPr>
      <t>).</t>
    </r>
  </si>
  <si>
    <r>
      <t xml:space="preserve">nd : non disponible.
1. Les répartitions par sexe et ancienneté dans la prime d’activité et la part d’inscrits à Pôle emploi sont calculées sur le champ des bénéficiaires (les allocataires et leur conjoint), les autres répartitions sur les seuls allocataires.
2. Dans l’ensemble de la population, la répartition par situation familiale a été calculée au niveau du ménage, sans tenir compte des ménages complexes, en se restreignant aux personnes de référence.
</t>
    </r>
    <r>
      <rPr>
        <b/>
        <sz val="8"/>
        <rFont val="Arial"/>
        <family val="2"/>
      </rPr>
      <t>Notes &gt;</t>
    </r>
    <r>
      <rPr>
        <sz val="8"/>
        <rFont val="Arial"/>
        <family val="2"/>
      </rPr>
      <t xml:space="preserve"> Dans ce tableau, on appelle « actif » une personne déclarant des revenus d’activité. L’ancienneté dans la prime d’activité est calculée comme la présence ou non dans le dispositif au 31 décembre de chaque année. 
Les allers-retours en cours d’année ne sont donc pas comptabilisés.
</t>
    </r>
    <r>
      <rPr>
        <b/>
        <sz val="8"/>
        <rFont val="Arial"/>
        <family val="2"/>
      </rPr>
      <t>Champ &gt;</t>
    </r>
    <r>
      <rPr>
        <sz val="8"/>
        <rFont val="Arial"/>
        <family val="2"/>
      </rPr>
      <t xml:space="preserve"> France ; ensemble de la population : personnes vivant en logement ordinaire en France (hors Mayotte).
</t>
    </r>
    <r>
      <rPr>
        <b/>
        <sz val="8"/>
        <rFont val="Arial"/>
        <family val="2"/>
      </rPr>
      <t xml:space="preserve">Sources &gt; </t>
    </r>
    <r>
      <rPr>
        <sz val="8"/>
        <rFont val="Arial"/>
        <family val="2"/>
      </rPr>
      <t>CNAF et MSA pour les effectifs ; CNAF pour les répartitions (96,7 % des allocataires de la prime d’activité relèvent des CAF) ; DREES, ENIACRAMS, pour le taux d’inscription à Pôle emploi et la répartition selon l’ancienneté dans la prime d’activité ; Insee, enquête Emploi 2021, pour les caractéristiques de l’ensemble de la population.</t>
    </r>
  </si>
  <si>
    <t>Tableau 3. Part de bénéficiaires de la prime d’activité percevant un minimum social d’insertion ou l’allocation d’aide au retour à l’emploi (ARE), fin 2021</t>
  </si>
  <si>
    <r>
      <t>Couple monoactif avec un enfant</t>
    </r>
    <r>
      <rPr>
        <b/>
        <vertAlign val="superscript"/>
        <sz val="8"/>
        <rFont val="Arial"/>
        <family val="2"/>
      </rPr>
      <t>1</t>
    </r>
  </si>
  <si>
    <t>Smic horaire brut 2022 (au 01/01/23)</t>
  </si>
  <si>
    <t>Montant forfaitaire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</si>
</sst>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0\ &quot;€&quot;;[Red]\-#,##0\ &quot;€&quot;"/>
    <numFmt numFmtId="8" formatCode="#,##0.00\ &quot;€&quot;;[Red]\-#,##0.00\ &quot;€&quot;"/>
    <numFmt numFmtId="44" formatCode="_-* #,##0.00\ &quot;€&quot;_-;\-* #,##0.00\ &quot;€&quot;_-;_-* &quot;-&quot;??\ &quot;€&quot;_-;_-@_-"/>
    <numFmt numFmtId="43" formatCode="_-* #,##0.00_-;\-* #,##0.00_-;_-* &quot;-&quot;??_-;_-@_-"/>
    <numFmt numFmtId="164" formatCode="0.0"/>
    <numFmt numFmtId="165" formatCode="_-* #,##0.00\ [$€-1]_-;\-* #,##0.00\ [$€-1]_-;_-* &quot;-&quot;??\ [$€-1]_-"/>
    <numFmt numFmtId="166" formatCode="#,##0\ _€"/>
    <numFmt numFmtId="167" formatCode="_-* #,##0.00\ [$€-1]_-;\-* #,##0.00\ [$€-1]_-;_-* \-??\ [$€-1]_-"/>
    <numFmt numFmtId="168" formatCode="#,##0.0\ _€"/>
    <numFmt numFmtId="169" formatCode="#,##0.0"/>
    <numFmt numFmtId="170" formatCode="_-* #,##0_-;\-* #,##0_-;_-* &quot;-&quot;??_-;_-@_-"/>
    <numFmt numFmtId="171" formatCode="_-* #,##0.0_-;\-* #,##0.0_-;_-* &quot;-&quot;??_-;_-@_-"/>
    <numFmt numFmtId="172" formatCode="_-* #,##0.0\ _€_-;\-* #,##0.0\ _€_-;_-* &quot;-&quot;?\ _€_-;_-@_-"/>
    <numFmt numFmtId="173" formatCode="0.000"/>
    <numFmt numFmtId="174" formatCode="_-* #,##0\ &quot;€&quot;_-;\-* #,##0\ &quot;€&quot;_-;_-* &quot;-&quot;??\ &quot;€&quot;_-;_-@_-"/>
  </numFmts>
  <fonts count="5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name val="Arial"/>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8"/>
      <color theme="1"/>
      <name val="Arial"/>
      <family val="2"/>
    </font>
    <font>
      <sz val="8"/>
      <color theme="1"/>
      <name val="Arial"/>
      <family val="2"/>
    </font>
    <font>
      <b/>
      <vertAlign val="superscript"/>
      <sz val="8"/>
      <color theme="1"/>
      <name val="Arial"/>
      <family val="2"/>
    </font>
    <font>
      <sz val="11"/>
      <name val="Calibri"/>
      <family val="2"/>
    </font>
    <font>
      <vertAlign val="superscript"/>
      <sz val="8"/>
      <color theme="1"/>
      <name val="Arial"/>
      <family val="2"/>
    </font>
    <font>
      <b/>
      <sz val="8"/>
      <name val="Arial"/>
      <family val="2"/>
    </font>
    <font>
      <vertAlign val="superscript"/>
      <sz val="8"/>
      <name val="Arial"/>
      <family val="2"/>
    </font>
    <font>
      <i/>
      <sz val="8"/>
      <name val="Arial"/>
      <family val="2"/>
    </font>
    <font>
      <sz val="10"/>
      <name val="Arial"/>
      <family val="2"/>
    </font>
    <font>
      <sz val="11"/>
      <color rgb="FF000000"/>
      <name val="Calibri"/>
      <family val="2"/>
      <scheme val="minor"/>
    </font>
    <font>
      <b/>
      <vertAlign val="superscript"/>
      <sz val="8"/>
      <name val="Arial"/>
      <family val="2"/>
    </font>
    <font>
      <b/>
      <u/>
      <sz val="8"/>
      <name val="Arial"/>
      <family val="2"/>
    </font>
    <font>
      <b/>
      <sz val="8"/>
      <color rgb="FFFF0000"/>
      <name val="Arial"/>
      <family val="2"/>
    </font>
    <font>
      <u/>
      <sz val="10"/>
      <color theme="10"/>
      <name val="Arial"/>
      <family val="2"/>
    </font>
    <font>
      <sz val="10"/>
      <name val="Arial"/>
      <family val="2"/>
    </font>
    <font>
      <u/>
      <sz val="8"/>
      <name val="Arial"/>
      <family val="2"/>
    </font>
    <font>
      <u/>
      <sz val="10"/>
      <color theme="1"/>
      <name val="Arial"/>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style="hair">
        <color indexed="64"/>
      </bottom>
      <diagonal/>
    </border>
    <border>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87">
    <xf numFmtId="0" fontId="0" fillId="0" borderId="0"/>
    <xf numFmtId="165" fontId="16" fillId="0" borderId="0" applyFont="0" applyFill="0" applyBorder="0" applyAlignment="0" applyProtection="0"/>
    <xf numFmtId="0" fontId="16"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0" borderId="0" applyNumberFormat="0" applyFill="0" applyBorder="0" applyAlignment="0" applyProtection="0"/>
    <xf numFmtId="0" fontId="22" fillId="20" borderId="1" applyNumberFormat="0" applyAlignment="0" applyProtection="0"/>
    <xf numFmtId="0" fontId="23" fillId="0" borderId="2" applyNumberFormat="0" applyFill="0" applyAlignment="0" applyProtection="0"/>
    <xf numFmtId="0" fontId="18" fillId="21" borderId="3" applyNumberFormat="0" applyFont="0" applyAlignment="0" applyProtection="0"/>
    <xf numFmtId="0" fontId="24" fillId="7" borderId="1" applyNumberFormat="0" applyAlignment="0" applyProtection="0"/>
    <xf numFmtId="44" fontId="25" fillId="0" borderId="0" applyFont="0" applyFill="0" applyBorder="0" applyAlignment="0" applyProtection="0"/>
    <xf numFmtId="0" fontId="26" fillId="3" borderId="0" applyNumberFormat="0" applyBorder="0" applyAlignment="0" applyProtection="0"/>
    <xf numFmtId="0" fontId="27" fillId="22" borderId="0" applyNumberFormat="0" applyBorder="0" applyAlignment="0" applyProtection="0"/>
    <xf numFmtId="9" fontId="16" fillId="0" borderId="0" applyFont="0" applyFill="0" applyBorder="0" applyAlignment="0" applyProtection="0"/>
    <xf numFmtId="0" fontId="28" fillId="4" borderId="0" applyNumberFormat="0" applyBorder="0" applyAlignment="0" applyProtection="0"/>
    <xf numFmtId="0" fontId="29" fillId="20" borderId="4"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5"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35" fillId="0" borderId="8" applyNumberFormat="0" applyFill="0" applyAlignment="0" applyProtection="0"/>
    <xf numFmtId="0" fontId="36" fillId="23" borderId="9" applyNumberFormat="0" applyAlignment="0" applyProtection="0"/>
    <xf numFmtId="0" fontId="16" fillId="0" borderId="0"/>
    <xf numFmtId="0" fontId="15" fillId="0" borderId="0"/>
    <xf numFmtId="0" fontId="15" fillId="0" borderId="0"/>
    <xf numFmtId="0" fontId="14" fillId="0" borderId="0"/>
    <xf numFmtId="44" fontId="40" fillId="0" borderId="0" applyFont="0" applyFill="0" applyBorder="0" applyAlignment="0" applyProtection="0"/>
    <xf numFmtId="167" fontId="16" fillId="0" borderId="0" applyFill="0" applyBorder="0" applyAlignment="0" applyProtection="0"/>
    <xf numFmtId="0" fontId="16" fillId="0" borderId="0"/>
    <xf numFmtId="44" fontId="16" fillId="0" borderId="0" applyFont="0" applyFill="0" applyBorder="0" applyAlignment="0" applyProtection="0"/>
    <xf numFmtId="44" fontId="16" fillId="0" borderId="0" applyFont="0" applyFill="0" applyBorder="0" applyAlignment="0" applyProtection="0"/>
    <xf numFmtId="0" fontId="16" fillId="0" borderId="0"/>
    <xf numFmtId="0" fontId="13" fillId="0" borderId="0"/>
    <xf numFmtId="0" fontId="16" fillId="0" borderId="0"/>
    <xf numFmtId="165" fontId="16" fillId="0" borderId="0" applyFont="0" applyFill="0" applyBorder="0" applyAlignment="0" applyProtection="0"/>
    <xf numFmtId="0" fontId="16" fillId="21" borderId="3" applyNumberFormat="0" applyFont="0" applyAlignment="0" applyProtection="0"/>
    <xf numFmtId="44" fontId="25" fillId="0" borderId="0" applyFont="0" applyFill="0" applyBorder="0" applyAlignment="0" applyProtection="0"/>
    <xf numFmtId="0" fontId="13" fillId="0" borderId="0"/>
    <xf numFmtId="0" fontId="13" fillId="0" borderId="0"/>
    <xf numFmtId="44" fontId="40" fillId="0" borderId="0" applyFont="0" applyFill="0" applyBorder="0" applyAlignment="0" applyProtection="0"/>
    <xf numFmtId="0" fontId="12" fillId="0" borderId="0"/>
    <xf numFmtId="0" fontId="11" fillId="0" borderId="0"/>
    <xf numFmtId="0" fontId="10" fillId="0" borderId="0"/>
    <xf numFmtId="0" fontId="16" fillId="0" borderId="0"/>
    <xf numFmtId="0" fontId="9" fillId="0" borderId="0"/>
    <xf numFmtId="0" fontId="8" fillId="0" borderId="0"/>
    <xf numFmtId="0" fontId="45" fillId="0" borderId="0"/>
    <xf numFmtId="0" fontId="8" fillId="0" borderId="0"/>
    <xf numFmtId="0" fontId="8" fillId="0" borderId="0"/>
    <xf numFmtId="43" fontId="45" fillId="0" borderId="0" applyFont="0" applyFill="0" applyBorder="0" applyAlignment="0" applyProtection="0"/>
    <xf numFmtId="0" fontId="46" fillId="0" borderId="0"/>
    <xf numFmtId="0" fontId="7" fillId="0" borderId="0"/>
    <xf numFmtId="0" fontId="7" fillId="0" borderId="0"/>
    <xf numFmtId="0" fontId="6" fillId="0" borderId="0"/>
    <xf numFmtId="0" fontId="5" fillId="0" borderId="0"/>
    <xf numFmtId="0" fontId="4" fillId="0" borderId="0"/>
    <xf numFmtId="0" fontId="3" fillId="0" borderId="0"/>
    <xf numFmtId="0" fontId="50" fillId="0" borderId="0" applyNumberFormat="0" applyFill="0" applyBorder="0" applyAlignment="0" applyProtection="0"/>
    <xf numFmtId="0" fontId="2" fillId="0" borderId="0"/>
    <xf numFmtId="43" fontId="2" fillId="0" borderId="0" applyFont="0" applyFill="0" applyBorder="0" applyAlignment="0" applyProtection="0"/>
    <xf numFmtId="43" fontId="51" fillId="0" borderId="0" applyFont="0" applyFill="0" applyBorder="0" applyAlignment="0" applyProtection="0"/>
    <xf numFmtId="43" fontId="16" fillId="0" borderId="0" applyFont="0" applyFill="0" applyBorder="0" applyAlignment="0" applyProtection="0"/>
    <xf numFmtId="0" fontId="1" fillId="0" borderId="0"/>
  </cellStyleXfs>
  <cellXfs count="283">
    <xf numFmtId="0" fontId="0" fillId="0" borderId="0" xfId="0"/>
    <xf numFmtId="0" fontId="42" fillId="0" borderId="0" xfId="0" applyFont="1"/>
    <xf numFmtId="0" fontId="17" fillId="24" borderId="11" xfId="0" applyFont="1" applyFill="1" applyBorder="1" applyAlignment="1">
      <alignment horizontal="right" vertical="center" indent="9"/>
    </xf>
    <xf numFmtId="0" fontId="42" fillId="0" borderId="0" xfId="76" applyFont="1"/>
    <xf numFmtId="0" fontId="38" fillId="0" borderId="0" xfId="76" applyFont="1"/>
    <xf numFmtId="0" fontId="38" fillId="0" borderId="0" xfId="76" applyFont="1" applyAlignment="1">
      <alignment horizontal="right" vertical="center"/>
    </xf>
    <xf numFmtId="0" fontId="42" fillId="24" borderId="11" xfId="76" applyFont="1" applyFill="1" applyBorder="1" applyAlignment="1">
      <alignment vertical="center" wrapText="1"/>
    </xf>
    <xf numFmtId="164" fontId="42" fillId="0" borderId="19" xfId="46" applyNumberFormat="1" applyFont="1" applyBorder="1" applyAlignment="1">
      <alignment horizontal="right" vertical="center" indent="1"/>
    </xf>
    <xf numFmtId="164" fontId="42" fillId="0" borderId="11" xfId="46" applyNumberFormat="1" applyFont="1" applyBorder="1" applyAlignment="1">
      <alignment horizontal="right" vertical="center" indent="1"/>
    </xf>
    <xf numFmtId="164" fontId="42" fillId="0" borderId="20" xfId="46" applyNumberFormat="1" applyFont="1" applyBorder="1" applyAlignment="1">
      <alignment horizontal="right" vertical="center" indent="1"/>
    </xf>
    <xf numFmtId="164" fontId="42" fillId="0" borderId="21" xfId="46" applyNumberFormat="1" applyFont="1" applyBorder="1" applyAlignment="1">
      <alignment horizontal="right" vertical="center" indent="1"/>
    </xf>
    <xf numFmtId="164" fontId="42" fillId="0" borderId="21" xfId="46" applyNumberFormat="1" applyFont="1" applyBorder="1" applyAlignment="1">
      <alignment horizontal="right" vertical="center" indent="3"/>
    </xf>
    <xf numFmtId="0" fontId="38" fillId="0" borderId="12" xfId="76" applyFont="1" applyBorder="1" applyAlignment="1">
      <alignment horizontal="left" vertical="center"/>
    </xf>
    <xf numFmtId="164" fontId="17" fillId="0" borderId="14" xfId="46" applyNumberFormat="1" applyFont="1" applyBorder="1" applyAlignment="1">
      <alignment horizontal="right" vertical="center" indent="1"/>
    </xf>
    <xf numFmtId="164" fontId="17" fillId="0" borderId="12" xfId="46" applyNumberFormat="1" applyFont="1" applyBorder="1" applyAlignment="1">
      <alignment horizontal="right" vertical="center" indent="1"/>
    </xf>
    <xf numFmtId="164" fontId="17" fillId="0" borderId="0" xfId="46" applyNumberFormat="1" applyFont="1" applyAlignment="1">
      <alignment horizontal="right" vertical="center" indent="1"/>
    </xf>
    <xf numFmtId="164" fontId="17" fillId="0" borderId="16" xfId="46" applyNumberFormat="1" applyFont="1" applyBorder="1" applyAlignment="1">
      <alignment horizontal="right" vertical="center" indent="1"/>
    </xf>
    <xf numFmtId="164" fontId="17" fillId="0" borderId="16" xfId="46" applyNumberFormat="1" applyFont="1" applyBorder="1" applyAlignment="1">
      <alignment horizontal="right" vertical="center" indent="3"/>
    </xf>
    <xf numFmtId="0" fontId="17" fillId="0" borderId="12" xfId="76" applyFont="1" applyBorder="1" applyAlignment="1">
      <alignment horizontal="left" vertical="center" wrapText="1"/>
    </xf>
    <xf numFmtId="0" fontId="17" fillId="0" borderId="12" xfId="76" applyFont="1" applyBorder="1" applyAlignment="1">
      <alignment horizontal="left" vertical="center"/>
    </xf>
    <xf numFmtId="164" fontId="17" fillId="0" borderId="18" xfId="46" applyNumberFormat="1" applyFont="1" applyBorder="1" applyAlignment="1">
      <alignment horizontal="right" vertical="center" indent="1"/>
    </xf>
    <xf numFmtId="164" fontId="17" fillId="0" borderId="13" xfId="46" applyNumberFormat="1" applyFont="1" applyBorder="1" applyAlignment="1">
      <alignment horizontal="right" vertical="center" indent="1"/>
    </xf>
    <xf numFmtId="164" fontId="17" fillId="0" borderId="17" xfId="46" applyNumberFormat="1" applyFont="1" applyBorder="1" applyAlignment="1">
      <alignment horizontal="right" vertical="center" indent="1"/>
    </xf>
    <xf numFmtId="164" fontId="17" fillId="0" borderId="15" xfId="46" applyNumberFormat="1" applyFont="1" applyBorder="1" applyAlignment="1">
      <alignment horizontal="right" vertical="center" indent="1"/>
    </xf>
    <xf numFmtId="164" fontId="17" fillId="0" borderId="15" xfId="46" applyNumberFormat="1" applyFont="1" applyBorder="1" applyAlignment="1">
      <alignment horizontal="right" vertical="center" indent="3"/>
    </xf>
    <xf numFmtId="164" fontId="42" fillId="0" borderId="14" xfId="46" applyNumberFormat="1" applyFont="1" applyBorder="1" applyAlignment="1">
      <alignment horizontal="right" vertical="center" indent="1"/>
    </xf>
    <xf numFmtId="164" fontId="42" fillId="0" borderId="12" xfId="46" applyNumberFormat="1" applyFont="1" applyBorder="1" applyAlignment="1">
      <alignment horizontal="right" vertical="center" indent="1"/>
    </xf>
    <xf numFmtId="164" fontId="42" fillId="0" borderId="0" xfId="46" applyNumberFormat="1" applyFont="1" applyAlignment="1">
      <alignment horizontal="right" vertical="center" indent="1"/>
    </xf>
    <xf numFmtId="164" fontId="42" fillId="0" borderId="16" xfId="46" applyNumberFormat="1" applyFont="1" applyBorder="1" applyAlignment="1">
      <alignment horizontal="right" vertical="center" indent="1"/>
    </xf>
    <xf numFmtId="0" fontId="17" fillId="0" borderId="13" xfId="76" applyFont="1" applyBorder="1" applyAlignment="1">
      <alignment vertical="center" wrapText="1"/>
    </xf>
    <xf numFmtId="0" fontId="38" fillId="0" borderId="0" xfId="76" applyFont="1" applyAlignment="1">
      <alignment horizontal="right"/>
    </xf>
    <xf numFmtId="0" fontId="42" fillId="24" borderId="19" xfId="76" applyFont="1" applyFill="1" applyBorder="1" applyAlignment="1">
      <alignment vertical="center" wrapText="1"/>
    </xf>
    <xf numFmtId="164" fontId="42" fillId="0" borderId="11" xfId="46" applyNumberFormat="1" applyFont="1" applyBorder="1" applyAlignment="1">
      <alignment horizontal="right" vertical="center" indent="2"/>
    </xf>
    <xf numFmtId="164" fontId="42" fillId="0" borderId="21" xfId="46" applyNumberFormat="1" applyFont="1" applyBorder="1" applyAlignment="1">
      <alignment horizontal="right" vertical="center" indent="5"/>
    </xf>
    <xf numFmtId="0" fontId="38" fillId="24" borderId="14" xfId="76" applyFont="1" applyFill="1" applyBorder="1" applyAlignment="1">
      <alignment horizontal="left" vertical="center"/>
    </xf>
    <xf numFmtId="164" fontId="17" fillId="0" borderId="12" xfId="46" applyNumberFormat="1" applyFont="1" applyBorder="1" applyAlignment="1">
      <alignment horizontal="right" vertical="center" indent="2"/>
    </xf>
    <xf numFmtId="164" fontId="17" fillId="0" borderId="16" xfId="46" applyNumberFormat="1" applyFont="1" applyBorder="1" applyAlignment="1">
      <alignment horizontal="right" vertical="center" indent="5"/>
    </xf>
    <xf numFmtId="0" fontId="17" fillId="24" borderId="14" xfId="76" applyFont="1" applyFill="1" applyBorder="1" applyAlignment="1">
      <alignment horizontal="left" vertical="center" wrapText="1"/>
    </xf>
    <xf numFmtId="0" fontId="17" fillId="24" borderId="14" xfId="76" applyFont="1" applyFill="1" applyBorder="1" applyAlignment="1">
      <alignment horizontal="left" vertical="center"/>
    </xf>
    <xf numFmtId="0" fontId="17" fillId="24" borderId="18" xfId="76" applyFont="1" applyFill="1" applyBorder="1" applyAlignment="1">
      <alignment horizontal="left" vertical="center"/>
    </xf>
    <xf numFmtId="164" fontId="17" fillId="0" borderId="13" xfId="46" applyNumberFormat="1" applyFont="1" applyBorder="1" applyAlignment="1">
      <alignment horizontal="right" vertical="center" indent="2"/>
    </xf>
    <xf numFmtId="164" fontId="17" fillId="0" borderId="15" xfId="46" applyNumberFormat="1" applyFont="1" applyBorder="1" applyAlignment="1">
      <alignment horizontal="right" vertical="center" indent="5"/>
    </xf>
    <xf numFmtId="0" fontId="42" fillId="24" borderId="14" xfId="76" applyFont="1" applyFill="1" applyBorder="1" applyAlignment="1">
      <alignment vertical="center" wrapText="1"/>
    </xf>
    <xf numFmtId="164" fontId="42" fillId="0" borderId="12" xfId="46" applyNumberFormat="1" applyFont="1" applyBorder="1" applyAlignment="1">
      <alignment horizontal="right" vertical="center" indent="2"/>
    </xf>
    <xf numFmtId="164" fontId="42" fillId="0" borderId="16" xfId="46" applyNumberFormat="1" applyFont="1" applyBorder="1" applyAlignment="1">
      <alignment horizontal="right" vertical="center" indent="5"/>
    </xf>
    <xf numFmtId="0" fontId="17" fillId="0" borderId="14" xfId="76" applyFont="1" applyBorder="1" applyAlignment="1">
      <alignment horizontal="left" vertical="center" wrapText="1"/>
    </xf>
    <xf numFmtId="0" fontId="17" fillId="0" borderId="18" xfId="76" applyFont="1" applyBorder="1" applyAlignment="1">
      <alignment horizontal="left" vertical="center" wrapText="1"/>
    </xf>
    <xf numFmtId="0" fontId="42" fillId="0" borderId="0" xfId="0" applyFont="1" applyAlignment="1">
      <alignment vertical="center"/>
    </xf>
    <xf numFmtId="0" fontId="17" fillId="0" borderId="0" xfId="0" applyFont="1" applyAlignment="1">
      <alignment vertical="center"/>
    </xf>
    <xf numFmtId="0" fontId="17" fillId="0" borderId="0" xfId="0" applyFont="1" applyAlignment="1">
      <alignment horizontal="right" vertical="center"/>
    </xf>
    <xf numFmtId="0" fontId="42" fillId="0" borderId="10" xfId="0" applyFont="1" applyBorder="1" applyAlignment="1">
      <alignment horizontal="center" vertical="center" wrapText="1"/>
    </xf>
    <xf numFmtId="0" fontId="17" fillId="24" borderId="12" xfId="0" applyFont="1" applyFill="1" applyBorder="1" applyAlignment="1">
      <alignment horizontal="right" vertical="center" indent="5"/>
    </xf>
    <xf numFmtId="164" fontId="17" fillId="0" borderId="0" xfId="0" applyNumberFormat="1" applyFont="1" applyAlignment="1">
      <alignment vertical="center"/>
    </xf>
    <xf numFmtId="0" fontId="17" fillId="0" borderId="0" xfId="65" applyFont="1"/>
    <xf numFmtId="0" fontId="17" fillId="0" borderId="0" xfId="65" applyFont="1" applyAlignment="1">
      <alignment horizontal="right" vertical="center"/>
    </xf>
    <xf numFmtId="1" fontId="17" fillId="0" borderId="0" xfId="65" applyNumberFormat="1" applyFont="1"/>
    <xf numFmtId="0" fontId="17" fillId="0" borderId="0" xfId="65" applyFont="1" applyAlignment="1">
      <alignment wrapText="1"/>
    </xf>
    <xf numFmtId="0" fontId="17" fillId="0" borderId="0" xfId="0" applyFont="1" applyAlignment="1">
      <alignment horizontal="center" vertical="center" wrapText="1"/>
    </xf>
    <xf numFmtId="0" fontId="17" fillId="0" borderId="10" xfId="2" quotePrefix="1" applyFont="1" applyBorder="1" applyAlignment="1">
      <alignment horizontal="center" vertical="center"/>
    </xf>
    <xf numFmtId="0" fontId="17" fillId="0" borderId="10" xfId="2" applyFont="1" applyBorder="1" applyAlignment="1">
      <alignment horizontal="left" vertical="center"/>
    </xf>
    <xf numFmtId="170" fontId="17" fillId="0" borderId="0" xfId="73" applyNumberFormat="1" applyFont="1" applyFill="1" applyAlignment="1">
      <alignment vertical="center"/>
    </xf>
    <xf numFmtId="0" fontId="17" fillId="0" borderId="10" xfId="0" quotePrefix="1" applyFont="1" applyBorder="1" applyAlignment="1">
      <alignment horizontal="center" vertical="center"/>
    </xf>
    <xf numFmtId="0" fontId="17" fillId="0" borderId="10" xfId="0" applyFont="1" applyBorder="1" applyAlignment="1">
      <alignment horizontal="left" vertical="center"/>
    </xf>
    <xf numFmtId="0" fontId="17" fillId="0" borderId="10" xfId="2" applyFont="1" applyBorder="1" applyAlignment="1">
      <alignment horizontal="center" vertical="center"/>
    </xf>
    <xf numFmtId="166" fontId="48" fillId="0" borderId="0" xfId="0" applyNumberFormat="1" applyFont="1" applyAlignment="1">
      <alignment vertical="center"/>
    </xf>
    <xf numFmtId="166" fontId="17" fillId="0" borderId="0" xfId="0" applyNumberFormat="1" applyFont="1" applyAlignment="1">
      <alignment vertical="center"/>
    </xf>
    <xf numFmtId="0" fontId="17" fillId="24" borderId="0" xfId="0" applyFont="1" applyFill="1" applyAlignment="1">
      <alignment vertical="center"/>
    </xf>
    <xf numFmtId="166" fontId="17" fillId="0" borderId="0" xfId="0" applyNumberFormat="1" applyFont="1" applyAlignment="1">
      <alignment horizontal="center" vertical="center"/>
    </xf>
    <xf numFmtId="3" fontId="17" fillId="24" borderId="0" xfId="0" applyNumberFormat="1" applyFont="1" applyFill="1" applyAlignment="1">
      <alignment vertical="center"/>
    </xf>
    <xf numFmtId="166" fontId="17" fillId="0" borderId="0" xfId="0" applyNumberFormat="1" applyFont="1" applyAlignment="1">
      <alignment horizontal="left" vertical="center"/>
    </xf>
    <xf numFmtId="0" fontId="42" fillId="0" borderId="11" xfId="0" applyFont="1" applyBorder="1" applyAlignment="1">
      <alignment horizontal="center" vertical="center" wrapText="1"/>
    </xf>
    <xf numFmtId="0" fontId="42" fillId="24" borderId="10" xfId="0" applyFont="1" applyFill="1" applyBorder="1" applyAlignment="1">
      <alignment vertical="center" wrapText="1"/>
    </xf>
    <xf numFmtId="0" fontId="42" fillId="24" borderId="12" xfId="0" applyFont="1" applyFill="1" applyBorder="1" applyAlignment="1">
      <alignment vertical="center" wrapText="1"/>
    </xf>
    <xf numFmtId="0" fontId="17" fillId="24" borderId="12" xfId="0" applyFont="1" applyFill="1" applyBorder="1" applyAlignment="1">
      <alignment horizontal="right" vertical="center" indent="9"/>
    </xf>
    <xf numFmtId="0" fontId="17" fillId="24" borderId="12" xfId="0" applyFont="1" applyFill="1" applyBorder="1" applyAlignment="1">
      <alignment horizontal="right" vertical="center" indent="10"/>
    </xf>
    <xf numFmtId="0" fontId="17" fillId="24" borderId="12" xfId="0" applyFont="1" applyFill="1" applyBorder="1" applyAlignment="1">
      <alignment vertical="center" wrapText="1"/>
    </xf>
    <xf numFmtId="0" fontId="42" fillId="24" borderId="11" xfId="0" applyFont="1" applyFill="1" applyBorder="1" applyAlignment="1">
      <alignment vertical="center" wrapText="1"/>
    </xf>
    <xf numFmtId="0" fontId="17" fillId="24" borderId="11" xfId="0" applyFont="1" applyFill="1" applyBorder="1" applyAlignment="1">
      <alignment horizontal="right" vertical="center" indent="10"/>
    </xf>
    <xf numFmtId="3" fontId="17" fillId="24" borderId="11" xfId="0" applyNumberFormat="1" applyFont="1" applyFill="1" applyBorder="1" applyAlignment="1">
      <alignment horizontal="right" vertical="center" indent="5"/>
    </xf>
    <xf numFmtId="0" fontId="17" fillId="24" borderId="13" xfId="0" applyFont="1" applyFill="1" applyBorder="1" applyAlignment="1">
      <alignment vertical="center" wrapText="1"/>
    </xf>
    <xf numFmtId="0" fontId="42" fillId="24" borderId="12" xfId="0" applyFont="1" applyFill="1" applyBorder="1" applyAlignment="1">
      <alignment horizontal="left" vertical="center" wrapText="1"/>
    </xf>
    <xf numFmtId="1" fontId="17" fillId="24" borderId="11" xfId="0" applyNumberFormat="1" applyFont="1" applyFill="1" applyBorder="1" applyAlignment="1">
      <alignment horizontal="right" vertical="center" indent="9"/>
    </xf>
    <xf numFmtId="1" fontId="17" fillId="24" borderId="11" xfId="0" applyNumberFormat="1" applyFont="1" applyFill="1" applyBorder="1" applyAlignment="1">
      <alignment horizontal="right" vertical="center" indent="10"/>
    </xf>
    <xf numFmtId="1" fontId="17" fillId="24" borderId="11" xfId="0" applyNumberFormat="1" applyFont="1" applyFill="1" applyBorder="1" applyAlignment="1">
      <alignment horizontal="right" vertical="center" indent="5"/>
    </xf>
    <xf numFmtId="1" fontId="17" fillId="24" borderId="12" xfId="0" applyNumberFormat="1" applyFont="1" applyFill="1" applyBorder="1" applyAlignment="1">
      <alignment horizontal="right" vertical="center" indent="5"/>
    </xf>
    <xf numFmtId="1" fontId="17" fillId="24" borderId="11" xfId="0" applyNumberFormat="1" applyFont="1" applyFill="1" applyBorder="1" applyAlignment="1">
      <alignment horizontal="right" vertical="center" wrapText="1" indent="10"/>
    </xf>
    <xf numFmtId="1" fontId="17" fillId="24" borderId="10" xfId="0" applyNumberFormat="1" applyFont="1" applyFill="1" applyBorder="1" applyAlignment="1">
      <alignment horizontal="right" vertical="center" wrapText="1" indent="5"/>
    </xf>
    <xf numFmtId="1" fontId="17" fillId="24" borderId="12" xfId="0" applyNumberFormat="1" applyFont="1" applyFill="1" applyBorder="1" applyAlignment="1">
      <alignment horizontal="right" vertical="center" wrapText="1" indent="5"/>
    </xf>
    <xf numFmtId="1" fontId="17" fillId="24" borderId="13" xfId="0" applyNumberFormat="1" applyFont="1" applyFill="1" applyBorder="1" applyAlignment="1">
      <alignment horizontal="right" vertical="center" wrapText="1" indent="5"/>
    </xf>
    <xf numFmtId="1" fontId="17" fillId="24" borderId="12" xfId="0" applyNumberFormat="1" applyFont="1" applyFill="1" applyBorder="1" applyAlignment="1">
      <alignment horizontal="right" vertical="center" wrapText="1" indent="9"/>
    </xf>
    <xf numFmtId="1" fontId="17" fillId="24" borderId="12" xfId="0" applyNumberFormat="1" applyFont="1" applyFill="1" applyBorder="1" applyAlignment="1">
      <alignment horizontal="center" vertical="center" wrapText="1"/>
    </xf>
    <xf numFmtId="0" fontId="38" fillId="0" borderId="0" xfId="76" applyFont="1" applyAlignment="1">
      <alignment wrapText="1"/>
    </xf>
    <xf numFmtId="0" fontId="17" fillId="0" borderId="12" xfId="76" applyFont="1" applyBorder="1" applyAlignment="1">
      <alignment horizontal="left" wrapText="1"/>
    </xf>
    <xf numFmtId="0" fontId="42" fillId="0" borderId="0" xfId="76" applyFont="1" applyAlignment="1">
      <alignment horizontal="center" vertical="center" textRotation="90" wrapText="1"/>
    </xf>
    <xf numFmtId="0" fontId="17" fillId="0" borderId="0" xfId="76" applyFont="1" applyAlignment="1">
      <alignment horizontal="left" vertical="center" wrapText="1"/>
    </xf>
    <xf numFmtId="164" fontId="17" fillId="0" borderId="0" xfId="46" applyNumberFormat="1" applyFont="1" applyAlignment="1">
      <alignment horizontal="right" vertical="center" indent="2"/>
    </xf>
    <xf numFmtId="164" fontId="17" fillId="0" borderId="0" xfId="46" applyNumberFormat="1" applyFont="1" applyAlignment="1">
      <alignment horizontal="right" vertical="center" indent="5"/>
    </xf>
    <xf numFmtId="0" fontId="17" fillId="0" borderId="0" xfId="76" applyFont="1" applyAlignment="1">
      <alignment vertical="center" wrapText="1"/>
    </xf>
    <xf numFmtId="164" fontId="17" fillId="0" borderId="0" xfId="46" applyNumberFormat="1" applyFont="1" applyAlignment="1">
      <alignment horizontal="right" vertical="center" indent="3"/>
    </xf>
    <xf numFmtId="0" fontId="49" fillId="0" borderId="0" xfId="76" applyFont="1" applyAlignment="1">
      <alignment horizontal="center" vertical="center"/>
    </xf>
    <xf numFmtId="164" fontId="17" fillId="0" borderId="0" xfId="65" applyNumberFormat="1" applyFont="1"/>
    <xf numFmtId="164" fontId="42" fillId="0" borderId="14" xfId="46" applyNumberFormat="1" applyFont="1" applyBorder="1" applyAlignment="1">
      <alignment horizontal="center" vertical="center"/>
    </xf>
    <xf numFmtId="164" fontId="42" fillId="0" borderId="12" xfId="46" applyNumberFormat="1" applyFont="1" applyBorder="1" applyAlignment="1">
      <alignment horizontal="center" vertical="center"/>
    </xf>
    <xf numFmtId="164" fontId="42" fillId="0" borderId="0" xfId="46" applyNumberFormat="1" applyFont="1" applyAlignment="1">
      <alignment horizontal="center" vertical="center"/>
    </xf>
    <xf numFmtId="164" fontId="42" fillId="0" borderId="16" xfId="46" applyNumberFormat="1" applyFont="1" applyBorder="1" applyAlignment="1">
      <alignment horizontal="center" vertical="center"/>
    </xf>
    <xf numFmtId="164" fontId="17" fillId="0" borderId="14" xfId="46" applyNumberFormat="1" applyFont="1" applyBorder="1" applyAlignment="1">
      <alignment horizontal="center" vertical="center"/>
    </xf>
    <xf numFmtId="164" fontId="17" fillId="0" borderId="12" xfId="46" applyNumberFormat="1" applyFont="1" applyBorder="1" applyAlignment="1">
      <alignment horizontal="center" vertical="center"/>
    </xf>
    <xf numFmtId="164" fontId="17" fillId="0" borderId="0" xfId="46" applyNumberFormat="1" applyFont="1" applyAlignment="1">
      <alignment horizontal="center" vertical="center"/>
    </xf>
    <xf numFmtId="164" fontId="17" fillId="0" borderId="16" xfId="46" applyNumberFormat="1" applyFont="1" applyBorder="1" applyAlignment="1">
      <alignment horizontal="center" vertical="center"/>
    </xf>
    <xf numFmtId="164" fontId="38" fillId="0" borderId="0" xfId="76" applyNumberFormat="1" applyFont="1"/>
    <xf numFmtId="2" fontId="38" fillId="0" borderId="0" xfId="76" applyNumberFormat="1" applyFont="1"/>
    <xf numFmtId="173" fontId="38" fillId="0" borderId="0" xfId="76" applyNumberFormat="1" applyFont="1"/>
    <xf numFmtId="0" fontId="42" fillId="0" borderId="0" xfId="0" applyFont="1" applyAlignment="1">
      <alignment vertical="center" wrapText="1"/>
    </xf>
    <xf numFmtId="0" fontId="42" fillId="24" borderId="0" xfId="0" applyFont="1" applyFill="1" applyAlignment="1">
      <alignment vertical="center"/>
    </xf>
    <xf numFmtId="171" fontId="42" fillId="24" borderId="0" xfId="0" applyNumberFormat="1" applyFont="1" applyFill="1" applyAlignment="1">
      <alignment vertical="center"/>
    </xf>
    <xf numFmtId="2" fontId="42" fillId="24" borderId="0" xfId="0" applyNumberFormat="1" applyFont="1" applyFill="1" applyAlignment="1">
      <alignment vertical="center"/>
    </xf>
    <xf numFmtId="0" fontId="17" fillId="24" borderId="12" xfId="0" applyFont="1" applyFill="1" applyBorder="1" applyAlignment="1">
      <alignment horizontal="left" vertical="center" wrapText="1"/>
    </xf>
    <xf numFmtId="3" fontId="42" fillId="24" borderId="10" xfId="0" applyNumberFormat="1" applyFont="1" applyFill="1" applyBorder="1" applyAlignment="1">
      <alignment horizontal="right" vertical="center" indent="9"/>
    </xf>
    <xf numFmtId="3" fontId="42" fillId="24" borderId="10" xfId="0" applyNumberFormat="1" applyFont="1" applyFill="1" applyBorder="1" applyAlignment="1">
      <alignment horizontal="right" vertical="center" indent="10"/>
    </xf>
    <xf numFmtId="3" fontId="42" fillId="24" borderId="10" xfId="0" applyNumberFormat="1" applyFont="1" applyFill="1" applyBorder="1" applyAlignment="1">
      <alignment horizontal="right" vertical="center" indent="5"/>
    </xf>
    <xf numFmtId="3" fontId="17" fillId="24" borderId="12" xfId="0" applyNumberFormat="1" applyFont="1" applyFill="1" applyBorder="1" applyAlignment="1">
      <alignment horizontal="right" vertical="center" indent="9"/>
    </xf>
    <xf numFmtId="3" fontId="17" fillId="24" borderId="12" xfId="0" applyNumberFormat="1" applyFont="1" applyFill="1" applyBorder="1" applyAlignment="1">
      <alignment horizontal="right" vertical="center" indent="10"/>
    </xf>
    <xf numFmtId="3" fontId="17" fillId="24" borderId="12" xfId="0" applyNumberFormat="1" applyFont="1" applyFill="1" applyBorder="1" applyAlignment="1">
      <alignment horizontal="right" vertical="center" indent="5"/>
    </xf>
    <xf numFmtId="1" fontId="17" fillId="24" borderId="13" xfId="0" applyNumberFormat="1" applyFont="1" applyFill="1" applyBorder="1" applyAlignment="1">
      <alignment horizontal="right" vertical="center" wrapText="1" indent="9"/>
    </xf>
    <xf numFmtId="1" fontId="17" fillId="24" borderId="13" xfId="0" applyNumberFormat="1" applyFont="1" applyFill="1" applyBorder="1" applyAlignment="1">
      <alignment horizontal="center" vertical="center" wrapText="1"/>
    </xf>
    <xf numFmtId="1" fontId="17" fillId="24" borderId="13" xfId="0" applyNumberFormat="1" applyFont="1" applyFill="1" applyBorder="1" applyAlignment="1">
      <alignment horizontal="right" vertical="center" wrapText="1" indent="10"/>
    </xf>
    <xf numFmtId="3" fontId="17" fillId="24" borderId="13" xfId="0" applyNumberFormat="1" applyFont="1" applyFill="1" applyBorder="1" applyAlignment="1">
      <alignment horizontal="right" vertical="center" indent="5"/>
    </xf>
    <xf numFmtId="1" fontId="17" fillId="24" borderId="12" xfId="0" applyNumberFormat="1" applyFont="1" applyFill="1" applyBorder="1" applyAlignment="1">
      <alignment horizontal="center" wrapText="1"/>
    </xf>
    <xf numFmtId="1" fontId="17" fillId="24" borderId="10" xfId="0" applyNumberFormat="1" applyFont="1" applyFill="1" applyBorder="1" applyAlignment="1">
      <alignment horizontal="right" vertical="center" wrapText="1" indent="9"/>
    </xf>
    <xf numFmtId="1" fontId="17" fillId="24" borderId="11" xfId="0" applyNumberFormat="1" applyFont="1" applyFill="1" applyBorder="1" applyAlignment="1">
      <alignment horizontal="center" vertical="center" wrapText="1"/>
    </xf>
    <xf numFmtId="1" fontId="17" fillId="24" borderId="12" xfId="0" applyNumberFormat="1" applyFont="1" applyFill="1" applyBorder="1" applyAlignment="1">
      <alignment horizontal="right" vertical="center" indent="9"/>
    </xf>
    <xf numFmtId="1" fontId="17" fillId="24" borderId="12" xfId="0" applyNumberFormat="1" applyFont="1" applyFill="1" applyBorder="1" applyAlignment="1">
      <alignment horizontal="right" vertical="center" indent="10"/>
    </xf>
    <xf numFmtId="1" fontId="17" fillId="24" borderId="12" xfId="0" applyNumberFormat="1" applyFont="1" applyFill="1" applyBorder="1" applyAlignment="1">
      <alignment horizontal="right" vertical="center" wrapText="1" indent="10"/>
    </xf>
    <xf numFmtId="1" fontId="17" fillId="24" borderId="10" xfId="0" applyNumberFormat="1" applyFont="1" applyFill="1" applyBorder="1" applyAlignment="1">
      <alignment horizontal="right" vertical="center" wrapText="1" indent="10"/>
    </xf>
    <xf numFmtId="164" fontId="17" fillId="0" borderId="10" xfId="0" applyNumberFormat="1" applyFont="1" applyBorder="1" applyAlignment="1">
      <alignment vertical="center"/>
    </xf>
    <xf numFmtId="0" fontId="42" fillId="24" borderId="11" xfId="76" applyFont="1" applyFill="1" applyBorder="1" applyAlignment="1">
      <alignment horizontal="left" vertical="center" wrapText="1"/>
    </xf>
    <xf numFmtId="0" fontId="42" fillId="0" borderId="0" xfId="46" applyFont="1"/>
    <xf numFmtId="0" fontId="17" fillId="0" borderId="0" xfId="46" applyFont="1"/>
    <xf numFmtId="0" fontId="38" fillId="0" borderId="10" xfId="46" applyFont="1" applyBorder="1" applyAlignment="1">
      <alignment vertical="center"/>
    </xf>
    <xf numFmtId="0" fontId="37" fillId="0" borderId="10" xfId="46" applyFont="1" applyBorder="1" applyAlignment="1">
      <alignment horizontal="center" vertical="center"/>
    </xf>
    <xf numFmtId="0" fontId="38" fillId="0" borderId="10" xfId="46" applyFont="1" applyBorder="1" applyAlignment="1">
      <alignment vertical="center" wrapText="1"/>
    </xf>
    <xf numFmtId="166" fontId="17" fillId="0" borderId="10" xfId="46" applyNumberFormat="1" applyFont="1" applyBorder="1" applyAlignment="1">
      <alignment horizontal="center" vertical="center"/>
    </xf>
    <xf numFmtId="166" fontId="17" fillId="0" borderId="10" xfId="67" applyNumberFormat="1" applyFont="1" applyBorder="1" applyAlignment="1">
      <alignment horizontal="center" vertical="center"/>
    </xf>
    <xf numFmtId="166" fontId="38" fillId="0" borderId="10" xfId="67" applyNumberFormat="1" applyFont="1" applyBorder="1" applyAlignment="1">
      <alignment horizontal="center" vertical="center"/>
    </xf>
    <xf numFmtId="0" fontId="17" fillId="0" borderId="10" xfId="46" applyFont="1" applyBorder="1" applyAlignment="1">
      <alignment vertical="center" wrapText="1"/>
    </xf>
    <xf numFmtId="166" fontId="38" fillId="0" borderId="10" xfId="46" applyNumberFormat="1" applyFont="1" applyBorder="1" applyAlignment="1">
      <alignment horizontal="center" vertical="center"/>
    </xf>
    <xf numFmtId="168" fontId="38" fillId="0" borderId="10" xfId="46" applyNumberFormat="1" applyFont="1" applyBorder="1" applyAlignment="1">
      <alignment horizontal="center" vertical="center"/>
    </xf>
    <xf numFmtId="168" fontId="17" fillId="0" borderId="10" xfId="46" applyNumberFormat="1" applyFont="1" applyBorder="1" applyAlignment="1">
      <alignment horizontal="center" vertical="center"/>
    </xf>
    <xf numFmtId="166" fontId="17" fillId="0" borderId="0" xfId="46" applyNumberFormat="1" applyFont="1"/>
    <xf numFmtId="172" fontId="17" fillId="0" borderId="0" xfId="46" applyNumberFormat="1" applyFont="1"/>
    <xf numFmtId="171" fontId="17" fillId="0" borderId="0" xfId="46" applyNumberFormat="1" applyFont="1"/>
    <xf numFmtId="43" fontId="17" fillId="0" borderId="0" xfId="84" applyFont="1" applyFill="1"/>
    <xf numFmtId="164" fontId="17" fillId="0" borderId="0" xfId="46" applyNumberFormat="1" applyFont="1"/>
    <xf numFmtId="169" fontId="17" fillId="0" borderId="0" xfId="46" applyNumberFormat="1" applyFont="1"/>
    <xf numFmtId="2" fontId="17" fillId="0" borderId="0" xfId="46" applyNumberFormat="1" applyFont="1"/>
    <xf numFmtId="164" fontId="42" fillId="0" borderId="0" xfId="46" applyNumberFormat="1" applyFont="1"/>
    <xf numFmtId="2" fontId="42" fillId="0" borderId="0" xfId="46" applyNumberFormat="1" applyFont="1"/>
    <xf numFmtId="0" fontId="42" fillId="0" borderId="0" xfId="86" applyFont="1" applyAlignment="1">
      <alignment horizontal="left" vertical="center"/>
    </xf>
    <xf numFmtId="0" fontId="17" fillId="0" borderId="0" xfId="86" applyFont="1"/>
    <xf numFmtId="0" fontId="17" fillId="0" borderId="15" xfId="86" applyFont="1" applyBorder="1"/>
    <xf numFmtId="0" fontId="42" fillId="0" borderId="0" xfId="86" applyFont="1" applyAlignment="1">
      <alignment vertical="center"/>
    </xf>
    <xf numFmtId="0" fontId="17" fillId="0" borderId="0" xfId="86" applyFont="1" applyAlignment="1">
      <alignment vertical="center"/>
    </xf>
    <xf numFmtId="0" fontId="17" fillId="0" borderId="10" xfId="86" applyFont="1" applyBorder="1"/>
    <xf numFmtId="44" fontId="17" fillId="0" borderId="24" xfId="86" applyNumberFormat="1" applyFont="1" applyBorder="1"/>
    <xf numFmtId="0" fontId="17" fillId="0" borderId="0" xfId="86" applyFont="1" applyAlignment="1">
      <alignment horizontal="center" vertical="center" wrapText="1"/>
    </xf>
    <xf numFmtId="0" fontId="17" fillId="0" borderId="11" xfId="86" applyFont="1" applyBorder="1"/>
    <xf numFmtId="1" fontId="17" fillId="0" borderId="11" xfId="86" applyNumberFormat="1" applyFont="1" applyBorder="1"/>
    <xf numFmtId="1" fontId="17" fillId="0" borderId="10" xfId="86" applyNumberFormat="1" applyFont="1" applyBorder="1"/>
    <xf numFmtId="0" fontId="17" fillId="0" borderId="13" xfId="86" applyFont="1" applyBorder="1"/>
    <xf numFmtId="44" fontId="17" fillId="0" borderId="0" xfId="86" applyNumberFormat="1" applyFont="1"/>
    <xf numFmtId="8" fontId="42" fillId="0" borderId="11" xfId="86" applyNumberFormat="1" applyFont="1" applyBorder="1"/>
    <xf numFmtId="0" fontId="17" fillId="0" borderId="12" xfId="86" applyFont="1" applyBorder="1"/>
    <xf numFmtId="1" fontId="17" fillId="0" borderId="12" xfId="86" applyNumberFormat="1" applyFont="1" applyBorder="1"/>
    <xf numFmtId="0" fontId="42" fillId="0" borderId="0" xfId="46" applyFont="1" applyAlignment="1">
      <alignment vertical="center"/>
    </xf>
    <xf numFmtId="8" fontId="17" fillId="0" borderId="10" xfId="86" applyNumberFormat="1" applyFont="1" applyBorder="1"/>
    <xf numFmtId="8" fontId="17" fillId="0" borderId="0" xfId="86" applyNumberFormat="1" applyFont="1"/>
    <xf numFmtId="0" fontId="42" fillId="0" borderId="0" xfId="86" applyFont="1" applyAlignment="1">
      <alignment vertical="center" wrapText="1"/>
    </xf>
    <xf numFmtId="8" fontId="17" fillId="0" borderId="13" xfId="86" applyNumberFormat="1" applyFont="1" applyBorder="1"/>
    <xf numFmtId="0" fontId="42" fillId="0" borderId="0" xfId="86" applyFont="1" applyAlignment="1">
      <alignment horizontal="right" vertical="center"/>
    </xf>
    <xf numFmtId="44" fontId="42" fillId="0" borderId="22" xfId="50" applyFont="1" applyFill="1" applyBorder="1" applyAlignment="1">
      <alignment vertical="center"/>
    </xf>
    <xf numFmtId="44" fontId="42" fillId="0" borderId="10" xfId="50" applyFont="1" applyFill="1" applyBorder="1" applyAlignment="1">
      <alignment vertical="center"/>
    </xf>
    <xf numFmtId="6" fontId="17" fillId="0" borderId="0" xfId="86" applyNumberFormat="1" applyFont="1"/>
    <xf numFmtId="1" fontId="17" fillId="0" borderId="13" xfId="86" applyNumberFormat="1" applyFont="1" applyBorder="1"/>
    <xf numFmtId="0" fontId="17" fillId="0" borderId="0" xfId="86" applyFont="1" applyAlignment="1">
      <alignment vertical="center" wrapText="1"/>
    </xf>
    <xf numFmtId="0" fontId="52" fillId="0" borderId="0" xfId="81" applyFont="1" applyFill="1"/>
    <xf numFmtId="174" fontId="17" fillId="0" borderId="0" xfId="86" applyNumberFormat="1" applyFont="1"/>
    <xf numFmtId="164" fontId="42" fillId="0" borderId="0" xfId="86" applyNumberFormat="1" applyFont="1"/>
    <xf numFmtId="0" fontId="42" fillId="0" borderId="0" xfId="86" applyFont="1"/>
    <xf numFmtId="2" fontId="17" fillId="0" borderId="0" xfId="86" applyNumberFormat="1" applyFont="1"/>
    <xf numFmtId="164" fontId="17" fillId="0" borderId="0" xfId="86" applyNumberFormat="1" applyFont="1"/>
    <xf numFmtId="4" fontId="17" fillId="0" borderId="0" xfId="46" applyNumberFormat="1" applyFont="1"/>
    <xf numFmtId="1" fontId="17" fillId="0" borderId="0" xfId="86" applyNumberFormat="1" applyFont="1"/>
    <xf numFmtId="0" fontId="53" fillId="0" borderId="0" xfId="81" applyFont="1" applyFill="1" applyAlignment="1">
      <alignment vertical="center"/>
    </xf>
    <xf numFmtId="0" fontId="37" fillId="0" borderId="0" xfId="0" applyFont="1" applyAlignment="1">
      <alignment vertical="center"/>
    </xf>
    <xf numFmtId="0" fontId="38" fillId="0" borderId="0" xfId="0" applyFont="1" applyAlignment="1">
      <alignment vertical="center"/>
    </xf>
    <xf numFmtId="0" fontId="38" fillId="0" borderId="0" xfId="0" applyFont="1" applyAlignment="1">
      <alignment horizontal="right" vertical="center"/>
    </xf>
    <xf numFmtId="0" fontId="37" fillId="0" borderId="10" xfId="0" applyFont="1" applyBorder="1" applyAlignment="1">
      <alignment horizontal="center" vertical="center" wrapText="1"/>
    </xf>
    <xf numFmtId="0" fontId="37" fillId="0" borderId="11" xfId="0" applyFont="1" applyBorder="1" applyAlignment="1">
      <alignment vertical="center"/>
    </xf>
    <xf numFmtId="0" fontId="38" fillId="0" borderId="12" xfId="0" applyFont="1" applyBorder="1" applyAlignment="1">
      <alignment horizontal="right" vertical="center" indent="5"/>
    </xf>
    <xf numFmtId="2" fontId="38" fillId="0" borderId="11" xfId="0" applyNumberFormat="1" applyFont="1" applyBorder="1" applyAlignment="1">
      <alignment horizontal="right" vertical="center" indent="7"/>
    </xf>
    <xf numFmtId="2" fontId="38" fillId="0" borderId="0" xfId="0" applyNumberFormat="1" applyFont="1" applyAlignment="1">
      <alignment vertical="center" wrapText="1"/>
    </xf>
    <xf numFmtId="0" fontId="37" fillId="0" borderId="12" xfId="0" applyFont="1" applyBorder="1" applyAlignment="1">
      <alignment vertical="center"/>
    </xf>
    <xf numFmtId="2" fontId="38" fillId="0" borderId="12" xfId="0" applyNumberFormat="1" applyFont="1" applyBorder="1" applyAlignment="1">
      <alignment horizontal="right" vertical="center" indent="5"/>
    </xf>
    <xf numFmtId="4" fontId="38" fillId="0" borderId="12" xfId="0" applyNumberFormat="1" applyFont="1" applyBorder="1" applyAlignment="1">
      <alignment horizontal="right" vertical="center" indent="9"/>
    </xf>
    <xf numFmtId="4" fontId="38" fillId="0" borderId="12" xfId="0" applyNumberFormat="1" applyFont="1" applyBorder="1" applyAlignment="1">
      <alignment horizontal="right" vertical="center" indent="7"/>
    </xf>
    <xf numFmtId="1" fontId="38" fillId="0" borderId="0" xfId="0" applyNumberFormat="1" applyFont="1" applyAlignment="1">
      <alignment vertical="center" wrapText="1"/>
    </xf>
    <xf numFmtId="4" fontId="38" fillId="0" borderId="12" xfId="0" applyNumberFormat="1" applyFont="1" applyBorder="1" applyAlignment="1">
      <alignment horizontal="right" vertical="center" indent="5"/>
    </xf>
    <xf numFmtId="0" fontId="38" fillId="0" borderId="0" xfId="0" applyFont="1" applyAlignment="1">
      <alignment vertical="center" wrapText="1"/>
    </xf>
    <xf numFmtId="0" fontId="37" fillId="0" borderId="0" xfId="0" applyFont="1" applyAlignment="1">
      <alignment vertical="center" wrapText="1"/>
    </xf>
    <xf numFmtId="0" fontId="37" fillId="0" borderId="13" xfId="0" applyFont="1" applyBorder="1" applyAlignment="1">
      <alignment vertical="center" wrapText="1"/>
    </xf>
    <xf numFmtId="2" fontId="38" fillId="0" borderId="13" xfId="0" applyNumberFormat="1" applyFont="1" applyBorder="1" applyAlignment="1">
      <alignment horizontal="right" vertical="center" indent="5"/>
    </xf>
    <xf numFmtId="2" fontId="38" fillId="0" borderId="13" xfId="0" applyNumberFormat="1" applyFont="1" applyBorder="1" applyAlignment="1">
      <alignment horizontal="right" vertical="center" indent="9"/>
    </xf>
    <xf numFmtId="2" fontId="38" fillId="0" borderId="13" xfId="0" applyNumberFormat="1" applyFont="1" applyBorder="1" applyAlignment="1">
      <alignment horizontal="right" vertical="center" indent="7"/>
    </xf>
    <xf numFmtId="2" fontId="38" fillId="0" borderId="0" xfId="0" applyNumberFormat="1" applyFont="1" applyAlignment="1">
      <alignment vertical="center"/>
    </xf>
    <xf numFmtId="0" fontId="38" fillId="0" borderId="0" xfId="0" applyFont="1"/>
    <xf numFmtId="164" fontId="38" fillId="0" borderId="0" xfId="0" applyNumberFormat="1" applyFont="1" applyAlignment="1">
      <alignment vertical="center"/>
    </xf>
    <xf numFmtId="1" fontId="38" fillId="0" borderId="0" xfId="0" applyNumberFormat="1" applyFont="1" applyAlignment="1">
      <alignment vertical="center"/>
    </xf>
    <xf numFmtId="2" fontId="38" fillId="0" borderId="12" xfId="0" applyNumberFormat="1" applyFont="1" applyBorder="1" applyAlignment="1">
      <alignment horizontal="right" vertical="center" indent="4"/>
    </xf>
    <xf numFmtId="0" fontId="42" fillId="0" borderId="0" xfId="86" applyFont="1" applyAlignment="1">
      <alignment horizontal="left" wrapText="1"/>
    </xf>
    <xf numFmtId="0" fontId="17" fillId="0" borderId="0" xfId="86" applyFont="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1" fontId="17" fillId="24" borderId="11" xfId="0" applyNumberFormat="1" applyFont="1" applyFill="1" applyBorder="1" applyAlignment="1">
      <alignment horizontal="right" vertical="center" wrapText="1" indent="5"/>
    </xf>
    <xf numFmtId="1" fontId="17" fillId="24" borderId="12" xfId="0" applyNumberFormat="1" applyFont="1" applyFill="1" applyBorder="1" applyAlignment="1">
      <alignment horizontal="right" vertical="center" wrapText="1" indent="5"/>
    </xf>
    <xf numFmtId="1" fontId="17" fillId="24" borderId="13" xfId="0" applyNumberFormat="1" applyFont="1" applyFill="1" applyBorder="1" applyAlignment="1">
      <alignment horizontal="right" vertical="center" wrapText="1" indent="5"/>
    </xf>
    <xf numFmtId="0" fontId="17" fillId="24" borderId="10" xfId="0" applyFont="1" applyFill="1" applyBorder="1" applyAlignment="1">
      <alignment horizontal="left" vertical="center" wrapText="1"/>
    </xf>
    <xf numFmtId="1" fontId="17" fillId="24" borderId="10" xfId="0" applyNumberFormat="1" applyFont="1" applyFill="1" applyBorder="1" applyAlignment="1">
      <alignment horizontal="right" vertical="center" wrapText="1" indent="9"/>
    </xf>
    <xf numFmtId="0" fontId="17" fillId="24" borderId="11" xfId="0" applyFont="1" applyFill="1" applyBorder="1" applyAlignment="1">
      <alignment vertical="center"/>
    </xf>
    <xf numFmtId="0" fontId="17" fillId="24" borderId="12" xfId="0" applyFont="1" applyFill="1" applyBorder="1" applyAlignment="1">
      <alignment vertical="center"/>
    </xf>
    <xf numFmtId="0" fontId="17" fillId="24" borderId="13" xfId="0" applyFont="1" applyFill="1" applyBorder="1" applyAlignment="1">
      <alignment vertical="center"/>
    </xf>
    <xf numFmtId="0" fontId="17" fillId="24" borderId="12" xfId="0" applyFont="1" applyFill="1" applyBorder="1" applyAlignment="1">
      <alignment horizontal="left" vertical="center" wrapText="1"/>
    </xf>
    <xf numFmtId="1" fontId="17" fillId="24" borderId="12" xfId="0" applyNumberFormat="1" applyFont="1" applyFill="1" applyBorder="1" applyAlignment="1">
      <alignment horizontal="right" vertical="center" wrapText="1" indent="9"/>
    </xf>
    <xf numFmtId="1" fontId="17" fillId="24" borderId="12" xfId="0" applyNumberFormat="1" applyFont="1" applyFill="1" applyBorder="1" applyAlignment="1">
      <alignment horizontal="center" vertical="center" wrapText="1"/>
    </xf>
    <xf numFmtId="3" fontId="17" fillId="24" borderId="12" xfId="0" applyNumberFormat="1" applyFont="1" applyFill="1" applyBorder="1" applyAlignment="1">
      <alignment horizontal="right" vertical="center" indent="5"/>
    </xf>
    <xf numFmtId="0" fontId="42" fillId="0" borderId="0" xfId="65" applyFont="1" applyAlignment="1">
      <alignment horizontal="left" vertical="center" wrapText="1"/>
    </xf>
    <xf numFmtId="0" fontId="17" fillId="0" borderId="0" xfId="65" applyFont="1" applyAlignment="1">
      <alignment horizontal="left" vertical="center" wrapText="1"/>
    </xf>
    <xf numFmtId="0" fontId="42" fillId="0" borderId="10" xfId="65" applyFont="1" applyBorder="1" applyAlignment="1">
      <alignment horizontal="center" vertical="center" wrapText="1"/>
    </xf>
    <xf numFmtId="0" fontId="42" fillId="0" borderId="0" xfId="65" applyFont="1" applyAlignment="1">
      <alignment horizontal="left" wrapText="1"/>
    </xf>
    <xf numFmtId="0" fontId="17" fillId="0" borderId="0" xfId="65" applyFont="1" applyAlignment="1">
      <alignment horizontal="left" wrapText="1"/>
    </xf>
    <xf numFmtId="0" fontId="42" fillId="0" borderId="19" xfId="65" applyFont="1" applyBorder="1" applyAlignment="1">
      <alignment horizontal="left" vertical="center" wrapText="1"/>
    </xf>
    <xf numFmtId="0" fontId="42" fillId="0" borderId="20" xfId="65" applyFont="1" applyBorder="1" applyAlignment="1">
      <alignment horizontal="left" vertical="center" wrapText="1"/>
    </xf>
    <xf numFmtId="0" fontId="42" fillId="0" borderId="21" xfId="65" applyFont="1" applyBorder="1" applyAlignment="1">
      <alignment horizontal="left" vertical="center" wrapText="1"/>
    </xf>
    <xf numFmtId="0" fontId="42" fillId="0" borderId="18" xfId="65" applyFont="1" applyBorder="1" applyAlignment="1">
      <alignment horizontal="left" vertical="center" wrapText="1"/>
    </xf>
    <xf numFmtId="0" fontId="42" fillId="0" borderId="17" xfId="65" applyFont="1" applyBorder="1" applyAlignment="1">
      <alignment horizontal="left" vertical="center" wrapText="1"/>
    </xf>
    <xf numFmtId="0" fontId="42" fillId="0" borderId="15" xfId="65" applyFont="1" applyBorder="1" applyAlignment="1">
      <alignment horizontal="left" vertical="center" wrapText="1"/>
    </xf>
    <xf numFmtId="164" fontId="17" fillId="0" borderId="10" xfId="65" applyNumberFormat="1" applyFont="1" applyBorder="1" applyAlignment="1">
      <alignment horizontal="center" vertical="center" wrapText="1"/>
    </xf>
    <xf numFmtId="164" fontId="17" fillId="0" borderId="11" xfId="65" applyNumberFormat="1" applyFont="1" applyBorder="1" applyAlignment="1">
      <alignment horizontal="center" vertical="center" wrapText="1"/>
    </xf>
    <xf numFmtId="164" fontId="17" fillId="0" borderId="13" xfId="65" applyNumberFormat="1" applyFont="1" applyBorder="1" applyAlignment="1">
      <alignment horizontal="center" vertical="center" wrapText="1"/>
    </xf>
    <xf numFmtId="0" fontId="17" fillId="0" borderId="0" xfId="65" applyFont="1" applyAlignment="1">
      <alignment wrapText="1"/>
    </xf>
    <xf numFmtId="0" fontId="17" fillId="0" borderId="0" xfId="65" applyFont="1" applyAlignment="1">
      <alignment horizontal="justify" vertical="top" wrapText="1"/>
    </xf>
    <xf numFmtId="0" fontId="37" fillId="0" borderId="10" xfId="76" applyFont="1" applyBorder="1" applyAlignment="1">
      <alignment horizontal="center" vertical="center" wrapText="1"/>
    </xf>
    <xf numFmtId="0" fontId="37" fillId="0" borderId="10" xfId="76" applyFont="1" applyBorder="1" applyAlignment="1">
      <alignment horizontal="center" vertical="center"/>
    </xf>
    <xf numFmtId="0" fontId="38" fillId="0" borderId="0" xfId="76" applyFont="1" applyAlignment="1">
      <alignment horizontal="left" wrapText="1"/>
    </xf>
    <xf numFmtId="0" fontId="38" fillId="0" borderId="0" xfId="76" applyFont="1" applyAlignment="1">
      <alignment wrapText="1"/>
    </xf>
    <xf numFmtId="0" fontId="37" fillId="0" borderId="0" xfId="76" applyFont="1" applyAlignment="1">
      <alignment horizontal="left" wrapText="1"/>
    </xf>
    <xf numFmtId="0" fontId="42" fillId="0" borderId="11" xfId="76" applyFont="1" applyBorder="1" applyAlignment="1">
      <alignment horizontal="center" vertical="center" textRotation="90" wrapText="1"/>
    </xf>
    <xf numFmtId="0" fontId="42" fillId="0" borderId="12" xfId="76" applyFont="1" applyBorder="1" applyAlignment="1">
      <alignment horizontal="center" vertical="center" textRotation="90" wrapText="1"/>
    </xf>
    <xf numFmtId="0" fontId="42" fillId="0" borderId="13" xfId="76" applyFont="1" applyBorder="1" applyAlignment="1">
      <alignment horizontal="center" vertical="center" textRotation="90" wrapText="1"/>
    </xf>
    <xf numFmtId="0" fontId="38" fillId="0" borderId="0" xfId="76" applyFont="1" applyAlignment="1">
      <alignment horizontal="justify" vertical="top" wrapText="1"/>
    </xf>
    <xf numFmtId="0" fontId="17" fillId="0" borderId="0" xfId="76" applyFont="1" applyAlignment="1">
      <alignment vertical="center" wrapText="1" readingOrder="1"/>
    </xf>
    <xf numFmtId="0" fontId="38" fillId="0" borderId="0" xfId="76" applyFont="1" applyAlignment="1">
      <alignment vertical="center" wrapText="1" readingOrder="1"/>
    </xf>
    <xf numFmtId="0" fontId="38" fillId="0" borderId="0" xfId="76" applyFont="1" applyAlignment="1">
      <alignment vertical="center" wrapText="1"/>
    </xf>
    <xf numFmtId="0" fontId="38" fillId="0" borderId="0" xfId="76" applyFont="1" applyAlignment="1">
      <alignment horizontal="center"/>
    </xf>
    <xf numFmtId="0" fontId="38" fillId="0" borderId="10" xfId="76" applyFont="1" applyBorder="1" applyAlignment="1">
      <alignment vertical="center" wrapText="1"/>
    </xf>
    <xf numFmtId="0" fontId="38" fillId="0" borderId="10" xfId="76" applyFont="1" applyBorder="1"/>
    <xf numFmtId="0" fontId="42" fillId="0" borderId="0" xfId="76" applyFont="1" applyAlignment="1">
      <alignment wrapText="1"/>
    </xf>
    <xf numFmtId="0" fontId="38" fillId="0" borderId="16" xfId="76" applyFont="1" applyBorder="1" applyAlignment="1">
      <alignment horizontal="center"/>
    </xf>
    <xf numFmtId="0" fontId="38" fillId="0" borderId="17" xfId="76" applyFont="1" applyBorder="1" applyAlignment="1">
      <alignment horizontal="center"/>
    </xf>
    <xf numFmtId="0" fontId="38" fillId="0" borderId="15" xfId="76" applyFont="1" applyBorder="1" applyAlignment="1">
      <alignment horizontal="center"/>
    </xf>
    <xf numFmtId="0" fontId="38" fillId="0" borderId="10" xfId="76" applyFont="1" applyBorder="1" applyAlignment="1">
      <alignment horizontal="center" vertical="center" wrapText="1"/>
    </xf>
    <xf numFmtId="0" fontId="38" fillId="0" borderId="10" xfId="76" applyFont="1" applyBorder="1" applyAlignment="1">
      <alignment horizontal="center" vertical="center"/>
    </xf>
    <xf numFmtId="0" fontId="38" fillId="0" borderId="0" xfId="76" applyFont="1" applyAlignment="1">
      <alignment horizontal="left" vertical="top" wrapText="1"/>
    </xf>
    <xf numFmtId="0" fontId="17" fillId="0" borderId="0" xfId="0" applyFont="1" applyAlignment="1">
      <alignment horizontal="left" vertical="center" wrapText="1"/>
    </xf>
    <xf numFmtId="0" fontId="17" fillId="0" borderId="0" xfId="0" applyFont="1" applyAlignment="1">
      <alignment horizontal="left" vertical="center"/>
    </xf>
    <xf numFmtId="166" fontId="17" fillId="0" borderId="0" xfId="0" applyNumberFormat="1" applyFont="1" applyAlignment="1">
      <alignment horizontal="justify" vertical="top" wrapText="1"/>
    </xf>
    <xf numFmtId="166" fontId="17" fillId="0" borderId="0" xfId="0" applyNumberFormat="1" applyFont="1" applyAlignment="1">
      <alignment horizontal="justify" vertical="top"/>
    </xf>
    <xf numFmtId="0" fontId="42" fillId="0" borderId="0" xfId="0" applyFont="1" applyAlignment="1">
      <alignment horizontal="left" vertical="center" wrapText="1"/>
    </xf>
    <xf numFmtId="0" fontId="42" fillId="0" borderId="22" xfId="86" applyFont="1" applyBorder="1" applyAlignment="1">
      <alignment horizontal="center"/>
    </xf>
    <xf numFmtId="0" fontId="42" fillId="0" borderId="23" xfId="86" applyFont="1" applyBorder="1" applyAlignment="1">
      <alignment horizontal="center"/>
    </xf>
    <xf numFmtId="0" fontId="42" fillId="0" borderId="24" xfId="86" applyFont="1" applyBorder="1" applyAlignment="1">
      <alignment horizontal="center"/>
    </xf>
    <xf numFmtId="0" fontId="42" fillId="0" borderId="10" xfId="86" applyFont="1" applyBorder="1" applyAlignment="1">
      <alignment horizontal="center"/>
    </xf>
    <xf numFmtId="6" fontId="42" fillId="0" borderId="10" xfId="86" applyNumberFormat="1" applyFont="1" applyBorder="1" applyAlignment="1">
      <alignment horizontal="center"/>
    </xf>
    <xf numFmtId="0" fontId="42" fillId="0" borderId="10" xfId="86" applyFont="1" applyBorder="1" applyAlignment="1">
      <alignment horizontal="center" vertical="center" wrapText="1"/>
    </xf>
  </cellXfs>
  <cellStyles count="87">
    <cellStyle name="20 % - Accent1 2" xfId="3" xr:uid="{00000000-0005-0000-0000-000000000000}"/>
    <cellStyle name="20 % - Accent2 2" xfId="4" xr:uid="{00000000-0005-0000-0000-000001000000}"/>
    <cellStyle name="20 % - Accent3 2" xfId="5" xr:uid="{00000000-0005-0000-0000-000002000000}"/>
    <cellStyle name="20 % - Accent4 2" xfId="6" xr:uid="{00000000-0005-0000-0000-000003000000}"/>
    <cellStyle name="20 % - Accent5 2" xfId="7" xr:uid="{00000000-0005-0000-0000-000004000000}"/>
    <cellStyle name="20 % - Accent6 2" xfId="8" xr:uid="{00000000-0005-0000-0000-000005000000}"/>
    <cellStyle name="40 % - Accent1 2" xfId="9" xr:uid="{00000000-0005-0000-0000-000006000000}"/>
    <cellStyle name="40 % - Accent2 2" xfId="10" xr:uid="{00000000-0005-0000-0000-000007000000}"/>
    <cellStyle name="40 % - Accent3 2" xfId="11" xr:uid="{00000000-0005-0000-0000-000008000000}"/>
    <cellStyle name="40 % - Accent4 2" xfId="12" xr:uid="{00000000-0005-0000-0000-000009000000}"/>
    <cellStyle name="40 % - Accent5 2" xfId="13" xr:uid="{00000000-0005-0000-0000-00000A000000}"/>
    <cellStyle name="40 % - Accent6 2" xfId="14" xr:uid="{00000000-0005-0000-0000-00000B000000}"/>
    <cellStyle name="60 % - Accent1 2" xfId="15" xr:uid="{00000000-0005-0000-0000-00000C000000}"/>
    <cellStyle name="60 % - Accent2 2" xfId="16" xr:uid="{00000000-0005-0000-0000-00000D000000}"/>
    <cellStyle name="60 % - Accent3 2" xfId="17" xr:uid="{00000000-0005-0000-0000-00000E000000}"/>
    <cellStyle name="60 % - Accent4 2" xfId="18" xr:uid="{00000000-0005-0000-0000-00000F000000}"/>
    <cellStyle name="60 % - Accent5 2" xfId="19" xr:uid="{00000000-0005-0000-0000-000010000000}"/>
    <cellStyle name="60 %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Avertissement 2" xfId="27" xr:uid="{00000000-0005-0000-0000-000018000000}"/>
    <cellStyle name="Calcul 2" xfId="28" xr:uid="{00000000-0005-0000-0000-000019000000}"/>
    <cellStyle name="Cellule liée 2" xfId="29" xr:uid="{00000000-0005-0000-0000-00001A000000}"/>
    <cellStyle name="Commentaire 2" xfId="30" xr:uid="{00000000-0005-0000-0000-00001B000000}"/>
    <cellStyle name="Commentaire 2 2" xfId="59" xr:uid="{00000000-0005-0000-0000-00001C000000}"/>
    <cellStyle name="Entrée 2" xfId="31" xr:uid="{00000000-0005-0000-0000-00001D000000}"/>
    <cellStyle name="Euro" xfId="1" xr:uid="{00000000-0005-0000-0000-00001E000000}"/>
    <cellStyle name="Euro 2" xfId="32" xr:uid="{00000000-0005-0000-0000-00001F000000}"/>
    <cellStyle name="Euro 2 2" xfId="60" xr:uid="{00000000-0005-0000-0000-000020000000}"/>
    <cellStyle name="Euro 2 3" xfId="54" xr:uid="{00000000-0005-0000-0000-000021000000}"/>
    <cellStyle name="Euro 3" xfId="50" xr:uid="{00000000-0005-0000-0000-000022000000}"/>
    <cellStyle name="Euro 3 2" xfId="63" xr:uid="{00000000-0005-0000-0000-000023000000}"/>
    <cellStyle name="Euro 3 3" xfId="53" xr:uid="{00000000-0005-0000-0000-000024000000}"/>
    <cellStyle name="Euro 4" xfId="58" xr:uid="{00000000-0005-0000-0000-000025000000}"/>
    <cellStyle name="Euro 5" xfId="51" xr:uid="{00000000-0005-0000-0000-000026000000}"/>
    <cellStyle name="Insatisfaisant 2" xfId="33" xr:uid="{00000000-0005-0000-0000-000027000000}"/>
    <cellStyle name="Lien hypertexte" xfId="81" builtinId="8"/>
    <cellStyle name="Milliers" xfId="73" builtinId="3"/>
    <cellStyle name="Milliers 2" xfId="83" xr:uid="{00000000-0005-0000-0000-00002A000000}"/>
    <cellStyle name="Milliers 3" xfId="84" xr:uid="{00000000-0005-0000-0000-00002B000000}"/>
    <cellStyle name="Milliers 4" xfId="85" xr:uid="{00000000-0005-0000-0000-00002C000000}"/>
    <cellStyle name="Neutre 2" xfId="34" xr:uid="{00000000-0005-0000-0000-00002D000000}"/>
    <cellStyle name="Normal" xfId="0" builtinId="0"/>
    <cellStyle name="Normal 10" xfId="75" xr:uid="{00000000-0005-0000-0000-00002F000000}"/>
    <cellStyle name="Normal 11" xfId="77" xr:uid="{00000000-0005-0000-0000-000030000000}"/>
    <cellStyle name="Normal 12" xfId="82" xr:uid="{00000000-0005-0000-0000-000031000000}"/>
    <cellStyle name="Normal 2" xfId="46" xr:uid="{00000000-0005-0000-0000-000032000000}"/>
    <cellStyle name="Normal 2 2" xfId="47" xr:uid="{00000000-0005-0000-0000-000033000000}"/>
    <cellStyle name="Normal 2 2 2" xfId="61" xr:uid="{00000000-0005-0000-0000-000034000000}"/>
    <cellStyle name="Normal 2 2 3" xfId="55" xr:uid="{00000000-0005-0000-0000-000035000000}"/>
    <cellStyle name="Normal 2 3" xfId="70" xr:uid="{00000000-0005-0000-0000-000036000000}"/>
    <cellStyle name="Normal 3" xfId="48" xr:uid="{00000000-0005-0000-0000-000037000000}"/>
    <cellStyle name="Normal 3 2" xfId="56" xr:uid="{00000000-0005-0000-0000-000038000000}"/>
    <cellStyle name="Normal 4" xfId="49" xr:uid="{00000000-0005-0000-0000-000039000000}"/>
    <cellStyle name="Normal 4 2" xfId="62" xr:uid="{00000000-0005-0000-0000-00003A000000}"/>
    <cellStyle name="Normal 4 3" xfId="57" xr:uid="{00000000-0005-0000-0000-00003B000000}"/>
    <cellStyle name="Normal 4 4" xfId="64" xr:uid="{00000000-0005-0000-0000-00003C000000}"/>
    <cellStyle name="Normal 4 4 2" xfId="66" xr:uid="{00000000-0005-0000-0000-00003D000000}"/>
    <cellStyle name="Normal 4 4 2 2" xfId="68" xr:uid="{00000000-0005-0000-0000-00003E000000}"/>
    <cellStyle name="Normal 4 4 2 2 2" xfId="69" xr:uid="{00000000-0005-0000-0000-00003F000000}"/>
    <cellStyle name="Normal 4 4 2 2 2 2" xfId="79" xr:uid="{00000000-0005-0000-0000-000040000000}"/>
    <cellStyle name="Normal 4 4 2 2 2 3" xfId="80" xr:uid="{00000000-0005-0000-0000-000041000000}"/>
    <cellStyle name="Normal 4 4 2 2 2 3 2" xfId="86" xr:uid="{00000000-0005-0000-0000-000042000000}"/>
    <cellStyle name="Normal 5" xfId="52" xr:uid="{00000000-0005-0000-0000-000043000000}"/>
    <cellStyle name="Normal 6" xfId="65" xr:uid="{00000000-0005-0000-0000-000044000000}"/>
    <cellStyle name="Normal 6 2" xfId="76" xr:uid="{00000000-0005-0000-0000-000045000000}"/>
    <cellStyle name="Normal 6 3" xfId="78" xr:uid="{00000000-0005-0000-0000-000046000000}"/>
    <cellStyle name="Normal 7" xfId="71" xr:uid="{00000000-0005-0000-0000-000047000000}"/>
    <cellStyle name="Normal 8" xfId="72" xr:uid="{00000000-0005-0000-0000-000048000000}"/>
    <cellStyle name="Normal 9" xfId="74" xr:uid="{00000000-0005-0000-0000-000049000000}"/>
    <cellStyle name="Normal_API CNAF 31.12.96 METR (5)" xfId="2" xr:uid="{00000000-0005-0000-0000-00004A000000}"/>
    <cellStyle name="Normal_Feuil1" xfId="67" xr:uid="{00000000-0005-0000-0000-00004B000000}"/>
    <cellStyle name="Pourcentage 2" xfId="35" xr:uid="{00000000-0005-0000-0000-00004C000000}"/>
    <cellStyle name="Satisfaisant 2" xfId="36" xr:uid="{00000000-0005-0000-0000-00004D000000}"/>
    <cellStyle name="Sortie 2" xfId="37" xr:uid="{00000000-0005-0000-0000-00004E000000}"/>
    <cellStyle name="Texte explicatif 2" xfId="38" xr:uid="{00000000-0005-0000-0000-00004F000000}"/>
    <cellStyle name="Titre 2" xfId="39" xr:uid="{00000000-0005-0000-0000-000050000000}"/>
    <cellStyle name="Titre 1 2" xfId="40" xr:uid="{00000000-0005-0000-0000-000051000000}"/>
    <cellStyle name="Titre 2 2" xfId="41" xr:uid="{00000000-0005-0000-0000-000052000000}"/>
    <cellStyle name="Titre 3 2" xfId="42" xr:uid="{00000000-0005-0000-0000-000053000000}"/>
    <cellStyle name="Titre 4 2" xfId="43" xr:uid="{00000000-0005-0000-0000-000054000000}"/>
    <cellStyle name="Total 2" xfId="44" xr:uid="{00000000-0005-0000-0000-000055000000}"/>
    <cellStyle name="Vérification 2" xfId="45" xr:uid="{00000000-0005-0000-0000-00005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655"/>
  <sheetViews>
    <sheetView showGridLines="0" topLeftCell="F1" zoomScaleNormal="100" workbookViewId="0">
      <selection activeCell="K13" sqref="K13"/>
    </sheetView>
  </sheetViews>
  <sheetFormatPr baseColWidth="10" defaultColWidth="11.453125" defaultRowHeight="10" x14ac:dyDescent="0.2"/>
  <cols>
    <col min="1" max="1" width="3.453125" style="158" customWidth="1"/>
    <col min="2" max="2" width="19.1796875" style="158" customWidth="1"/>
    <col min="3" max="4" width="14.453125" style="158" customWidth="1"/>
    <col min="5" max="5" width="19.81640625" style="158" customWidth="1"/>
    <col min="6" max="6" width="17" style="158" customWidth="1"/>
    <col min="7" max="7" width="17.453125" style="158" customWidth="1"/>
    <col min="8" max="8" width="15" style="158" customWidth="1"/>
    <col min="9" max="10" width="11.453125" style="158"/>
    <col min="11" max="11" width="25.453125" style="158" bestFit="1" customWidth="1"/>
    <col min="12" max="12" width="21.81640625" style="158" customWidth="1"/>
    <col min="13" max="13" width="15.1796875" style="158" customWidth="1"/>
    <col min="14" max="14" width="15.36328125" style="158" customWidth="1"/>
    <col min="15" max="15" width="32.453125" style="158" customWidth="1"/>
    <col min="16" max="16384" width="11.453125" style="158"/>
  </cols>
  <sheetData>
    <row r="1" spans="2:14" s="161" customFormat="1" ht="12.5" x14ac:dyDescent="0.25">
      <c r="B1" s="160" t="s">
        <v>298</v>
      </c>
    </row>
    <row r="2" spans="2:14" s="161" customFormat="1" ht="12" customHeight="1" x14ac:dyDescent="0.25">
      <c r="B2" s="160"/>
    </row>
    <row r="3" spans="2:14" ht="12" customHeight="1" x14ac:dyDescent="0.25">
      <c r="B3" s="154"/>
      <c r="D3" s="277" t="s">
        <v>299</v>
      </c>
      <c r="E3" s="278"/>
      <c r="F3" s="278"/>
      <c r="G3" s="279"/>
    </row>
    <row r="4" spans="2:14" ht="12" customHeight="1" x14ac:dyDescent="0.25">
      <c r="B4" s="157"/>
      <c r="C4" s="159"/>
      <c r="D4" s="280" t="s">
        <v>263</v>
      </c>
      <c r="E4" s="280"/>
      <c r="F4" s="281" t="s">
        <v>264</v>
      </c>
      <c r="G4" s="281"/>
    </row>
    <row r="5" spans="2:14" ht="25" customHeight="1" x14ac:dyDescent="0.2">
      <c r="B5" s="282" t="s">
        <v>300</v>
      </c>
      <c r="C5" s="282" t="s">
        <v>262</v>
      </c>
      <c r="D5" s="282" t="s">
        <v>222</v>
      </c>
      <c r="E5" s="282" t="s">
        <v>322</v>
      </c>
      <c r="F5" s="282" t="s">
        <v>222</v>
      </c>
      <c r="G5" s="282" t="s">
        <v>322</v>
      </c>
      <c r="K5" s="162" t="s">
        <v>221</v>
      </c>
      <c r="L5" s="163">
        <f>29.101*K9/100</f>
        <v>173.2237025</v>
      </c>
      <c r="M5" s="164" t="s">
        <v>323</v>
      </c>
      <c r="N5" s="164"/>
    </row>
    <row r="6" spans="2:14" ht="11.25" customHeight="1" x14ac:dyDescent="0.25">
      <c r="B6" s="165">
        <v>0</v>
      </c>
      <c r="C6" s="166">
        <f t="shared" ref="C6:C69" si="0">(B6&gt;$M$7)*(B6&lt;$M$8)*(B6-$M$7)/($M$8-$M$7)*$L$5+(B6&gt;=$M$8)*$L$5</f>
        <v>0</v>
      </c>
      <c r="D6" s="167">
        <f>MAX(0,$K$9+0.61*B6+C6-MAX($K$9,B6))</f>
        <v>0</v>
      </c>
      <c r="E6" s="167">
        <f t="shared" ref="E6:E69" si="1">MAX(0,$L$9+0.61*B6+C6-MAX($L$9,B6))</f>
        <v>0</v>
      </c>
      <c r="F6" s="167">
        <f t="shared" ref="F6:G69" si="2">D6*(D6&gt;$L$6)</f>
        <v>0</v>
      </c>
      <c r="G6" s="167">
        <f>E6*(E6&gt;$L$6)</f>
        <v>0</v>
      </c>
      <c r="J6" s="162" t="s">
        <v>237</v>
      </c>
      <c r="K6" s="168"/>
      <c r="L6" s="169">
        <v>15</v>
      </c>
      <c r="M6" s="170">
        <v>11.27</v>
      </c>
    </row>
    <row r="7" spans="2:14" ht="11.25" customHeight="1" x14ac:dyDescent="0.2">
      <c r="B7" s="171">
        <v>5</v>
      </c>
      <c r="C7" s="172">
        <f t="shared" si="0"/>
        <v>0</v>
      </c>
      <c r="D7" s="167">
        <f t="shared" ref="D7:D70" si="3">MAX(0,$K$9+0.61*B7+C7-MAX($K$9,B7))</f>
        <v>3.0499999999999545</v>
      </c>
      <c r="E7" s="167">
        <f t="shared" si="1"/>
        <v>3.0499999999999545</v>
      </c>
      <c r="F7" s="167">
        <f t="shared" si="2"/>
        <v>0</v>
      </c>
      <c r="G7" s="167">
        <f t="shared" si="2"/>
        <v>0</v>
      </c>
      <c r="K7" s="173"/>
      <c r="M7" s="174">
        <f>59*M6</f>
        <v>664.93</v>
      </c>
      <c r="N7" s="175"/>
    </row>
    <row r="8" spans="2:14" ht="11.25" customHeight="1" x14ac:dyDescent="0.2">
      <c r="B8" s="171">
        <f>B7+5</f>
        <v>10</v>
      </c>
      <c r="C8" s="172">
        <f t="shared" si="0"/>
        <v>0</v>
      </c>
      <c r="D8" s="167">
        <f t="shared" si="3"/>
        <v>6.1000000000000227</v>
      </c>
      <c r="E8" s="167">
        <f>MAX(0,$L$9+0.61*B8+C8-MAX($L$9,B8))</f>
        <v>6.0999999999999091</v>
      </c>
      <c r="F8" s="167">
        <f>D8*(D8&gt;$L$6)</f>
        <v>0</v>
      </c>
      <c r="G8" s="167">
        <f>E8*(E8&gt;$L$6)</f>
        <v>0</v>
      </c>
      <c r="J8" s="161"/>
      <c r="K8" s="176" t="s">
        <v>260</v>
      </c>
      <c r="L8" s="176" t="s">
        <v>261</v>
      </c>
      <c r="M8" s="177">
        <f>120*M6</f>
        <v>1352.3999999999999</v>
      </c>
      <c r="N8" s="175"/>
    </row>
    <row r="9" spans="2:14" ht="11.25" customHeight="1" x14ac:dyDescent="0.2">
      <c r="B9" s="171">
        <f t="shared" ref="B9:B72" si="4">B8+5</f>
        <v>15</v>
      </c>
      <c r="C9" s="172">
        <f>(B9&gt;$M$7)*(B9&lt;$M$8)*(B9-$M$7)/($M$8-$M$7)*$L$5+(B9&gt;=$M$8)*$L$5</f>
        <v>0</v>
      </c>
      <c r="D9" s="167">
        <f t="shared" si="3"/>
        <v>9.1499999999999773</v>
      </c>
      <c r="E9" s="167">
        <f t="shared" si="1"/>
        <v>9.1500000000000909</v>
      </c>
      <c r="F9" s="167">
        <f t="shared" si="2"/>
        <v>0</v>
      </c>
      <c r="G9" s="167">
        <f t="shared" si="2"/>
        <v>0</v>
      </c>
      <c r="J9" s="178" t="s">
        <v>324</v>
      </c>
      <c r="K9" s="179">
        <v>595.25</v>
      </c>
      <c r="L9" s="180">
        <f>K9+(0.5*K9)+(0.3*K9)</f>
        <v>1071.45</v>
      </c>
      <c r="M9" s="181">
        <f>1.2*M6</f>
        <v>13.523999999999999</v>
      </c>
    </row>
    <row r="10" spans="2:14" ht="11.25" customHeight="1" x14ac:dyDescent="0.2">
      <c r="B10" s="171">
        <f t="shared" si="4"/>
        <v>20</v>
      </c>
      <c r="C10" s="172">
        <f t="shared" si="0"/>
        <v>0</v>
      </c>
      <c r="D10" s="167">
        <f t="shared" si="3"/>
        <v>12.200000000000045</v>
      </c>
      <c r="E10" s="167">
        <f t="shared" si="1"/>
        <v>12.200000000000045</v>
      </c>
      <c r="F10" s="167">
        <f t="shared" si="2"/>
        <v>0</v>
      </c>
      <c r="G10" s="167">
        <f t="shared" si="2"/>
        <v>0</v>
      </c>
      <c r="H10" s="175"/>
    </row>
    <row r="11" spans="2:14" ht="11.25" customHeight="1" x14ac:dyDescent="0.2">
      <c r="B11" s="171">
        <f t="shared" si="4"/>
        <v>25</v>
      </c>
      <c r="C11" s="172">
        <f t="shared" si="0"/>
        <v>0</v>
      </c>
      <c r="D11" s="167">
        <f>MAX(0,$K$9+0.61*B11+C11-MAX($K$9,B11))</f>
        <v>15.25</v>
      </c>
      <c r="E11" s="167">
        <f t="shared" si="1"/>
        <v>15.25</v>
      </c>
      <c r="F11" s="167">
        <f t="shared" si="2"/>
        <v>15.25</v>
      </c>
      <c r="G11" s="167">
        <f t="shared" si="2"/>
        <v>15.25</v>
      </c>
      <c r="H11" s="175"/>
      <c r="I11" s="184"/>
    </row>
    <row r="12" spans="2:14" ht="11.25" customHeight="1" x14ac:dyDescent="0.2">
      <c r="B12" s="171">
        <f t="shared" si="4"/>
        <v>30</v>
      </c>
      <c r="C12" s="172">
        <f t="shared" si="0"/>
        <v>0</v>
      </c>
      <c r="D12" s="167">
        <f t="shared" si="3"/>
        <v>18.299999999999955</v>
      </c>
      <c r="E12" s="167">
        <f>MAX(0,$L$9+0.61*B12+C12-MAX($L$9,B12))</f>
        <v>18.299999999999955</v>
      </c>
      <c r="F12" s="167">
        <f t="shared" si="2"/>
        <v>18.299999999999955</v>
      </c>
      <c r="G12" s="167">
        <f>E12*(E12&gt;$L$6)</f>
        <v>18.299999999999955</v>
      </c>
      <c r="I12" s="184"/>
    </row>
    <row r="13" spans="2:14" ht="11.25" customHeight="1" x14ac:dyDescent="0.2">
      <c r="B13" s="171">
        <f t="shared" si="4"/>
        <v>35</v>
      </c>
      <c r="C13" s="172">
        <f t="shared" si="0"/>
        <v>0</v>
      </c>
      <c r="D13" s="167">
        <f t="shared" si="3"/>
        <v>21.350000000000023</v>
      </c>
      <c r="E13" s="167">
        <f t="shared" si="1"/>
        <v>21.349999999999909</v>
      </c>
      <c r="F13" s="167">
        <f t="shared" si="2"/>
        <v>21.350000000000023</v>
      </c>
      <c r="G13" s="167">
        <f t="shared" si="2"/>
        <v>21.349999999999909</v>
      </c>
      <c r="K13" s="169"/>
      <c r="L13" s="185"/>
    </row>
    <row r="14" spans="2:14" ht="11.25" customHeight="1" x14ac:dyDescent="0.2">
      <c r="B14" s="171">
        <f t="shared" si="4"/>
        <v>40</v>
      </c>
      <c r="C14" s="172">
        <f t="shared" si="0"/>
        <v>0</v>
      </c>
      <c r="D14" s="167">
        <f t="shared" si="3"/>
        <v>24.399999999999977</v>
      </c>
      <c r="E14" s="167">
        <f t="shared" si="1"/>
        <v>24.400000000000091</v>
      </c>
      <c r="F14" s="167">
        <f t="shared" si="2"/>
        <v>24.399999999999977</v>
      </c>
      <c r="G14" s="167">
        <f t="shared" si="2"/>
        <v>24.400000000000091</v>
      </c>
    </row>
    <row r="15" spans="2:14" ht="11.25" customHeight="1" x14ac:dyDescent="0.25">
      <c r="B15" s="171">
        <f t="shared" si="4"/>
        <v>45</v>
      </c>
      <c r="C15" s="172">
        <f t="shared" si="0"/>
        <v>0</v>
      </c>
      <c r="D15" s="167">
        <f t="shared" si="3"/>
        <v>27.450000000000045</v>
      </c>
      <c r="E15" s="167">
        <f t="shared" si="1"/>
        <v>27.450000000000045</v>
      </c>
      <c r="F15" s="167">
        <f t="shared" si="2"/>
        <v>27.450000000000045</v>
      </c>
      <c r="G15" s="167">
        <f t="shared" si="2"/>
        <v>27.450000000000045</v>
      </c>
      <c r="I15" s="218"/>
      <c r="J15" s="218"/>
      <c r="K15" s="218"/>
      <c r="M15" s="186"/>
      <c r="N15" s="186"/>
    </row>
    <row r="16" spans="2:14" ht="11.25" customHeight="1" x14ac:dyDescent="0.25">
      <c r="B16" s="171">
        <f t="shared" si="4"/>
        <v>50</v>
      </c>
      <c r="C16" s="172">
        <f t="shared" si="0"/>
        <v>0</v>
      </c>
      <c r="D16" s="167">
        <f t="shared" si="3"/>
        <v>30.5</v>
      </c>
      <c r="E16" s="167">
        <f t="shared" si="1"/>
        <v>30.5</v>
      </c>
      <c r="F16" s="167">
        <f t="shared" si="2"/>
        <v>30.5</v>
      </c>
      <c r="G16" s="167">
        <f t="shared" si="2"/>
        <v>30.5</v>
      </c>
      <c r="M16" s="187"/>
      <c r="N16" s="187"/>
    </row>
    <row r="17" spans="2:14" ht="11.25" customHeight="1" x14ac:dyDescent="0.2">
      <c r="B17" s="171">
        <f t="shared" si="4"/>
        <v>55</v>
      </c>
      <c r="C17" s="172">
        <f t="shared" si="0"/>
        <v>0</v>
      </c>
      <c r="D17" s="167">
        <f t="shared" si="3"/>
        <v>33.549999999999955</v>
      </c>
      <c r="E17" s="167">
        <f t="shared" si="1"/>
        <v>33.549999999999955</v>
      </c>
      <c r="F17" s="167">
        <f t="shared" si="2"/>
        <v>33.549999999999955</v>
      </c>
      <c r="G17" s="167">
        <f t="shared" si="2"/>
        <v>33.549999999999955</v>
      </c>
    </row>
    <row r="18" spans="2:14" ht="11.25" customHeight="1" x14ac:dyDescent="0.2">
      <c r="B18" s="171">
        <f t="shared" si="4"/>
        <v>60</v>
      </c>
      <c r="C18" s="172">
        <f t="shared" si="0"/>
        <v>0</v>
      </c>
      <c r="D18" s="167">
        <f t="shared" si="3"/>
        <v>36.600000000000023</v>
      </c>
      <c r="E18" s="167">
        <f t="shared" si="1"/>
        <v>36.599999999999909</v>
      </c>
      <c r="F18" s="167">
        <f t="shared" si="2"/>
        <v>36.600000000000023</v>
      </c>
      <c r="G18" s="167">
        <f t="shared" si="2"/>
        <v>36.599999999999909</v>
      </c>
      <c r="L18" s="188"/>
    </row>
    <row r="19" spans="2:14" ht="11.25" customHeight="1" x14ac:dyDescent="0.25">
      <c r="B19" s="171">
        <f t="shared" si="4"/>
        <v>65</v>
      </c>
      <c r="C19" s="172">
        <f t="shared" si="0"/>
        <v>0</v>
      </c>
      <c r="D19" s="167">
        <f t="shared" si="3"/>
        <v>39.649999999999977</v>
      </c>
      <c r="E19" s="167">
        <f t="shared" si="1"/>
        <v>39.650000000000091</v>
      </c>
      <c r="F19" s="167">
        <f t="shared" si="2"/>
        <v>39.649999999999977</v>
      </c>
      <c r="G19" s="167">
        <f t="shared" si="2"/>
        <v>39.650000000000091</v>
      </c>
      <c r="I19" s="218"/>
      <c r="J19" s="218"/>
      <c r="K19" s="218"/>
      <c r="M19" s="189"/>
      <c r="N19" s="189"/>
    </row>
    <row r="20" spans="2:14" ht="11.25" customHeight="1" x14ac:dyDescent="0.25">
      <c r="B20" s="171">
        <f t="shared" si="4"/>
        <v>70</v>
      </c>
      <c r="C20" s="172">
        <f t="shared" si="0"/>
        <v>0</v>
      </c>
      <c r="D20" s="167">
        <f t="shared" si="3"/>
        <v>42.700000000000045</v>
      </c>
      <c r="E20" s="167">
        <f t="shared" si="1"/>
        <v>42.700000000000045</v>
      </c>
      <c r="F20" s="167">
        <f t="shared" si="2"/>
        <v>42.700000000000045</v>
      </c>
      <c r="G20" s="167">
        <f t="shared" si="2"/>
        <v>42.700000000000045</v>
      </c>
      <c r="I20" s="187"/>
      <c r="J20" s="187"/>
    </row>
    <row r="21" spans="2:14" ht="11.25" customHeight="1" x14ac:dyDescent="0.2">
      <c r="B21" s="171">
        <f t="shared" si="4"/>
        <v>75</v>
      </c>
      <c r="C21" s="172">
        <f t="shared" si="0"/>
        <v>0</v>
      </c>
      <c r="D21" s="167">
        <f t="shared" si="3"/>
        <v>45.75</v>
      </c>
      <c r="E21" s="167">
        <f t="shared" si="1"/>
        <v>45.75</v>
      </c>
      <c r="F21" s="167">
        <f t="shared" si="2"/>
        <v>45.75</v>
      </c>
      <c r="G21" s="167">
        <f t="shared" si="2"/>
        <v>45.75</v>
      </c>
    </row>
    <row r="22" spans="2:14" ht="11.25" customHeight="1" x14ac:dyDescent="0.2">
      <c r="B22" s="171">
        <f t="shared" si="4"/>
        <v>80</v>
      </c>
      <c r="C22" s="172">
        <f t="shared" si="0"/>
        <v>0</v>
      </c>
      <c r="D22" s="167">
        <f t="shared" si="3"/>
        <v>48.799999999999955</v>
      </c>
      <c r="E22" s="167">
        <f t="shared" si="1"/>
        <v>48.799999999999955</v>
      </c>
      <c r="F22" s="167">
        <f t="shared" si="2"/>
        <v>48.799999999999955</v>
      </c>
      <c r="G22" s="167">
        <f t="shared" si="2"/>
        <v>48.799999999999955</v>
      </c>
    </row>
    <row r="23" spans="2:14" ht="11.25" customHeight="1" x14ac:dyDescent="0.25">
      <c r="B23" s="171">
        <f t="shared" si="4"/>
        <v>85</v>
      </c>
      <c r="C23" s="172">
        <f t="shared" si="0"/>
        <v>0</v>
      </c>
      <c r="D23" s="167">
        <f t="shared" si="3"/>
        <v>51.850000000000023</v>
      </c>
      <c r="E23" s="167">
        <f t="shared" si="1"/>
        <v>51.849999999999909</v>
      </c>
      <c r="F23" s="167">
        <f t="shared" si="2"/>
        <v>51.850000000000023</v>
      </c>
      <c r="G23" s="167">
        <f t="shared" si="2"/>
        <v>51.849999999999909</v>
      </c>
      <c r="I23" s="187"/>
      <c r="J23" s="187"/>
    </row>
    <row r="24" spans="2:14" ht="11.25" customHeight="1" x14ac:dyDescent="0.2">
      <c r="B24" s="171">
        <f t="shared" si="4"/>
        <v>90</v>
      </c>
      <c r="C24" s="172">
        <f t="shared" si="0"/>
        <v>0</v>
      </c>
      <c r="D24" s="167">
        <f t="shared" si="3"/>
        <v>54.899999999999977</v>
      </c>
      <c r="E24" s="167">
        <f t="shared" si="1"/>
        <v>54.900000000000091</v>
      </c>
      <c r="F24" s="167">
        <f t="shared" si="2"/>
        <v>54.899999999999977</v>
      </c>
      <c r="G24" s="167">
        <f t="shared" si="2"/>
        <v>54.900000000000091</v>
      </c>
      <c r="I24" s="184"/>
    </row>
    <row r="25" spans="2:14" ht="11.25" customHeight="1" x14ac:dyDescent="0.2">
      <c r="B25" s="171">
        <f t="shared" si="4"/>
        <v>95</v>
      </c>
      <c r="C25" s="172">
        <f t="shared" si="0"/>
        <v>0</v>
      </c>
      <c r="D25" s="167">
        <f t="shared" si="3"/>
        <v>57.950000000000045</v>
      </c>
      <c r="E25" s="167">
        <f t="shared" si="1"/>
        <v>57.950000000000045</v>
      </c>
      <c r="F25" s="167">
        <f t="shared" si="2"/>
        <v>57.950000000000045</v>
      </c>
      <c r="G25" s="167">
        <f t="shared" si="2"/>
        <v>57.950000000000045</v>
      </c>
    </row>
    <row r="26" spans="2:14" ht="11.25" customHeight="1" x14ac:dyDescent="0.2">
      <c r="B26" s="171">
        <f t="shared" si="4"/>
        <v>100</v>
      </c>
      <c r="C26" s="172">
        <f t="shared" si="0"/>
        <v>0</v>
      </c>
      <c r="D26" s="167">
        <f t="shared" si="3"/>
        <v>61</v>
      </c>
      <c r="E26" s="167">
        <f t="shared" si="1"/>
        <v>61</v>
      </c>
      <c r="F26" s="167">
        <f t="shared" si="2"/>
        <v>61</v>
      </c>
      <c r="G26" s="167">
        <f t="shared" si="2"/>
        <v>61</v>
      </c>
    </row>
    <row r="27" spans="2:14" ht="11.25" customHeight="1" x14ac:dyDescent="0.2">
      <c r="B27" s="171">
        <f t="shared" si="4"/>
        <v>105</v>
      </c>
      <c r="C27" s="172">
        <f t="shared" si="0"/>
        <v>0</v>
      </c>
      <c r="D27" s="167">
        <f t="shared" si="3"/>
        <v>64.049999999999955</v>
      </c>
      <c r="E27" s="167">
        <f t="shared" si="1"/>
        <v>64.049999999999955</v>
      </c>
      <c r="F27" s="167">
        <f t="shared" si="2"/>
        <v>64.049999999999955</v>
      </c>
      <c r="G27" s="167">
        <f t="shared" si="2"/>
        <v>64.049999999999955</v>
      </c>
    </row>
    <row r="28" spans="2:14" ht="11.25" customHeight="1" x14ac:dyDescent="0.2">
      <c r="B28" s="171">
        <f t="shared" si="4"/>
        <v>110</v>
      </c>
      <c r="C28" s="172">
        <f t="shared" si="0"/>
        <v>0</v>
      </c>
      <c r="D28" s="167">
        <f t="shared" si="3"/>
        <v>67.100000000000023</v>
      </c>
      <c r="E28" s="167">
        <f t="shared" si="1"/>
        <v>67.099999999999909</v>
      </c>
      <c r="F28" s="167">
        <f t="shared" si="2"/>
        <v>67.100000000000023</v>
      </c>
      <c r="G28" s="167">
        <f t="shared" si="2"/>
        <v>67.099999999999909</v>
      </c>
    </row>
    <row r="29" spans="2:14" ht="11.25" customHeight="1" x14ac:dyDescent="0.2">
      <c r="B29" s="171">
        <f t="shared" si="4"/>
        <v>115</v>
      </c>
      <c r="C29" s="172">
        <f t="shared" si="0"/>
        <v>0</v>
      </c>
      <c r="D29" s="167">
        <f t="shared" si="3"/>
        <v>70.149999999999977</v>
      </c>
      <c r="E29" s="167">
        <f t="shared" si="1"/>
        <v>70.150000000000091</v>
      </c>
      <c r="F29" s="167">
        <f t="shared" si="2"/>
        <v>70.149999999999977</v>
      </c>
      <c r="G29" s="167">
        <f t="shared" si="2"/>
        <v>70.150000000000091</v>
      </c>
    </row>
    <row r="30" spans="2:14" ht="11.25" customHeight="1" x14ac:dyDescent="0.2">
      <c r="B30" s="171">
        <f t="shared" si="4"/>
        <v>120</v>
      </c>
      <c r="C30" s="172">
        <f t="shared" si="0"/>
        <v>0</v>
      </c>
      <c r="D30" s="167">
        <f t="shared" si="3"/>
        <v>73.200000000000045</v>
      </c>
      <c r="E30" s="167">
        <f t="shared" si="1"/>
        <v>73.200000000000045</v>
      </c>
      <c r="F30" s="167">
        <f t="shared" si="2"/>
        <v>73.200000000000045</v>
      </c>
      <c r="G30" s="167">
        <f t="shared" si="2"/>
        <v>73.200000000000045</v>
      </c>
    </row>
    <row r="31" spans="2:14" ht="11.25" customHeight="1" x14ac:dyDescent="0.2">
      <c r="B31" s="171">
        <f t="shared" si="4"/>
        <v>125</v>
      </c>
      <c r="C31" s="172">
        <f t="shared" si="0"/>
        <v>0</v>
      </c>
      <c r="D31" s="167">
        <f t="shared" si="3"/>
        <v>76.25</v>
      </c>
      <c r="E31" s="167">
        <f t="shared" si="1"/>
        <v>76.25</v>
      </c>
      <c r="F31" s="167">
        <f t="shared" si="2"/>
        <v>76.25</v>
      </c>
      <c r="G31" s="167">
        <f t="shared" si="2"/>
        <v>76.25</v>
      </c>
    </row>
    <row r="32" spans="2:14" ht="11.25" customHeight="1" x14ac:dyDescent="0.2">
      <c r="B32" s="171">
        <f t="shared" si="4"/>
        <v>130</v>
      </c>
      <c r="C32" s="172">
        <f t="shared" si="0"/>
        <v>0</v>
      </c>
      <c r="D32" s="167">
        <f t="shared" si="3"/>
        <v>79.299999999999955</v>
      </c>
      <c r="E32" s="167">
        <f t="shared" si="1"/>
        <v>79.299999999999955</v>
      </c>
      <c r="F32" s="167">
        <f t="shared" si="2"/>
        <v>79.299999999999955</v>
      </c>
      <c r="G32" s="167">
        <f t="shared" si="2"/>
        <v>79.299999999999955</v>
      </c>
    </row>
    <row r="33" spans="2:7" ht="11.25" customHeight="1" x14ac:dyDescent="0.2">
      <c r="B33" s="171">
        <f t="shared" si="4"/>
        <v>135</v>
      </c>
      <c r="C33" s="172">
        <f t="shared" si="0"/>
        <v>0</v>
      </c>
      <c r="D33" s="167">
        <f t="shared" si="3"/>
        <v>82.350000000000023</v>
      </c>
      <c r="E33" s="167">
        <f t="shared" si="1"/>
        <v>82.349999999999909</v>
      </c>
      <c r="F33" s="167">
        <f t="shared" si="2"/>
        <v>82.350000000000023</v>
      </c>
      <c r="G33" s="167">
        <f t="shared" si="2"/>
        <v>82.349999999999909</v>
      </c>
    </row>
    <row r="34" spans="2:7" ht="11.25" customHeight="1" x14ac:dyDescent="0.2">
      <c r="B34" s="171">
        <f t="shared" si="4"/>
        <v>140</v>
      </c>
      <c r="C34" s="172">
        <f t="shared" si="0"/>
        <v>0</v>
      </c>
      <c r="D34" s="167">
        <f t="shared" si="3"/>
        <v>85.399999999999977</v>
      </c>
      <c r="E34" s="167">
        <f t="shared" si="1"/>
        <v>85.400000000000091</v>
      </c>
      <c r="F34" s="167">
        <f t="shared" si="2"/>
        <v>85.399999999999977</v>
      </c>
      <c r="G34" s="167">
        <f t="shared" si="2"/>
        <v>85.400000000000091</v>
      </c>
    </row>
    <row r="35" spans="2:7" ht="11.25" customHeight="1" x14ac:dyDescent="0.2">
      <c r="B35" s="171">
        <f t="shared" si="4"/>
        <v>145</v>
      </c>
      <c r="C35" s="172">
        <f t="shared" si="0"/>
        <v>0</v>
      </c>
      <c r="D35" s="167">
        <f t="shared" si="3"/>
        <v>88.450000000000045</v>
      </c>
      <c r="E35" s="167">
        <f t="shared" si="1"/>
        <v>88.450000000000045</v>
      </c>
      <c r="F35" s="167">
        <f t="shared" si="2"/>
        <v>88.450000000000045</v>
      </c>
      <c r="G35" s="167">
        <f t="shared" si="2"/>
        <v>88.450000000000045</v>
      </c>
    </row>
    <row r="36" spans="2:7" ht="11.25" customHeight="1" x14ac:dyDescent="0.2">
      <c r="B36" s="171">
        <f t="shared" si="4"/>
        <v>150</v>
      </c>
      <c r="C36" s="172">
        <f t="shared" si="0"/>
        <v>0</v>
      </c>
      <c r="D36" s="167">
        <f t="shared" si="3"/>
        <v>91.5</v>
      </c>
      <c r="E36" s="167">
        <f t="shared" si="1"/>
        <v>91.5</v>
      </c>
      <c r="F36" s="167">
        <f t="shared" si="2"/>
        <v>91.5</v>
      </c>
      <c r="G36" s="167">
        <f t="shared" si="2"/>
        <v>91.5</v>
      </c>
    </row>
    <row r="37" spans="2:7" ht="11.25" customHeight="1" x14ac:dyDescent="0.2">
      <c r="B37" s="171">
        <f t="shared" si="4"/>
        <v>155</v>
      </c>
      <c r="C37" s="172">
        <f t="shared" si="0"/>
        <v>0</v>
      </c>
      <c r="D37" s="167">
        <f t="shared" si="3"/>
        <v>94.549999999999955</v>
      </c>
      <c r="E37" s="167">
        <f t="shared" si="1"/>
        <v>94.549999999999955</v>
      </c>
      <c r="F37" s="167">
        <f t="shared" si="2"/>
        <v>94.549999999999955</v>
      </c>
      <c r="G37" s="167">
        <f t="shared" si="2"/>
        <v>94.549999999999955</v>
      </c>
    </row>
    <row r="38" spans="2:7" ht="11.25" customHeight="1" x14ac:dyDescent="0.2">
      <c r="B38" s="171">
        <f t="shared" si="4"/>
        <v>160</v>
      </c>
      <c r="C38" s="172">
        <f t="shared" si="0"/>
        <v>0</v>
      </c>
      <c r="D38" s="167">
        <f t="shared" si="3"/>
        <v>97.600000000000023</v>
      </c>
      <c r="E38" s="167">
        <f t="shared" si="1"/>
        <v>97.599999999999909</v>
      </c>
      <c r="F38" s="167">
        <f t="shared" si="2"/>
        <v>97.600000000000023</v>
      </c>
      <c r="G38" s="167">
        <f t="shared" si="2"/>
        <v>97.599999999999909</v>
      </c>
    </row>
    <row r="39" spans="2:7" ht="11.25" customHeight="1" x14ac:dyDescent="0.2">
      <c r="B39" s="171">
        <f t="shared" si="4"/>
        <v>165</v>
      </c>
      <c r="C39" s="172">
        <f t="shared" si="0"/>
        <v>0</v>
      </c>
      <c r="D39" s="167">
        <f t="shared" si="3"/>
        <v>100.64999999999998</v>
      </c>
      <c r="E39" s="167">
        <f t="shared" si="1"/>
        <v>100.65000000000009</v>
      </c>
      <c r="F39" s="167">
        <f t="shared" si="2"/>
        <v>100.64999999999998</v>
      </c>
      <c r="G39" s="167">
        <f t="shared" si="2"/>
        <v>100.65000000000009</v>
      </c>
    </row>
    <row r="40" spans="2:7" ht="11.25" customHeight="1" x14ac:dyDescent="0.2">
      <c r="B40" s="171">
        <f t="shared" si="4"/>
        <v>170</v>
      </c>
      <c r="C40" s="172">
        <f t="shared" si="0"/>
        <v>0</v>
      </c>
      <c r="D40" s="167">
        <f t="shared" si="3"/>
        <v>103.70000000000005</v>
      </c>
      <c r="E40" s="167">
        <f t="shared" si="1"/>
        <v>103.70000000000005</v>
      </c>
      <c r="F40" s="167">
        <f t="shared" si="2"/>
        <v>103.70000000000005</v>
      </c>
      <c r="G40" s="167">
        <f t="shared" si="2"/>
        <v>103.70000000000005</v>
      </c>
    </row>
    <row r="41" spans="2:7" ht="11.25" customHeight="1" x14ac:dyDescent="0.2">
      <c r="B41" s="171">
        <f t="shared" si="4"/>
        <v>175</v>
      </c>
      <c r="C41" s="172">
        <f t="shared" si="0"/>
        <v>0</v>
      </c>
      <c r="D41" s="167">
        <f>MAX(0,$K$9+0.61*B41+C41-MAX($K$9,B41))</f>
        <v>106.75</v>
      </c>
      <c r="E41" s="167">
        <f t="shared" si="1"/>
        <v>106.75</v>
      </c>
      <c r="F41" s="167">
        <f t="shared" si="2"/>
        <v>106.75</v>
      </c>
      <c r="G41" s="167">
        <f t="shared" si="2"/>
        <v>106.75</v>
      </c>
    </row>
    <row r="42" spans="2:7" ht="11.25" customHeight="1" x14ac:dyDescent="0.2">
      <c r="B42" s="171">
        <f t="shared" si="4"/>
        <v>180</v>
      </c>
      <c r="C42" s="172">
        <f t="shared" si="0"/>
        <v>0</v>
      </c>
      <c r="D42" s="167">
        <f t="shared" si="3"/>
        <v>109.79999999999995</v>
      </c>
      <c r="E42" s="167">
        <f t="shared" si="1"/>
        <v>109.79999999999995</v>
      </c>
      <c r="F42" s="167">
        <f t="shared" si="2"/>
        <v>109.79999999999995</v>
      </c>
      <c r="G42" s="167">
        <f t="shared" si="2"/>
        <v>109.79999999999995</v>
      </c>
    </row>
    <row r="43" spans="2:7" ht="11.25" customHeight="1" x14ac:dyDescent="0.2">
      <c r="B43" s="171">
        <f t="shared" si="4"/>
        <v>185</v>
      </c>
      <c r="C43" s="172">
        <f t="shared" si="0"/>
        <v>0</v>
      </c>
      <c r="D43" s="167">
        <f t="shared" si="3"/>
        <v>112.85000000000002</v>
      </c>
      <c r="E43" s="167">
        <f t="shared" si="1"/>
        <v>112.84999999999991</v>
      </c>
      <c r="F43" s="167">
        <f t="shared" si="2"/>
        <v>112.85000000000002</v>
      </c>
      <c r="G43" s="167">
        <f t="shared" si="2"/>
        <v>112.84999999999991</v>
      </c>
    </row>
    <row r="44" spans="2:7" ht="11.25" customHeight="1" x14ac:dyDescent="0.2">
      <c r="B44" s="171">
        <f t="shared" si="4"/>
        <v>190</v>
      </c>
      <c r="C44" s="172">
        <f t="shared" si="0"/>
        <v>0</v>
      </c>
      <c r="D44" s="167">
        <f t="shared" si="3"/>
        <v>115.89999999999998</v>
      </c>
      <c r="E44" s="167">
        <f t="shared" si="1"/>
        <v>115.90000000000009</v>
      </c>
      <c r="F44" s="167">
        <f t="shared" si="2"/>
        <v>115.89999999999998</v>
      </c>
      <c r="G44" s="167">
        <f t="shared" si="2"/>
        <v>115.90000000000009</v>
      </c>
    </row>
    <row r="45" spans="2:7" ht="11.25" customHeight="1" x14ac:dyDescent="0.2">
      <c r="B45" s="171">
        <f t="shared" si="4"/>
        <v>195</v>
      </c>
      <c r="C45" s="172">
        <f t="shared" si="0"/>
        <v>0</v>
      </c>
      <c r="D45" s="167">
        <f t="shared" si="3"/>
        <v>118.95000000000005</v>
      </c>
      <c r="E45" s="167">
        <f t="shared" si="1"/>
        <v>118.95000000000005</v>
      </c>
      <c r="F45" s="167">
        <f t="shared" si="2"/>
        <v>118.95000000000005</v>
      </c>
      <c r="G45" s="167">
        <f t="shared" si="2"/>
        <v>118.95000000000005</v>
      </c>
    </row>
    <row r="46" spans="2:7" ht="11.25" customHeight="1" x14ac:dyDescent="0.2">
      <c r="B46" s="171">
        <f t="shared" si="4"/>
        <v>200</v>
      </c>
      <c r="C46" s="172">
        <f t="shared" si="0"/>
        <v>0</v>
      </c>
      <c r="D46" s="167">
        <f t="shared" si="3"/>
        <v>122</v>
      </c>
      <c r="E46" s="167">
        <f t="shared" si="1"/>
        <v>122</v>
      </c>
      <c r="F46" s="167">
        <f t="shared" si="2"/>
        <v>122</v>
      </c>
      <c r="G46" s="167">
        <f t="shared" si="2"/>
        <v>122</v>
      </c>
    </row>
    <row r="47" spans="2:7" ht="11.25" customHeight="1" x14ac:dyDescent="0.2">
      <c r="B47" s="171">
        <f t="shared" si="4"/>
        <v>205</v>
      </c>
      <c r="C47" s="172">
        <f t="shared" si="0"/>
        <v>0</v>
      </c>
      <c r="D47" s="167">
        <f t="shared" si="3"/>
        <v>125.04999999999995</v>
      </c>
      <c r="E47" s="167">
        <f t="shared" si="1"/>
        <v>125.04999999999995</v>
      </c>
      <c r="F47" s="167">
        <f t="shared" si="2"/>
        <v>125.04999999999995</v>
      </c>
      <c r="G47" s="167">
        <f t="shared" si="2"/>
        <v>125.04999999999995</v>
      </c>
    </row>
    <row r="48" spans="2:7" ht="11.25" customHeight="1" x14ac:dyDescent="0.2">
      <c r="B48" s="171">
        <f t="shared" si="4"/>
        <v>210</v>
      </c>
      <c r="C48" s="172">
        <f t="shared" si="0"/>
        <v>0</v>
      </c>
      <c r="D48" s="167">
        <f t="shared" si="3"/>
        <v>128.10000000000002</v>
      </c>
      <c r="E48" s="167">
        <f t="shared" si="1"/>
        <v>128.09999999999991</v>
      </c>
      <c r="F48" s="167">
        <f t="shared" si="2"/>
        <v>128.10000000000002</v>
      </c>
      <c r="G48" s="167">
        <f t="shared" si="2"/>
        <v>128.09999999999991</v>
      </c>
    </row>
    <row r="49" spans="2:7" ht="11.25" customHeight="1" x14ac:dyDescent="0.2">
      <c r="B49" s="171">
        <f t="shared" si="4"/>
        <v>215</v>
      </c>
      <c r="C49" s="172">
        <f t="shared" si="0"/>
        <v>0</v>
      </c>
      <c r="D49" s="167">
        <f t="shared" si="3"/>
        <v>131.14999999999998</v>
      </c>
      <c r="E49" s="167">
        <f t="shared" si="1"/>
        <v>131.15000000000009</v>
      </c>
      <c r="F49" s="167">
        <f t="shared" si="2"/>
        <v>131.14999999999998</v>
      </c>
      <c r="G49" s="167">
        <f t="shared" si="2"/>
        <v>131.15000000000009</v>
      </c>
    </row>
    <row r="50" spans="2:7" ht="11.25" customHeight="1" x14ac:dyDescent="0.2">
      <c r="B50" s="171">
        <f t="shared" si="4"/>
        <v>220</v>
      </c>
      <c r="C50" s="172">
        <f t="shared" si="0"/>
        <v>0</v>
      </c>
      <c r="D50" s="167">
        <f t="shared" si="3"/>
        <v>134.20000000000005</v>
      </c>
      <c r="E50" s="167">
        <f t="shared" si="1"/>
        <v>134.20000000000005</v>
      </c>
      <c r="F50" s="167">
        <f t="shared" si="2"/>
        <v>134.20000000000005</v>
      </c>
      <c r="G50" s="167">
        <f t="shared" si="2"/>
        <v>134.20000000000005</v>
      </c>
    </row>
    <row r="51" spans="2:7" ht="11.25" customHeight="1" x14ac:dyDescent="0.2">
      <c r="B51" s="171">
        <f t="shared" si="4"/>
        <v>225</v>
      </c>
      <c r="C51" s="172">
        <f t="shared" si="0"/>
        <v>0</v>
      </c>
      <c r="D51" s="167">
        <f t="shared" si="3"/>
        <v>137.25</v>
      </c>
      <c r="E51" s="167">
        <f t="shared" si="1"/>
        <v>137.25</v>
      </c>
      <c r="F51" s="167">
        <f t="shared" si="2"/>
        <v>137.25</v>
      </c>
      <c r="G51" s="167">
        <f t="shared" si="2"/>
        <v>137.25</v>
      </c>
    </row>
    <row r="52" spans="2:7" ht="11.25" customHeight="1" x14ac:dyDescent="0.2">
      <c r="B52" s="171">
        <f t="shared" si="4"/>
        <v>230</v>
      </c>
      <c r="C52" s="172">
        <f t="shared" si="0"/>
        <v>0</v>
      </c>
      <c r="D52" s="167">
        <f t="shared" si="3"/>
        <v>140.29999999999995</v>
      </c>
      <c r="E52" s="167">
        <f t="shared" si="1"/>
        <v>140.29999999999995</v>
      </c>
      <c r="F52" s="167">
        <f t="shared" si="2"/>
        <v>140.29999999999995</v>
      </c>
      <c r="G52" s="167">
        <f t="shared" si="2"/>
        <v>140.29999999999995</v>
      </c>
    </row>
    <row r="53" spans="2:7" ht="11.25" customHeight="1" x14ac:dyDescent="0.2">
      <c r="B53" s="171">
        <f t="shared" si="4"/>
        <v>235</v>
      </c>
      <c r="C53" s="172">
        <f t="shared" si="0"/>
        <v>0</v>
      </c>
      <c r="D53" s="167">
        <f t="shared" si="3"/>
        <v>143.35000000000002</v>
      </c>
      <c r="E53" s="167">
        <f t="shared" si="1"/>
        <v>143.34999999999991</v>
      </c>
      <c r="F53" s="167">
        <f t="shared" si="2"/>
        <v>143.35000000000002</v>
      </c>
      <c r="G53" s="167">
        <f t="shared" si="2"/>
        <v>143.34999999999991</v>
      </c>
    </row>
    <row r="54" spans="2:7" ht="11.25" customHeight="1" x14ac:dyDescent="0.2">
      <c r="B54" s="171">
        <f t="shared" si="4"/>
        <v>240</v>
      </c>
      <c r="C54" s="172">
        <f t="shared" si="0"/>
        <v>0</v>
      </c>
      <c r="D54" s="167">
        <f t="shared" si="3"/>
        <v>146.39999999999998</v>
      </c>
      <c r="E54" s="167">
        <f t="shared" si="1"/>
        <v>146.40000000000009</v>
      </c>
      <c r="F54" s="167">
        <f t="shared" si="2"/>
        <v>146.39999999999998</v>
      </c>
      <c r="G54" s="167">
        <f t="shared" si="2"/>
        <v>146.40000000000009</v>
      </c>
    </row>
    <row r="55" spans="2:7" ht="11.25" customHeight="1" x14ac:dyDescent="0.2">
      <c r="B55" s="171">
        <f t="shared" si="4"/>
        <v>245</v>
      </c>
      <c r="C55" s="172">
        <f t="shared" si="0"/>
        <v>0</v>
      </c>
      <c r="D55" s="167">
        <f t="shared" si="3"/>
        <v>149.45000000000005</v>
      </c>
      <c r="E55" s="167">
        <f t="shared" si="1"/>
        <v>149.45000000000005</v>
      </c>
      <c r="F55" s="167">
        <f t="shared" si="2"/>
        <v>149.45000000000005</v>
      </c>
      <c r="G55" s="167">
        <f t="shared" si="2"/>
        <v>149.45000000000005</v>
      </c>
    </row>
    <row r="56" spans="2:7" ht="11.25" customHeight="1" x14ac:dyDescent="0.2">
      <c r="B56" s="171">
        <f t="shared" si="4"/>
        <v>250</v>
      </c>
      <c r="C56" s="172">
        <f t="shared" si="0"/>
        <v>0</v>
      </c>
      <c r="D56" s="167">
        <f t="shared" si="3"/>
        <v>152.5</v>
      </c>
      <c r="E56" s="167">
        <f t="shared" si="1"/>
        <v>152.5</v>
      </c>
      <c r="F56" s="167">
        <f t="shared" si="2"/>
        <v>152.5</v>
      </c>
      <c r="G56" s="167">
        <f t="shared" si="2"/>
        <v>152.5</v>
      </c>
    </row>
    <row r="57" spans="2:7" ht="11.25" customHeight="1" x14ac:dyDescent="0.2">
      <c r="B57" s="171">
        <f t="shared" si="4"/>
        <v>255</v>
      </c>
      <c r="C57" s="172">
        <f t="shared" si="0"/>
        <v>0</v>
      </c>
      <c r="D57" s="167">
        <f t="shared" si="3"/>
        <v>155.54999999999995</v>
      </c>
      <c r="E57" s="167">
        <f t="shared" si="1"/>
        <v>155.54999999999995</v>
      </c>
      <c r="F57" s="167">
        <f t="shared" si="2"/>
        <v>155.54999999999995</v>
      </c>
      <c r="G57" s="167">
        <f t="shared" si="2"/>
        <v>155.54999999999995</v>
      </c>
    </row>
    <row r="58" spans="2:7" ht="11.25" customHeight="1" x14ac:dyDescent="0.2">
      <c r="B58" s="171">
        <f t="shared" si="4"/>
        <v>260</v>
      </c>
      <c r="C58" s="172">
        <f t="shared" si="0"/>
        <v>0</v>
      </c>
      <c r="D58" s="167">
        <f t="shared" si="3"/>
        <v>158.60000000000002</v>
      </c>
      <c r="E58" s="167">
        <f t="shared" si="1"/>
        <v>158.59999999999991</v>
      </c>
      <c r="F58" s="167">
        <f t="shared" si="2"/>
        <v>158.60000000000002</v>
      </c>
      <c r="G58" s="167">
        <f t="shared" si="2"/>
        <v>158.59999999999991</v>
      </c>
    </row>
    <row r="59" spans="2:7" ht="11.25" customHeight="1" x14ac:dyDescent="0.2">
      <c r="B59" s="171">
        <f t="shared" si="4"/>
        <v>265</v>
      </c>
      <c r="C59" s="172">
        <f t="shared" si="0"/>
        <v>0</v>
      </c>
      <c r="D59" s="167">
        <f t="shared" si="3"/>
        <v>161.64999999999998</v>
      </c>
      <c r="E59" s="167">
        <f t="shared" si="1"/>
        <v>161.65000000000009</v>
      </c>
      <c r="F59" s="167">
        <f t="shared" si="2"/>
        <v>161.64999999999998</v>
      </c>
      <c r="G59" s="167">
        <f t="shared" si="2"/>
        <v>161.65000000000009</v>
      </c>
    </row>
    <row r="60" spans="2:7" ht="11.25" customHeight="1" x14ac:dyDescent="0.2">
      <c r="B60" s="171">
        <f t="shared" si="4"/>
        <v>270</v>
      </c>
      <c r="C60" s="172">
        <f t="shared" si="0"/>
        <v>0</v>
      </c>
      <c r="D60" s="167">
        <f t="shared" si="3"/>
        <v>164.70000000000005</v>
      </c>
      <c r="E60" s="167">
        <f t="shared" si="1"/>
        <v>164.70000000000005</v>
      </c>
      <c r="F60" s="167">
        <f t="shared" si="2"/>
        <v>164.70000000000005</v>
      </c>
      <c r="G60" s="167">
        <f t="shared" si="2"/>
        <v>164.70000000000005</v>
      </c>
    </row>
    <row r="61" spans="2:7" ht="11.25" customHeight="1" x14ac:dyDescent="0.2">
      <c r="B61" s="171">
        <f t="shared" si="4"/>
        <v>275</v>
      </c>
      <c r="C61" s="172">
        <f t="shared" si="0"/>
        <v>0</v>
      </c>
      <c r="D61" s="167">
        <f t="shared" si="3"/>
        <v>167.75</v>
      </c>
      <c r="E61" s="167">
        <f t="shared" si="1"/>
        <v>167.75</v>
      </c>
      <c r="F61" s="167">
        <f t="shared" si="2"/>
        <v>167.75</v>
      </c>
      <c r="G61" s="167">
        <f t="shared" si="2"/>
        <v>167.75</v>
      </c>
    </row>
    <row r="62" spans="2:7" ht="11.25" customHeight="1" x14ac:dyDescent="0.2">
      <c r="B62" s="171">
        <f t="shared" si="4"/>
        <v>280</v>
      </c>
      <c r="C62" s="172">
        <f t="shared" si="0"/>
        <v>0</v>
      </c>
      <c r="D62" s="167">
        <f t="shared" si="3"/>
        <v>170.79999999999995</v>
      </c>
      <c r="E62" s="167">
        <f t="shared" si="1"/>
        <v>170.79999999999995</v>
      </c>
      <c r="F62" s="167">
        <f t="shared" si="2"/>
        <v>170.79999999999995</v>
      </c>
      <c r="G62" s="167">
        <f t="shared" si="2"/>
        <v>170.79999999999995</v>
      </c>
    </row>
    <row r="63" spans="2:7" ht="11.25" customHeight="1" x14ac:dyDescent="0.2">
      <c r="B63" s="171">
        <f t="shared" si="4"/>
        <v>285</v>
      </c>
      <c r="C63" s="172">
        <f t="shared" si="0"/>
        <v>0</v>
      </c>
      <c r="D63" s="167">
        <f t="shared" si="3"/>
        <v>173.85000000000002</v>
      </c>
      <c r="E63" s="167">
        <f t="shared" si="1"/>
        <v>173.84999999999991</v>
      </c>
      <c r="F63" s="167">
        <f t="shared" si="2"/>
        <v>173.85000000000002</v>
      </c>
      <c r="G63" s="167">
        <f t="shared" si="2"/>
        <v>173.84999999999991</v>
      </c>
    </row>
    <row r="64" spans="2:7" ht="11.25" customHeight="1" x14ac:dyDescent="0.2">
      <c r="B64" s="171">
        <f t="shared" si="4"/>
        <v>290</v>
      </c>
      <c r="C64" s="172">
        <f t="shared" si="0"/>
        <v>0</v>
      </c>
      <c r="D64" s="167">
        <f t="shared" si="3"/>
        <v>176.89999999999998</v>
      </c>
      <c r="E64" s="167">
        <f t="shared" si="1"/>
        <v>176.90000000000009</v>
      </c>
      <c r="F64" s="167">
        <f t="shared" si="2"/>
        <v>176.89999999999998</v>
      </c>
      <c r="G64" s="167">
        <f t="shared" si="2"/>
        <v>176.90000000000009</v>
      </c>
    </row>
    <row r="65" spans="2:7" ht="11.25" customHeight="1" x14ac:dyDescent="0.2">
      <c r="B65" s="171">
        <f t="shared" si="4"/>
        <v>295</v>
      </c>
      <c r="C65" s="172">
        <f t="shared" si="0"/>
        <v>0</v>
      </c>
      <c r="D65" s="167">
        <f t="shared" si="3"/>
        <v>179.95000000000005</v>
      </c>
      <c r="E65" s="167">
        <f t="shared" si="1"/>
        <v>179.95000000000005</v>
      </c>
      <c r="F65" s="167">
        <f t="shared" si="2"/>
        <v>179.95000000000005</v>
      </c>
      <c r="G65" s="167">
        <f t="shared" si="2"/>
        <v>179.95000000000005</v>
      </c>
    </row>
    <row r="66" spans="2:7" ht="11.25" customHeight="1" x14ac:dyDescent="0.2">
      <c r="B66" s="171">
        <f t="shared" si="4"/>
        <v>300</v>
      </c>
      <c r="C66" s="172">
        <f t="shared" si="0"/>
        <v>0</v>
      </c>
      <c r="D66" s="167">
        <f t="shared" si="3"/>
        <v>183</v>
      </c>
      <c r="E66" s="167">
        <f t="shared" si="1"/>
        <v>183</v>
      </c>
      <c r="F66" s="167">
        <f t="shared" si="2"/>
        <v>183</v>
      </c>
      <c r="G66" s="167">
        <f t="shared" si="2"/>
        <v>183</v>
      </c>
    </row>
    <row r="67" spans="2:7" ht="11.25" customHeight="1" x14ac:dyDescent="0.2">
      <c r="B67" s="171">
        <f t="shared" si="4"/>
        <v>305</v>
      </c>
      <c r="C67" s="172">
        <f t="shared" si="0"/>
        <v>0</v>
      </c>
      <c r="D67" s="167">
        <f t="shared" si="3"/>
        <v>186.04999999999995</v>
      </c>
      <c r="E67" s="167">
        <f t="shared" si="1"/>
        <v>186.04999999999995</v>
      </c>
      <c r="F67" s="167">
        <f t="shared" si="2"/>
        <v>186.04999999999995</v>
      </c>
      <c r="G67" s="167">
        <f t="shared" si="2"/>
        <v>186.04999999999995</v>
      </c>
    </row>
    <row r="68" spans="2:7" ht="11.25" customHeight="1" x14ac:dyDescent="0.2">
      <c r="B68" s="171">
        <f t="shared" si="4"/>
        <v>310</v>
      </c>
      <c r="C68" s="172">
        <f t="shared" si="0"/>
        <v>0</v>
      </c>
      <c r="D68" s="167">
        <f t="shared" si="3"/>
        <v>189.10000000000002</v>
      </c>
      <c r="E68" s="167">
        <f t="shared" si="1"/>
        <v>189.09999999999991</v>
      </c>
      <c r="F68" s="167">
        <f t="shared" si="2"/>
        <v>189.10000000000002</v>
      </c>
      <c r="G68" s="167">
        <f t="shared" si="2"/>
        <v>189.09999999999991</v>
      </c>
    </row>
    <row r="69" spans="2:7" ht="11.25" customHeight="1" x14ac:dyDescent="0.2">
      <c r="B69" s="171">
        <f t="shared" si="4"/>
        <v>315</v>
      </c>
      <c r="C69" s="172">
        <f t="shared" si="0"/>
        <v>0</v>
      </c>
      <c r="D69" s="167">
        <f t="shared" si="3"/>
        <v>192.14999999999998</v>
      </c>
      <c r="E69" s="167">
        <f t="shared" si="1"/>
        <v>192.15000000000009</v>
      </c>
      <c r="F69" s="167">
        <f t="shared" si="2"/>
        <v>192.14999999999998</v>
      </c>
      <c r="G69" s="167">
        <f t="shared" si="2"/>
        <v>192.15000000000009</v>
      </c>
    </row>
    <row r="70" spans="2:7" ht="11.25" customHeight="1" x14ac:dyDescent="0.2">
      <c r="B70" s="171">
        <f t="shared" si="4"/>
        <v>320</v>
      </c>
      <c r="C70" s="172">
        <f t="shared" ref="C70:C133" si="5">(B70&gt;$M$7)*(B70&lt;$M$8)*(B70-$M$7)/($M$8-$M$7)*$L$5+(B70&gt;=$M$8)*$L$5</f>
        <v>0</v>
      </c>
      <c r="D70" s="167">
        <f t="shared" si="3"/>
        <v>195.20000000000005</v>
      </c>
      <c r="E70" s="167">
        <f t="shared" ref="E70:E133" si="6">MAX(0,$L$9+0.61*B70+C70-MAX($L$9,B70))</f>
        <v>195.20000000000005</v>
      </c>
      <c r="F70" s="167">
        <f t="shared" ref="F70:G133" si="7">D70*(D70&gt;$L$6)</f>
        <v>195.20000000000005</v>
      </c>
      <c r="G70" s="167">
        <f t="shared" si="7"/>
        <v>195.20000000000005</v>
      </c>
    </row>
    <row r="71" spans="2:7" ht="11.25" customHeight="1" x14ac:dyDescent="0.2">
      <c r="B71" s="171">
        <f t="shared" si="4"/>
        <v>325</v>
      </c>
      <c r="C71" s="172">
        <f t="shared" si="5"/>
        <v>0</v>
      </c>
      <c r="D71" s="167">
        <f t="shared" ref="D71:D134" si="8">MAX(0,$K$9+0.61*B71+C71-MAX($K$9,B71))</f>
        <v>198.25</v>
      </c>
      <c r="E71" s="167">
        <f t="shared" si="6"/>
        <v>198.25</v>
      </c>
      <c r="F71" s="167">
        <f t="shared" si="7"/>
        <v>198.25</v>
      </c>
      <c r="G71" s="167">
        <f t="shared" si="7"/>
        <v>198.25</v>
      </c>
    </row>
    <row r="72" spans="2:7" ht="11.25" customHeight="1" x14ac:dyDescent="0.2">
      <c r="B72" s="171">
        <f t="shared" si="4"/>
        <v>330</v>
      </c>
      <c r="C72" s="172">
        <f t="shared" si="5"/>
        <v>0</v>
      </c>
      <c r="D72" s="167">
        <f t="shared" si="8"/>
        <v>201.29999999999995</v>
      </c>
      <c r="E72" s="167">
        <f t="shared" si="6"/>
        <v>201.29999999999995</v>
      </c>
      <c r="F72" s="167">
        <f t="shared" si="7"/>
        <v>201.29999999999995</v>
      </c>
      <c r="G72" s="167">
        <f t="shared" si="7"/>
        <v>201.29999999999995</v>
      </c>
    </row>
    <row r="73" spans="2:7" ht="11.25" customHeight="1" x14ac:dyDescent="0.2">
      <c r="B73" s="171">
        <f t="shared" ref="B73:B86" si="9">B72+5</f>
        <v>335</v>
      </c>
      <c r="C73" s="172">
        <f t="shared" si="5"/>
        <v>0</v>
      </c>
      <c r="D73" s="167">
        <f t="shared" si="8"/>
        <v>204.35000000000002</v>
      </c>
      <c r="E73" s="167">
        <f t="shared" si="6"/>
        <v>204.34999999999991</v>
      </c>
      <c r="F73" s="167">
        <f t="shared" si="7"/>
        <v>204.35000000000002</v>
      </c>
      <c r="G73" s="167">
        <f t="shared" si="7"/>
        <v>204.34999999999991</v>
      </c>
    </row>
    <row r="74" spans="2:7" ht="11.25" customHeight="1" x14ac:dyDescent="0.2">
      <c r="B74" s="171">
        <f t="shared" si="9"/>
        <v>340</v>
      </c>
      <c r="C74" s="172">
        <f t="shared" si="5"/>
        <v>0</v>
      </c>
      <c r="D74" s="167">
        <f t="shared" si="8"/>
        <v>207.39999999999998</v>
      </c>
      <c r="E74" s="167">
        <f t="shared" si="6"/>
        <v>207.40000000000009</v>
      </c>
      <c r="F74" s="167">
        <f t="shared" si="7"/>
        <v>207.39999999999998</v>
      </c>
      <c r="G74" s="167">
        <f t="shared" si="7"/>
        <v>207.40000000000009</v>
      </c>
    </row>
    <row r="75" spans="2:7" ht="11.25" customHeight="1" x14ac:dyDescent="0.2">
      <c r="B75" s="171">
        <f t="shared" si="9"/>
        <v>345</v>
      </c>
      <c r="C75" s="172">
        <f t="shared" si="5"/>
        <v>0</v>
      </c>
      <c r="D75" s="167">
        <f t="shared" si="8"/>
        <v>210.45000000000005</v>
      </c>
      <c r="E75" s="167">
        <f t="shared" si="6"/>
        <v>210.45000000000005</v>
      </c>
      <c r="F75" s="167">
        <f t="shared" si="7"/>
        <v>210.45000000000005</v>
      </c>
      <c r="G75" s="167">
        <f t="shared" si="7"/>
        <v>210.45000000000005</v>
      </c>
    </row>
    <row r="76" spans="2:7" ht="11.25" customHeight="1" x14ac:dyDescent="0.2">
      <c r="B76" s="171">
        <f t="shared" si="9"/>
        <v>350</v>
      </c>
      <c r="C76" s="172">
        <f t="shared" si="5"/>
        <v>0</v>
      </c>
      <c r="D76" s="167">
        <f t="shared" si="8"/>
        <v>213.5</v>
      </c>
      <c r="E76" s="167">
        <f t="shared" si="6"/>
        <v>213.5</v>
      </c>
      <c r="F76" s="167">
        <f t="shared" si="7"/>
        <v>213.5</v>
      </c>
      <c r="G76" s="167">
        <f t="shared" si="7"/>
        <v>213.5</v>
      </c>
    </row>
    <row r="77" spans="2:7" ht="11.25" customHeight="1" x14ac:dyDescent="0.2">
      <c r="B77" s="171">
        <f t="shared" si="9"/>
        <v>355</v>
      </c>
      <c r="C77" s="172">
        <f t="shared" si="5"/>
        <v>0</v>
      </c>
      <c r="D77" s="167">
        <f t="shared" si="8"/>
        <v>216.54999999999995</v>
      </c>
      <c r="E77" s="167">
        <f t="shared" si="6"/>
        <v>216.54999999999995</v>
      </c>
      <c r="F77" s="167">
        <f t="shared" si="7"/>
        <v>216.54999999999995</v>
      </c>
      <c r="G77" s="167">
        <f t="shared" si="7"/>
        <v>216.54999999999995</v>
      </c>
    </row>
    <row r="78" spans="2:7" ht="11.25" customHeight="1" x14ac:dyDescent="0.2">
      <c r="B78" s="171">
        <f t="shared" si="9"/>
        <v>360</v>
      </c>
      <c r="C78" s="172">
        <f t="shared" si="5"/>
        <v>0</v>
      </c>
      <c r="D78" s="167">
        <f t="shared" si="8"/>
        <v>219.60000000000002</v>
      </c>
      <c r="E78" s="167">
        <f t="shared" si="6"/>
        <v>219.59999999999991</v>
      </c>
      <c r="F78" s="167">
        <f t="shared" si="7"/>
        <v>219.60000000000002</v>
      </c>
      <c r="G78" s="167">
        <f t="shared" si="7"/>
        <v>219.59999999999991</v>
      </c>
    </row>
    <row r="79" spans="2:7" ht="11.25" customHeight="1" x14ac:dyDescent="0.2">
      <c r="B79" s="171">
        <f t="shared" si="9"/>
        <v>365</v>
      </c>
      <c r="C79" s="172">
        <f t="shared" si="5"/>
        <v>0</v>
      </c>
      <c r="D79" s="167">
        <f t="shared" si="8"/>
        <v>222.64999999999998</v>
      </c>
      <c r="E79" s="167">
        <f t="shared" si="6"/>
        <v>222.65000000000009</v>
      </c>
      <c r="F79" s="167">
        <f t="shared" si="7"/>
        <v>222.64999999999998</v>
      </c>
      <c r="G79" s="167">
        <f t="shared" si="7"/>
        <v>222.65000000000009</v>
      </c>
    </row>
    <row r="80" spans="2:7" ht="11.25" customHeight="1" x14ac:dyDescent="0.2">
      <c r="B80" s="171">
        <f t="shared" si="9"/>
        <v>370</v>
      </c>
      <c r="C80" s="172">
        <f t="shared" si="5"/>
        <v>0</v>
      </c>
      <c r="D80" s="167">
        <f t="shared" si="8"/>
        <v>225.70000000000005</v>
      </c>
      <c r="E80" s="167">
        <f t="shared" si="6"/>
        <v>225.70000000000005</v>
      </c>
      <c r="F80" s="167">
        <f t="shared" si="7"/>
        <v>225.70000000000005</v>
      </c>
      <c r="G80" s="167">
        <f t="shared" si="7"/>
        <v>225.70000000000005</v>
      </c>
    </row>
    <row r="81" spans="2:7" ht="11.25" customHeight="1" x14ac:dyDescent="0.2">
      <c r="B81" s="171">
        <f t="shared" si="9"/>
        <v>375</v>
      </c>
      <c r="C81" s="172">
        <f t="shared" si="5"/>
        <v>0</v>
      </c>
      <c r="D81" s="167">
        <f t="shared" si="8"/>
        <v>228.75</v>
      </c>
      <c r="E81" s="167">
        <f t="shared" si="6"/>
        <v>228.75</v>
      </c>
      <c r="F81" s="167">
        <f t="shared" si="7"/>
        <v>228.75</v>
      </c>
      <c r="G81" s="167">
        <f t="shared" si="7"/>
        <v>228.75</v>
      </c>
    </row>
    <row r="82" spans="2:7" ht="11.25" customHeight="1" x14ac:dyDescent="0.2">
      <c r="B82" s="171">
        <f t="shared" si="9"/>
        <v>380</v>
      </c>
      <c r="C82" s="172">
        <f t="shared" si="5"/>
        <v>0</v>
      </c>
      <c r="D82" s="167">
        <f t="shared" si="8"/>
        <v>231.79999999999995</v>
      </c>
      <c r="E82" s="167">
        <f t="shared" si="6"/>
        <v>231.79999999999995</v>
      </c>
      <c r="F82" s="167">
        <f t="shared" si="7"/>
        <v>231.79999999999995</v>
      </c>
      <c r="G82" s="167">
        <f t="shared" si="7"/>
        <v>231.79999999999995</v>
      </c>
    </row>
    <row r="83" spans="2:7" ht="11.25" customHeight="1" x14ac:dyDescent="0.2">
      <c r="B83" s="171">
        <f t="shared" si="9"/>
        <v>385</v>
      </c>
      <c r="C83" s="172">
        <f t="shared" si="5"/>
        <v>0</v>
      </c>
      <c r="D83" s="167">
        <f t="shared" si="8"/>
        <v>234.85000000000002</v>
      </c>
      <c r="E83" s="167">
        <f t="shared" si="6"/>
        <v>234.84999999999991</v>
      </c>
      <c r="F83" s="167">
        <f t="shared" si="7"/>
        <v>234.85000000000002</v>
      </c>
      <c r="G83" s="167">
        <f t="shared" si="7"/>
        <v>234.84999999999991</v>
      </c>
    </row>
    <row r="84" spans="2:7" ht="11.25" customHeight="1" x14ac:dyDescent="0.2">
      <c r="B84" s="171">
        <f t="shared" si="9"/>
        <v>390</v>
      </c>
      <c r="C84" s="172">
        <f t="shared" si="5"/>
        <v>0</v>
      </c>
      <c r="D84" s="167">
        <f t="shared" si="8"/>
        <v>237.89999999999998</v>
      </c>
      <c r="E84" s="167">
        <f t="shared" si="6"/>
        <v>237.90000000000009</v>
      </c>
      <c r="F84" s="167">
        <f t="shared" si="7"/>
        <v>237.89999999999998</v>
      </c>
      <c r="G84" s="167">
        <f t="shared" si="7"/>
        <v>237.90000000000009</v>
      </c>
    </row>
    <row r="85" spans="2:7" ht="11.25" customHeight="1" x14ac:dyDescent="0.2">
      <c r="B85" s="171">
        <f t="shared" si="9"/>
        <v>395</v>
      </c>
      <c r="C85" s="172">
        <f t="shared" si="5"/>
        <v>0</v>
      </c>
      <c r="D85" s="167">
        <f t="shared" si="8"/>
        <v>240.95000000000005</v>
      </c>
      <c r="E85" s="167">
        <f t="shared" si="6"/>
        <v>240.95000000000005</v>
      </c>
      <c r="F85" s="167">
        <f t="shared" si="7"/>
        <v>240.95000000000005</v>
      </c>
      <c r="G85" s="167">
        <f t="shared" si="7"/>
        <v>240.95000000000005</v>
      </c>
    </row>
    <row r="86" spans="2:7" ht="11.25" customHeight="1" x14ac:dyDescent="0.2">
      <c r="B86" s="171">
        <f t="shared" si="9"/>
        <v>400</v>
      </c>
      <c r="C86" s="172">
        <f t="shared" si="5"/>
        <v>0</v>
      </c>
      <c r="D86" s="167">
        <f t="shared" si="8"/>
        <v>244</v>
      </c>
      <c r="E86" s="167">
        <f t="shared" si="6"/>
        <v>244</v>
      </c>
      <c r="F86" s="167">
        <f t="shared" si="7"/>
        <v>244</v>
      </c>
      <c r="G86" s="167">
        <f t="shared" si="7"/>
        <v>244</v>
      </c>
    </row>
    <row r="87" spans="2:7" ht="11.25" customHeight="1" x14ac:dyDescent="0.2">
      <c r="B87" s="171">
        <f>B86+5</f>
        <v>405</v>
      </c>
      <c r="C87" s="172">
        <f t="shared" si="5"/>
        <v>0</v>
      </c>
      <c r="D87" s="167">
        <f t="shared" si="8"/>
        <v>247.04999999999995</v>
      </c>
      <c r="E87" s="167">
        <f t="shared" si="6"/>
        <v>247.04999999999995</v>
      </c>
      <c r="F87" s="167">
        <f t="shared" si="7"/>
        <v>247.04999999999995</v>
      </c>
      <c r="G87" s="167">
        <f t="shared" si="7"/>
        <v>247.04999999999995</v>
      </c>
    </row>
    <row r="88" spans="2:7" ht="11.25" customHeight="1" x14ac:dyDescent="0.2">
      <c r="B88" s="171">
        <f t="shared" ref="B88:B151" si="10">B87+5</f>
        <v>410</v>
      </c>
      <c r="C88" s="172">
        <f t="shared" si="5"/>
        <v>0</v>
      </c>
      <c r="D88" s="167">
        <f t="shared" si="8"/>
        <v>250.10000000000002</v>
      </c>
      <c r="E88" s="167">
        <f t="shared" si="6"/>
        <v>250.09999999999991</v>
      </c>
      <c r="F88" s="167">
        <f t="shared" si="7"/>
        <v>250.10000000000002</v>
      </c>
      <c r="G88" s="167">
        <f t="shared" si="7"/>
        <v>250.09999999999991</v>
      </c>
    </row>
    <row r="89" spans="2:7" ht="11.25" customHeight="1" x14ac:dyDescent="0.2">
      <c r="B89" s="171">
        <f t="shared" si="10"/>
        <v>415</v>
      </c>
      <c r="C89" s="172">
        <f t="shared" si="5"/>
        <v>0</v>
      </c>
      <c r="D89" s="167">
        <f t="shared" si="8"/>
        <v>253.14999999999998</v>
      </c>
      <c r="E89" s="167">
        <f t="shared" si="6"/>
        <v>253.15000000000009</v>
      </c>
      <c r="F89" s="167">
        <f t="shared" si="7"/>
        <v>253.14999999999998</v>
      </c>
      <c r="G89" s="167">
        <f t="shared" si="7"/>
        <v>253.15000000000009</v>
      </c>
    </row>
    <row r="90" spans="2:7" ht="11.25" customHeight="1" x14ac:dyDescent="0.2">
      <c r="B90" s="171">
        <f t="shared" si="10"/>
        <v>420</v>
      </c>
      <c r="C90" s="172">
        <f t="shared" si="5"/>
        <v>0</v>
      </c>
      <c r="D90" s="167">
        <f t="shared" si="8"/>
        <v>256.20000000000005</v>
      </c>
      <c r="E90" s="167">
        <f t="shared" si="6"/>
        <v>256.20000000000005</v>
      </c>
      <c r="F90" s="167">
        <f t="shared" si="7"/>
        <v>256.20000000000005</v>
      </c>
      <c r="G90" s="167">
        <f t="shared" si="7"/>
        <v>256.20000000000005</v>
      </c>
    </row>
    <row r="91" spans="2:7" ht="11.25" customHeight="1" x14ac:dyDescent="0.2">
      <c r="B91" s="171">
        <f t="shared" si="10"/>
        <v>425</v>
      </c>
      <c r="C91" s="172">
        <f t="shared" si="5"/>
        <v>0</v>
      </c>
      <c r="D91" s="167">
        <f t="shared" si="8"/>
        <v>259.25</v>
      </c>
      <c r="E91" s="167">
        <f t="shared" si="6"/>
        <v>259.25</v>
      </c>
      <c r="F91" s="167">
        <f t="shared" si="7"/>
        <v>259.25</v>
      </c>
      <c r="G91" s="167">
        <f t="shared" si="7"/>
        <v>259.25</v>
      </c>
    </row>
    <row r="92" spans="2:7" ht="11.25" customHeight="1" x14ac:dyDescent="0.2">
      <c r="B92" s="171">
        <f t="shared" si="10"/>
        <v>430</v>
      </c>
      <c r="C92" s="172">
        <f t="shared" si="5"/>
        <v>0</v>
      </c>
      <c r="D92" s="167">
        <f t="shared" si="8"/>
        <v>262.29999999999995</v>
      </c>
      <c r="E92" s="167">
        <f t="shared" si="6"/>
        <v>262.29999999999995</v>
      </c>
      <c r="F92" s="167">
        <f t="shared" si="7"/>
        <v>262.29999999999995</v>
      </c>
      <c r="G92" s="167">
        <f t="shared" si="7"/>
        <v>262.29999999999995</v>
      </c>
    </row>
    <row r="93" spans="2:7" ht="11.25" customHeight="1" x14ac:dyDescent="0.2">
      <c r="B93" s="171">
        <f t="shared" si="10"/>
        <v>435</v>
      </c>
      <c r="C93" s="172">
        <f t="shared" si="5"/>
        <v>0</v>
      </c>
      <c r="D93" s="167">
        <f t="shared" si="8"/>
        <v>265.34999999999991</v>
      </c>
      <c r="E93" s="167">
        <f t="shared" si="6"/>
        <v>265.34999999999991</v>
      </c>
      <c r="F93" s="167">
        <f t="shared" si="7"/>
        <v>265.34999999999991</v>
      </c>
      <c r="G93" s="167">
        <f t="shared" si="7"/>
        <v>265.34999999999991</v>
      </c>
    </row>
    <row r="94" spans="2:7" ht="11.25" customHeight="1" x14ac:dyDescent="0.2">
      <c r="B94" s="171">
        <f t="shared" si="10"/>
        <v>440</v>
      </c>
      <c r="C94" s="172">
        <f t="shared" si="5"/>
        <v>0</v>
      </c>
      <c r="D94" s="167">
        <f t="shared" si="8"/>
        <v>268.39999999999998</v>
      </c>
      <c r="E94" s="167">
        <f t="shared" si="6"/>
        <v>268.39999999999986</v>
      </c>
      <c r="F94" s="167">
        <f t="shared" si="7"/>
        <v>268.39999999999998</v>
      </c>
      <c r="G94" s="167">
        <f t="shared" si="7"/>
        <v>268.39999999999986</v>
      </c>
    </row>
    <row r="95" spans="2:7" ht="11.25" customHeight="1" x14ac:dyDescent="0.2">
      <c r="B95" s="171">
        <f t="shared" si="10"/>
        <v>445</v>
      </c>
      <c r="C95" s="172">
        <f t="shared" si="5"/>
        <v>0</v>
      </c>
      <c r="D95" s="167">
        <f t="shared" si="8"/>
        <v>271.45000000000005</v>
      </c>
      <c r="E95" s="167">
        <f t="shared" si="6"/>
        <v>271.45000000000005</v>
      </c>
      <c r="F95" s="167">
        <f t="shared" si="7"/>
        <v>271.45000000000005</v>
      </c>
      <c r="G95" s="167">
        <f t="shared" si="7"/>
        <v>271.45000000000005</v>
      </c>
    </row>
    <row r="96" spans="2:7" ht="11.25" customHeight="1" x14ac:dyDescent="0.2">
      <c r="B96" s="171">
        <f t="shared" si="10"/>
        <v>450</v>
      </c>
      <c r="C96" s="172">
        <f t="shared" si="5"/>
        <v>0</v>
      </c>
      <c r="D96" s="167">
        <f t="shared" si="8"/>
        <v>274.5</v>
      </c>
      <c r="E96" s="167">
        <f t="shared" si="6"/>
        <v>274.5</v>
      </c>
      <c r="F96" s="167">
        <f t="shared" si="7"/>
        <v>274.5</v>
      </c>
      <c r="G96" s="167">
        <f t="shared" si="7"/>
        <v>274.5</v>
      </c>
    </row>
    <row r="97" spans="2:7" ht="11.25" customHeight="1" x14ac:dyDescent="0.2">
      <c r="B97" s="171">
        <f t="shared" si="10"/>
        <v>455</v>
      </c>
      <c r="C97" s="172">
        <f t="shared" si="5"/>
        <v>0</v>
      </c>
      <c r="D97" s="167">
        <f t="shared" si="8"/>
        <v>277.54999999999995</v>
      </c>
      <c r="E97" s="167">
        <f t="shared" si="6"/>
        <v>277.54999999999995</v>
      </c>
      <c r="F97" s="167">
        <f t="shared" si="7"/>
        <v>277.54999999999995</v>
      </c>
      <c r="G97" s="167">
        <f t="shared" si="7"/>
        <v>277.54999999999995</v>
      </c>
    </row>
    <row r="98" spans="2:7" ht="11.25" customHeight="1" x14ac:dyDescent="0.2">
      <c r="B98" s="171">
        <f t="shared" si="10"/>
        <v>460</v>
      </c>
      <c r="C98" s="172">
        <f t="shared" si="5"/>
        <v>0</v>
      </c>
      <c r="D98" s="167">
        <f t="shared" si="8"/>
        <v>280.59999999999991</v>
      </c>
      <c r="E98" s="167">
        <f t="shared" si="6"/>
        <v>280.59999999999991</v>
      </c>
      <c r="F98" s="167">
        <f t="shared" si="7"/>
        <v>280.59999999999991</v>
      </c>
      <c r="G98" s="167">
        <f t="shared" si="7"/>
        <v>280.59999999999991</v>
      </c>
    </row>
    <row r="99" spans="2:7" ht="11.25" customHeight="1" x14ac:dyDescent="0.2">
      <c r="B99" s="171">
        <f t="shared" si="10"/>
        <v>465</v>
      </c>
      <c r="C99" s="172">
        <f t="shared" si="5"/>
        <v>0</v>
      </c>
      <c r="D99" s="167">
        <f t="shared" si="8"/>
        <v>283.64999999999998</v>
      </c>
      <c r="E99" s="167">
        <f t="shared" si="6"/>
        <v>283.64999999999986</v>
      </c>
      <c r="F99" s="167">
        <f t="shared" si="7"/>
        <v>283.64999999999998</v>
      </c>
      <c r="G99" s="167">
        <f t="shared" si="7"/>
        <v>283.64999999999986</v>
      </c>
    </row>
    <row r="100" spans="2:7" ht="11.25" customHeight="1" x14ac:dyDescent="0.2">
      <c r="B100" s="171">
        <f t="shared" si="10"/>
        <v>470</v>
      </c>
      <c r="C100" s="172">
        <f t="shared" si="5"/>
        <v>0</v>
      </c>
      <c r="D100" s="167">
        <f t="shared" si="8"/>
        <v>286.70000000000005</v>
      </c>
      <c r="E100" s="167">
        <f t="shared" si="6"/>
        <v>286.70000000000005</v>
      </c>
      <c r="F100" s="167">
        <f t="shared" si="7"/>
        <v>286.70000000000005</v>
      </c>
      <c r="G100" s="167">
        <f t="shared" si="7"/>
        <v>286.70000000000005</v>
      </c>
    </row>
    <row r="101" spans="2:7" ht="11.25" customHeight="1" x14ac:dyDescent="0.2">
      <c r="B101" s="171">
        <f t="shared" si="10"/>
        <v>475</v>
      </c>
      <c r="C101" s="172">
        <f t="shared" si="5"/>
        <v>0</v>
      </c>
      <c r="D101" s="167">
        <f t="shared" si="8"/>
        <v>289.75</v>
      </c>
      <c r="E101" s="167">
        <f t="shared" si="6"/>
        <v>289.75</v>
      </c>
      <c r="F101" s="167">
        <f t="shared" si="7"/>
        <v>289.75</v>
      </c>
      <c r="G101" s="167">
        <f t="shared" si="7"/>
        <v>289.75</v>
      </c>
    </row>
    <row r="102" spans="2:7" ht="11.25" customHeight="1" x14ac:dyDescent="0.2">
      <c r="B102" s="171">
        <f t="shared" si="10"/>
        <v>480</v>
      </c>
      <c r="C102" s="172">
        <f t="shared" si="5"/>
        <v>0</v>
      </c>
      <c r="D102" s="167">
        <f t="shared" si="8"/>
        <v>292.79999999999995</v>
      </c>
      <c r="E102" s="167">
        <f t="shared" si="6"/>
        <v>292.79999999999995</v>
      </c>
      <c r="F102" s="167">
        <f t="shared" si="7"/>
        <v>292.79999999999995</v>
      </c>
      <c r="G102" s="167">
        <f t="shared" si="7"/>
        <v>292.79999999999995</v>
      </c>
    </row>
    <row r="103" spans="2:7" ht="11.25" customHeight="1" x14ac:dyDescent="0.2">
      <c r="B103" s="171">
        <f t="shared" si="10"/>
        <v>485</v>
      </c>
      <c r="C103" s="172">
        <f t="shared" si="5"/>
        <v>0</v>
      </c>
      <c r="D103" s="167">
        <f t="shared" si="8"/>
        <v>295.84999999999991</v>
      </c>
      <c r="E103" s="167">
        <f t="shared" si="6"/>
        <v>295.84999999999991</v>
      </c>
      <c r="F103" s="167">
        <f t="shared" si="7"/>
        <v>295.84999999999991</v>
      </c>
      <c r="G103" s="167">
        <f t="shared" si="7"/>
        <v>295.84999999999991</v>
      </c>
    </row>
    <row r="104" spans="2:7" ht="11.25" customHeight="1" x14ac:dyDescent="0.2">
      <c r="B104" s="171">
        <f t="shared" si="10"/>
        <v>490</v>
      </c>
      <c r="C104" s="172">
        <f t="shared" si="5"/>
        <v>0</v>
      </c>
      <c r="D104" s="167">
        <f t="shared" si="8"/>
        <v>298.89999999999998</v>
      </c>
      <c r="E104" s="167">
        <f t="shared" si="6"/>
        <v>298.89999999999986</v>
      </c>
      <c r="F104" s="167">
        <f t="shared" si="7"/>
        <v>298.89999999999998</v>
      </c>
      <c r="G104" s="167">
        <f t="shared" si="7"/>
        <v>298.89999999999986</v>
      </c>
    </row>
    <row r="105" spans="2:7" ht="11.25" customHeight="1" x14ac:dyDescent="0.2">
      <c r="B105" s="171">
        <f t="shared" si="10"/>
        <v>495</v>
      </c>
      <c r="C105" s="172">
        <f t="shared" si="5"/>
        <v>0</v>
      </c>
      <c r="D105" s="167">
        <f t="shared" si="8"/>
        <v>301.95000000000005</v>
      </c>
      <c r="E105" s="167">
        <f t="shared" si="6"/>
        <v>301.95000000000005</v>
      </c>
      <c r="F105" s="167">
        <f t="shared" si="7"/>
        <v>301.95000000000005</v>
      </c>
      <c r="G105" s="167">
        <f t="shared" si="7"/>
        <v>301.95000000000005</v>
      </c>
    </row>
    <row r="106" spans="2:7" ht="11.25" customHeight="1" x14ac:dyDescent="0.2">
      <c r="B106" s="171">
        <f t="shared" si="10"/>
        <v>500</v>
      </c>
      <c r="C106" s="172">
        <f t="shared" si="5"/>
        <v>0</v>
      </c>
      <c r="D106" s="167">
        <f t="shared" si="8"/>
        <v>305</v>
      </c>
      <c r="E106" s="167">
        <f t="shared" si="6"/>
        <v>305</v>
      </c>
      <c r="F106" s="167">
        <f t="shared" si="7"/>
        <v>305</v>
      </c>
      <c r="G106" s="167">
        <f t="shared" si="7"/>
        <v>305</v>
      </c>
    </row>
    <row r="107" spans="2:7" ht="11.25" customHeight="1" x14ac:dyDescent="0.2">
      <c r="B107" s="171">
        <f t="shared" si="10"/>
        <v>505</v>
      </c>
      <c r="C107" s="172">
        <f t="shared" si="5"/>
        <v>0</v>
      </c>
      <c r="D107" s="167">
        <f t="shared" si="8"/>
        <v>308.04999999999995</v>
      </c>
      <c r="E107" s="167">
        <f t="shared" si="6"/>
        <v>308.04999999999995</v>
      </c>
      <c r="F107" s="167">
        <f t="shared" si="7"/>
        <v>308.04999999999995</v>
      </c>
      <c r="G107" s="167">
        <f t="shared" si="7"/>
        <v>308.04999999999995</v>
      </c>
    </row>
    <row r="108" spans="2:7" ht="11.25" customHeight="1" x14ac:dyDescent="0.2">
      <c r="B108" s="171">
        <f t="shared" si="10"/>
        <v>510</v>
      </c>
      <c r="C108" s="172">
        <f t="shared" si="5"/>
        <v>0</v>
      </c>
      <c r="D108" s="167">
        <f t="shared" si="8"/>
        <v>311.09999999999991</v>
      </c>
      <c r="E108" s="167">
        <f t="shared" si="6"/>
        <v>311.09999999999991</v>
      </c>
      <c r="F108" s="167">
        <f t="shared" si="7"/>
        <v>311.09999999999991</v>
      </c>
      <c r="G108" s="167">
        <f t="shared" si="7"/>
        <v>311.09999999999991</v>
      </c>
    </row>
    <row r="109" spans="2:7" ht="11.25" customHeight="1" x14ac:dyDescent="0.2">
      <c r="B109" s="171">
        <f t="shared" si="10"/>
        <v>515</v>
      </c>
      <c r="C109" s="172">
        <f t="shared" si="5"/>
        <v>0</v>
      </c>
      <c r="D109" s="167">
        <f t="shared" si="8"/>
        <v>314.14999999999998</v>
      </c>
      <c r="E109" s="167">
        <f t="shared" si="6"/>
        <v>314.14999999999986</v>
      </c>
      <c r="F109" s="167">
        <f t="shared" si="7"/>
        <v>314.14999999999998</v>
      </c>
      <c r="G109" s="167">
        <f t="shared" si="7"/>
        <v>314.14999999999986</v>
      </c>
    </row>
    <row r="110" spans="2:7" ht="11.25" customHeight="1" x14ac:dyDescent="0.2">
      <c r="B110" s="171">
        <f t="shared" si="10"/>
        <v>520</v>
      </c>
      <c r="C110" s="172">
        <f t="shared" si="5"/>
        <v>0</v>
      </c>
      <c r="D110" s="167">
        <f t="shared" si="8"/>
        <v>317.20000000000005</v>
      </c>
      <c r="E110" s="167">
        <f t="shared" si="6"/>
        <v>317.20000000000005</v>
      </c>
      <c r="F110" s="167">
        <f t="shared" si="7"/>
        <v>317.20000000000005</v>
      </c>
      <c r="G110" s="167">
        <f t="shared" si="7"/>
        <v>317.20000000000005</v>
      </c>
    </row>
    <row r="111" spans="2:7" ht="11.25" customHeight="1" x14ac:dyDescent="0.2">
      <c r="B111" s="171">
        <f t="shared" si="10"/>
        <v>525</v>
      </c>
      <c r="C111" s="172">
        <f t="shared" si="5"/>
        <v>0</v>
      </c>
      <c r="D111" s="167">
        <f t="shared" si="8"/>
        <v>320.25</v>
      </c>
      <c r="E111" s="167">
        <f t="shared" si="6"/>
        <v>320.25</v>
      </c>
      <c r="F111" s="167">
        <f t="shared" si="7"/>
        <v>320.25</v>
      </c>
      <c r="G111" s="167">
        <f t="shared" si="7"/>
        <v>320.25</v>
      </c>
    </row>
    <row r="112" spans="2:7" ht="11.25" customHeight="1" x14ac:dyDescent="0.2">
      <c r="B112" s="171">
        <f t="shared" si="10"/>
        <v>530</v>
      </c>
      <c r="C112" s="172">
        <f t="shared" si="5"/>
        <v>0</v>
      </c>
      <c r="D112" s="167">
        <f t="shared" si="8"/>
        <v>323.29999999999995</v>
      </c>
      <c r="E112" s="167">
        <f t="shared" si="6"/>
        <v>323.29999999999995</v>
      </c>
      <c r="F112" s="167">
        <f t="shared" si="7"/>
        <v>323.29999999999995</v>
      </c>
      <c r="G112" s="167">
        <f t="shared" si="7"/>
        <v>323.29999999999995</v>
      </c>
    </row>
    <row r="113" spans="2:7" ht="11.25" customHeight="1" x14ac:dyDescent="0.2">
      <c r="B113" s="171">
        <f t="shared" si="10"/>
        <v>535</v>
      </c>
      <c r="C113" s="172">
        <f t="shared" si="5"/>
        <v>0</v>
      </c>
      <c r="D113" s="167">
        <f t="shared" si="8"/>
        <v>326.34999999999991</v>
      </c>
      <c r="E113" s="167">
        <f t="shared" si="6"/>
        <v>326.34999999999991</v>
      </c>
      <c r="F113" s="167">
        <f t="shared" si="7"/>
        <v>326.34999999999991</v>
      </c>
      <c r="G113" s="167">
        <f t="shared" si="7"/>
        <v>326.34999999999991</v>
      </c>
    </row>
    <row r="114" spans="2:7" ht="11.25" customHeight="1" x14ac:dyDescent="0.2">
      <c r="B114" s="171">
        <f t="shared" si="10"/>
        <v>540</v>
      </c>
      <c r="C114" s="172">
        <f t="shared" si="5"/>
        <v>0</v>
      </c>
      <c r="D114" s="167">
        <f t="shared" si="8"/>
        <v>329.4</v>
      </c>
      <c r="E114" s="167">
        <f t="shared" si="6"/>
        <v>329.39999999999986</v>
      </c>
      <c r="F114" s="167">
        <f t="shared" si="7"/>
        <v>329.4</v>
      </c>
      <c r="G114" s="167">
        <f t="shared" si="7"/>
        <v>329.39999999999986</v>
      </c>
    </row>
    <row r="115" spans="2:7" ht="11.25" customHeight="1" x14ac:dyDescent="0.2">
      <c r="B115" s="171">
        <f t="shared" si="10"/>
        <v>545</v>
      </c>
      <c r="C115" s="172">
        <f t="shared" si="5"/>
        <v>0</v>
      </c>
      <c r="D115" s="167">
        <f t="shared" si="8"/>
        <v>332.45000000000005</v>
      </c>
      <c r="E115" s="167">
        <f t="shared" si="6"/>
        <v>332.45000000000005</v>
      </c>
      <c r="F115" s="167">
        <f t="shared" si="7"/>
        <v>332.45000000000005</v>
      </c>
      <c r="G115" s="167">
        <f t="shared" si="7"/>
        <v>332.45000000000005</v>
      </c>
    </row>
    <row r="116" spans="2:7" ht="11.25" customHeight="1" x14ac:dyDescent="0.2">
      <c r="B116" s="171">
        <f t="shared" si="10"/>
        <v>550</v>
      </c>
      <c r="C116" s="172">
        <f t="shared" si="5"/>
        <v>0</v>
      </c>
      <c r="D116" s="167">
        <f t="shared" si="8"/>
        <v>335.5</v>
      </c>
      <c r="E116" s="167">
        <f t="shared" si="6"/>
        <v>335.5</v>
      </c>
      <c r="F116" s="167">
        <f t="shared" si="7"/>
        <v>335.5</v>
      </c>
      <c r="G116" s="167">
        <f t="shared" si="7"/>
        <v>335.5</v>
      </c>
    </row>
    <row r="117" spans="2:7" ht="11.25" customHeight="1" x14ac:dyDescent="0.2">
      <c r="B117" s="171">
        <f t="shared" si="10"/>
        <v>555</v>
      </c>
      <c r="C117" s="172">
        <f t="shared" si="5"/>
        <v>0</v>
      </c>
      <c r="D117" s="167">
        <f t="shared" si="8"/>
        <v>338.54999999999995</v>
      </c>
      <c r="E117" s="167">
        <f t="shared" si="6"/>
        <v>338.54999999999995</v>
      </c>
      <c r="F117" s="167">
        <f t="shared" si="7"/>
        <v>338.54999999999995</v>
      </c>
      <c r="G117" s="167">
        <f t="shared" si="7"/>
        <v>338.54999999999995</v>
      </c>
    </row>
    <row r="118" spans="2:7" ht="11.25" customHeight="1" x14ac:dyDescent="0.2">
      <c r="B118" s="171">
        <f t="shared" si="10"/>
        <v>560</v>
      </c>
      <c r="C118" s="172">
        <f t="shared" si="5"/>
        <v>0</v>
      </c>
      <c r="D118" s="167">
        <f t="shared" si="8"/>
        <v>341.59999999999991</v>
      </c>
      <c r="E118" s="167">
        <f t="shared" si="6"/>
        <v>341.59999999999991</v>
      </c>
      <c r="F118" s="167">
        <f t="shared" si="7"/>
        <v>341.59999999999991</v>
      </c>
      <c r="G118" s="167">
        <f t="shared" si="7"/>
        <v>341.59999999999991</v>
      </c>
    </row>
    <row r="119" spans="2:7" ht="11.25" customHeight="1" x14ac:dyDescent="0.2">
      <c r="B119" s="171">
        <f t="shared" si="10"/>
        <v>565</v>
      </c>
      <c r="C119" s="172">
        <f t="shared" si="5"/>
        <v>0</v>
      </c>
      <c r="D119" s="167">
        <f t="shared" si="8"/>
        <v>344.65</v>
      </c>
      <c r="E119" s="167">
        <f t="shared" si="6"/>
        <v>344.64999999999986</v>
      </c>
      <c r="F119" s="167">
        <f t="shared" si="7"/>
        <v>344.65</v>
      </c>
      <c r="G119" s="167">
        <f t="shared" si="7"/>
        <v>344.64999999999986</v>
      </c>
    </row>
    <row r="120" spans="2:7" ht="11.25" customHeight="1" x14ac:dyDescent="0.2">
      <c r="B120" s="171">
        <f t="shared" si="10"/>
        <v>570</v>
      </c>
      <c r="C120" s="172">
        <f t="shared" si="5"/>
        <v>0</v>
      </c>
      <c r="D120" s="167">
        <f t="shared" si="8"/>
        <v>347.70000000000005</v>
      </c>
      <c r="E120" s="167">
        <f t="shared" si="6"/>
        <v>347.70000000000005</v>
      </c>
      <c r="F120" s="167">
        <f t="shared" si="7"/>
        <v>347.70000000000005</v>
      </c>
      <c r="G120" s="167">
        <f t="shared" si="7"/>
        <v>347.70000000000005</v>
      </c>
    </row>
    <row r="121" spans="2:7" ht="11.25" customHeight="1" x14ac:dyDescent="0.2">
      <c r="B121" s="171">
        <f t="shared" si="10"/>
        <v>575</v>
      </c>
      <c r="C121" s="172">
        <f t="shared" si="5"/>
        <v>0</v>
      </c>
      <c r="D121" s="167">
        <f t="shared" si="8"/>
        <v>350.75</v>
      </c>
      <c r="E121" s="167">
        <f t="shared" si="6"/>
        <v>350.75</v>
      </c>
      <c r="F121" s="167">
        <f t="shared" si="7"/>
        <v>350.75</v>
      </c>
      <c r="G121" s="167">
        <f t="shared" si="7"/>
        <v>350.75</v>
      </c>
    </row>
    <row r="122" spans="2:7" ht="11.25" customHeight="1" x14ac:dyDescent="0.2">
      <c r="B122" s="171">
        <f t="shared" si="10"/>
        <v>580</v>
      </c>
      <c r="C122" s="172">
        <f t="shared" si="5"/>
        <v>0</v>
      </c>
      <c r="D122" s="167">
        <f t="shared" si="8"/>
        <v>353.79999999999995</v>
      </c>
      <c r="E122" s="167">
        <f t="shared" si="6"/>
        <v>353.79999999999995</v>
      </c>
      <c r="F122" s="167">
        <f t="shared" si="7"/>
        <v>353.79999999999995</v>
      </c>
      <c r="G122" s="167">
        <f t="shared" si="7"/>
        <v>353.79999999999995</v>
      </c>
    </row>
    <row r="123" spans="2:7" ht="11.25" customHeight="1" x14ac:dyDescent="0.2">
      <c r="B123" s="171">
        <f t="shared" si="10"/>
        <v>585</v>
      </c>
      <c r="C123" s="172">
        <f t="shared" si="5"/>
        <v>0</v>
      </c>
      <c r="D123" s="167">
        <f t="shared" si="8"/>
        <v>356.84999999999991</v>
      </c>
      <c r="E123" s="167">
        <f t="shared" si="6"/>
        <v>356.84999999999991</v>
      </c>
      <c r="F123" s="167">
        <f t="shared" si="7"/>
        <v>356.84999999999991</v>
      </c>
      <c r="G123" s="167">
        <f t="shared" si="7"/>
        <v>356.84999999999991</v>
      </c>
    </row>
    <row r="124" spans="2:7" ht="11.25" customHeight="1" x14ac:dyDescent="0.2">
      <c r="B124" s="171">
        <f t="shared" si="10"/>
        <v>590</v>
      </c>
      <c r="C124" s="172">
        <f t="shared" si="5"/>
        <v>0</v>
      </c>
      <c r="D124" s="167">
        <f t="shared" si="8"/>
        <v>359.9</v>
      </c>
      <c r="E124" s="167">
        <f t="shared" si="6"/>
        <v>359.89999999999986</v>
      </c>
      <c r="F124" s="167">
        <f t="shared" si="7"/>
        <v>359.9</v>
      </c>
      <c r="G124" s="167">
        <f t="shared" si="7"/>
        <v>359.89999999999986</v>
      </c>
    </row>
    <row r="125" spans="2:7" ht="11.25" customHeight="1" x14ac:dyDescent="0.2">
      <c r="B125" s="171">
        <f t="shared" si="10"/>
        <v>595</v>
      </c>
      <c r="C125" s="172">
        <f t="shared" si="5"/>
        <v>0</v>
      </c>
      <c r="D125" s="167">
        <f t="shared" si="8"/>
        <v>362.95000000000005</v>
      </c>
      <c r="E125" s="167">
        <f t="shared" si="6"/>
        <v>362.95000000000005</v>
      </c>
      <c r="F125" s="167">
        <f t="shared" si="7"/>
        <v>362.95000000000005</v>
      </c>
      <c r="G125" s="167">
        <f t="shared" si="7"/>
        <v>362.95000000000005</v>
      </c>
    </row>
    <row r="126" spans="2:7" ht="11.25" customHeight="1" x14ac:dyDescent="0.2">
      <c r="B126" s="171">
        <f t="shared" si="10"/>
        <v>600</v>
      </c>
      <c r="C126" s="172">
        <f t="shared" si="5"/>
        <v>0</v>
      </c>
      <c r="D126" s="167">
        <f t="shared" si="8"/>
        <v>361.25</v>
      </c>
      <c r="E126" s="167">
        <f t="shared" si="6"/>
        <v>366</v>
      </c>
      <c r="F126" s="167">
        <f t="shared" si="7"/>
        <v>361.25</v>
      </c>
      <c r="G126" s="167">
        <f t="shared" si="7"/>
        <v>366</v>
      </c>
    </row>
    <row r="127" spans="2:7" ht="11.25" customHeight="1" x14ac:dyDescent="0.2">
      <c r="B127" s="171">
        <f t="shared" si="10"/>
        <v>605</v>
      </c>
      <c r="C127" s="172">
        <f t="shared" si="5"/>
        <v>0</v>
      </c>
      <c r="D127" s="167">
        <f t="shared" si="8"/>
        <v>359.29999999999995</v>
      </c>
      <c r="E127" s="167">
        <f t="shared" si="6"/>
        <v>369.04999999999995</v>
      </c>
      <c r="F127" s="167">
        <f t="shared" si="7"/>
        <v>359.29999999999995</v>
      </c>
      <c r="G127" s="167">
        <f t="shared" si="7"/>
        <v>369.04999999999995</v>
      </c>
    </row>
    <row r="128" spans="2:7" ht="11.25" customHeight="1" x14ac:dyDescent="0.2">
      <c r="B128" s="171">
        <f t="shared" si="10"/>
        <v>610</v>
      </c>
      <c r="C128" s="172">
        <f t="shared" si="5"/>
        <v>0</v>
      </c>
      <c r="D128" s="167">
        <f t="shared" si="8"/>
        <v>357.34999999999991</v>
      </c>
      <c r="E128" s="167">
        <f t="shared" si="6"/>
        <v>372.09999999999991</v>
      </c>
      <c r="F128" s="167">
        <f t="shared" si="7"/>
        <v>357.34999999999991</v>
      </c>
      <c r="G128" s="167">
        <f t="shared" si="7"/>
        <v>372.09999999999991</v>
      </c>
    </row>
    <row r="129" spans="2:7" ht="11.25" customHeight="1" x14ac:dyDescent="0.2">
      <c r="B129" s="171">
        <f t="shared" si="10"/>
        <v>615</v>
      </c>
      <c r="C129" s="172">
        <f t="shared" si="5"/>
        <v>0</v>
      </c>
      <c r="D129" s="167">
        <f t="shared" si="8"/>
        <v>355.4</v>
      </c>
      <c r="E129" s="167">
        <f t="shared" si="6"/>
        <v>375.14999999999986</v>
      </c>
      <c r="F129" s="167">
        <f t="shared" si="7"/>
        <v>355.4</v>
      </c>
      <c r="G129" s="167">
        <f t="shared" si="7"/>
        <v>375.14999999999986</v>
      </c>
    </row>
    <row r="130" spans="2:7" ht="11.25" customHeight="1" x14ac:dyDescent="0.2">
      <c r="B130" s="171">
        <f t="shared" si="10"/>
        <v>620</v>
      </c>
      <c r="C130" s="172">
        <f t="shared" si="5"/>
        <v>0</v>
      </c>
      <c r="D130" s="167">
        <f t="shared" si="8"/>
        <v>353.45000000000005</v>
      </c>
      <c r="E130" s="167">
        <f t="shared" si="6"/>
        <v>378.20000000000005</v>
      </c>
      <c r="F130" s="167">
        <f t="shared" si="7"/>
        <v>353.45000000000005</v>
      </c>
      <c r="G130" s="167">
        <f t="shared" si="7"/>
        <v>378.20000000000005</v>
      </c>
    </row>
    <row r="131" spans="2:7" ht="11.25" customHeight="1" x14ac:dyDescent="0.2">
      <c r="B131" s="171">
        <f t="shared" si="10"/>
        <v>625</v>
      </c>
      <c r="C131" s="172">
        <f t="shared" si="5"/>
        <v>0</v>
      </c>
      <c r="D131" s="167">
        <f t="shared" si="8"/>
        <v>351.5</v>
      </c>
      <c r="E131" s="167">
        <f t="shared" si="6"/>
        <v>381.25</v>
      </c>
      <c r="F131" s="167">
        <f t="shared" si="7"/>
        <v>351.5</v>
      </c>
      <c r="G131" s="167">
        <f t="shared" si="7"/>
        <v>381.25</v>
      </c>
    </row>
    <row r="132" spans="2:7" ht="11.25" customHeight="1" x14ac:dyDescent="0.2">
      <c r="B132" s="171">
        <f t="shared" si="10"/>
        <v>630</v>
      </c>
      <c r="C132" s="172">
        <f t="shared" si="5"/>
        <v>0</v>
      </c>
      <c r="D132" s="167">
        <f t="shared" si="8"/>
        <v>349.54999999999995</v>
      </c>
      <c r="E132" s="167">
        <f t="shared" si="6"/>
        <v>384.29999999999995</v>
      </c>
      <c r="F132" s="167">
        <f t="shared" si="7"/>
        <v>349.54999999999995</v>
      </c>
      <c r="G132" s="167">
        <f t="shared" si="7"/>
        <v>384.29999999999995</v>
      </c>
    </row>
    <row r="133" spans="2:7" ht="11.25" customHeight="1" x14ac:dyDescent="0.2">
      <c r="B133" s="171">
        <f t="shared" si="10"/>
        <v>635</v>
      </c>
      <c r="C133" s="172">
        <f t="shared" si="5"/>
        <v>0</v>
      </c>
      <c r="D133" s="167">
        <f t="shared" si="8"/>
        <v>347.59999999999991</v>
      </c>
      <c r="E133" s="167">
        <f t="shared" si="6"/>
        <v>387.34999999999991</v>
      </c>
      <c r="F133" s="167">
        <f t="shared" si="7"/>
        <v>347.59999999999991</v>
      </c>
      <c r="G133" s="167">
        <f t="shared" si="7"/>
        <v>387.34999999999991</v>
      </c>
    </row>
    <row r="134" spans="2:7" ht="11.25" customHeight="1" x14ac:dyDescent="0.2">
      <c r="B134" s="171">
        <f t="shared" si="10"/>
        <v>640</v>
      </c>
      <c r="C134" s="172">
        <f t="shared" ref="C134:C197" si="11">(B134&gt;$M$7)*(B134&lt;$M$8)*(B134-$M$7)/($M$8-$M$7)*$L$5+(B134&gt;=$M$8)*$L$5</f>
        <v>0</v>
      </c>
      <c r="D134" s="167">
        <f t="shared" si="8"/>
        <v>345.65</v>
      </c>
      <c r="E134" s="167">
        <f t="shared" ref="E134:E197" si="12">MAX(0,$L$9+0.61*B134+C134-MAX($L$9,B134))</f>
        <v>390.39999999999986</v>
      </c>
      <c r="F134" s="167">
        <f t="shared" ref="F134:G197" si="13">D134*(D134&gt;$L$6)</f>
        <v>345.65</v>
      </c>
      <c r="G134" s="167">
        <f t="shared" si="13"/>
        <v>390.39999999999986</v>
      </c>
    </row>
    <row r="135" spans="2:7" ht="11.25" customHeight="1" x14ac:dyDescent="0.2">
      <c r="B135" s="171">
        <f>B134+5</f>
        <v>645</v>
      </c>
      <c r="C135" s="172">
        <f>(B135&gt;$M$7)*(B135&lt;$M$8)*(B135-$M$7)/($M$8-$M$7)*$L$5+(B135&gt;=$M$8)*$L$5</f>
        <v>0</v>
      </c>
      <c r="D135" s="167">
        <f t="shared" ref="D135:D198" si="14">MAX(0,$K$9+0.61*B135+C135-MAX($K$9,B135))</f>
        <v>343.70000000000005</v>
      </c>
      <c r="E135" s="167">
        <f t="shared" si="12"/>
        <v>393.45000000000005</v>
      </c>
      <c r="F135" s="167">
        <f t="shared" si="13"/>
        <v>343.70000000000005</v>
      </c>
      <c r="G135" s="167">
        <f t="shared" si="13"/>
        <v>393.45000000000005</v>
      </c>
    </row>
    <row r="136" spans="2:7" ht="11.25" customHeight="1" x14ac:dyDescent="0.2">
      <c r="B136" s="171">
        <f t="shared" si="10"/>
        <v>650</v>
      </c>
      <c r="C136" s="172">
        <f>(B136&gt;$M$7)*(B136&lt;$M$8)*(B136-$M$7)/($M$8-$M$7)*$L$5+(B136&gt;=$M$8)*$L$5</f>
        <v>0</v>
      </c>
      <c r="D136" s="167">
        <f>MAX(0,$K$9+0.61*B136+C136-MAX($K$9,B136))</f>
        <v>341.75</v>
      </c>
      <c r="E136" s="167">
        <f t="shared" si="12"/>
        <v>396.5</v>
      </c>
      <c r="F136" s="167">
        <f>D136*(D136&gt;$L$6)</f>
        <v>341.75</v>
      </c>
      <c r="G136" s="167">
        <f t="shared" si="13"/>
        <v>396.5</v>
      </c>
    </row>
    <row r="137" spans="2:7" ht="11.25" customHeight="1" x14ac:dyDescent="0.2">
      <c r="B137" s="171">
        <f t="shared" si="10"/>
        <v>655</v>
      </c>
      <c r="C137" s="172">
        <f t="shared" si="11"/>
        <v>0</v>
      </c>
      <c r="D137" s="167">
        <f t="shared" si="14"/>
        <v>339.79999999999995</v>
      </c>
      <c r="E137" s="167">
        <f t="shared" si="12"/>
        <v>399.54999999999995</v>
      </c>
      <c r="F137" s="167">
        <f t="shared" si="13"/>
        <v>339.79999999999995</v>
      </c>
      <c r="G137" s="167">
        <f t="shared" si="13"/>
        <v>399.54999999999995</v>
      </c>
    </row>
    <row r="138" spans="2:7" ht="11.25" customHeight="1" x14ac:dyDescent="0.2">
      <c r="B138" s="171">
        <f t="shared" si="10"/>
        <v>660</v>
      </c>
      <c r="C138" s="172">
        <f>(B138&gt;$M$7)*(B138&lt;$M$8)*(B138-$M$7)/($M$8-$M$7)*$L$5+(B138&gt;=$M$8)*$L$5</f>
        <v>0</v>
      </c>
      <c r="D138" s="167">
        <f t="shared" si="14"/>
        <v>337.84999999999991</v>
      </c>
      <c r="E138" s="167">
        <f t="shared" si="12"/>
        <v>402.59999999999991</v>
      </c>
      <c r="F138" s="167">
        <f t="shared" si="13"/>
        <v>337.84999999999991</v>
      </c>
      <c r="G138" s="167">
        <f t="shared" si="13"/>
        <v>402.59999999999991</v>
      </c>
    </row>
    <row r="139" spans="2:7" ht="11.25" customHeight="1" x14ac:dyDescent="0.2">
      <c r="B139" s="171">
        <f t="shared" si="10"/>
        <v>665</v>
      </c>
      <c r="C139" s="172">
        <f>(B139&gt;$M$7)*(B139&lt;$M$8)*(B139-$M$7)/($M$8-$M$7)*$L$5+(B139&gt;=$M$8)*$L$5</f>
        <v>1.7638092098576908E-2</v>
      </c>
      <c r="D139" s="167">
        <f t="shared" si="14"/>
        <v>335.91763809209851</v>
      </c>
      <c r="E139" s="167">
        <f t="shared" si="12"/>
        <v>405.66763809209851</v>
      </c>
      <c r="F139" s="167">
        <f t="shared" si="13"/>
        <v>335.91763809209851</v>
      </c>
      <c r="G139" s="167">
        <f t="shared" si="13"/>
        <v>405.66763809209851</v>
      </c>
    </row>
    <row r="140" spans="2:7" ht="11.25" customHeight="1" x14ac:dyDescent="0.2">
      <c r="B140" s="171">
        <f t="shared" si="10"/>
        <v>670</v>
      </c>
      <c r="C140" s="172">
        <f>(B140&gt;$M$7)*(B140&lt;$M$8)*(B140-$M$7)/($M$8-$M$7)*$L$5+(B140&gt;=$M$8)*$L$5</f>
        <v>1.2775018134245986</v>
      </c>
      <c r="D140" s="167">
        <f t="shared" si="14"/>
        <v>335.22750181342462</v>
      </c>
      <c r="E140" s="167">
        <f t="shared" si="12"/>
        <v>409.97750181342462</v>
      </c>
      <c r="F140" s="167">
        <f t="shared" si="13"/>
        <v>335.22750181342462</v>
      </c>
      <c r="G140" s="167">
        <f t="shared" si="13"/>
        <v>409.97750181342462</v>
      </c>
    </row>
    <row r="141" spans="2:7" ht="11.25" customHeight="1" x14ac:dyDescent="0.2">
      <c r="B141" s="171">
        <f t="shared" si="10"/>
        <v>675</v>
      </c>
      <c r="C141" s="172">
        <f t="shared" si="11"/>
        <v>2.5373655347506201</v>
      </c>
      <c r="D141" s="167">
        <f t="shared" si="14"/>
        <v>334.53736553475062</v>
      </c>
      <c r="E141" s="167">
        <f t="shared" si="12"/>
        <v>414.28736553475051</v>
      </c>
      <c r="F141" s="167">
        <f t="shared" si="13"/>
        <v>334.53736553475062</v>
      </c>
      <c r="G141" s="167">
        <f t="shared" si="13"/>
        <v>414.28736553475051</v>
      </c>
    </row>
    <row r="142" spans="2:7" ht="11.25" customHeight="1" x14ac:dyDescent="0.2">
      <c r="B142" s="171">
        <f t="shared" si="10"/>
        <v>680</v>
      </c>
      <c r="C142" s="172">
        <f t="shared" si="11"/>
        <v>3.7972292560766423</v>
      </c>
      <c r="D142" s="167">
        <f t="shared" si="14"/>
        <v>333.84722925607662</v>
      </c>
      <c r="E142" s="167">
        <f t="shared" si="12"/>
        <v>418.59722925607662</v>
      </c>
      <c r="F142" s="167">
        <f t="shared" si="13"/>
        <v>333.84722925607662</v>
      </c>
      <c r="G142" s="167">
        <f t="shared" si="13"/>
        <v>418.59722925607662</v>
      </c>
    </row>
    <row r="143" spans="2:7" ht="11.25" customHeight="1" x14ac:dyDescent="0.2">
      <c r="B143" s="171">
        <f t="shared" si="10"/>
        <v>685</v>
      </c>
      <c r="C143" s="172">
        <f t="shared" si="11"/>
        <v>5.0570929774026636</v>
      </c>
      <c r="D143" s="167">
        <f t="shared" si="14"/>
        <v>333.15709297740261</v>
      </c>
      <c r="E143" s="167">
        <f t="shared" si="12"/>
        <v>422.9070929774025</v>
      </c>
      <c r="F143" s="167">
        <f t="shared" si="13"/>
        <v>333.15709297740261</v>
      </c>
      <c r="G143" s="167">
        <f t="shared" si="13"/>
        <v>422.9070929774025</v>
      </c>
    </row>
    <row r="144" spans="2:7" ht="11.25" customHeight="1" x14ac:dyDescent="0.2">
      <c r="B144" s="171">
        <f t="shared" si="10"/>
        <v>690</v>
      </c>
      <c r="C144" s="172">
        <f t="shared" si="11"/>
        <v>6.3169566987286849</v>
      </c>
      <c r="D144" s="167">
        <f t="shared" si="14"/>
        <v>332.46695669872861</v>
      </c>
      <c r="E144" s="167">
        <f t="shared" si="12"/>
        <v>427.21695669872861</v>
      </c>
      <c r="F144" s="167">
        <f t="shared" si="13"/>
        <v>332.46695669872861</v>
      </c>
      <c r="G144" s="167">
        <f t="shared" si="13"/>
        <v>427.21695669872861</v>
      </c>
    </row>
    <row r="145" spans="2:7" ht="11.25" customHeight="1" x14ac:dyDescent="0.2">
      <c r="B145" s="171">
        <f t="shared" si="10"/>
        <v>695</v>
      </c>
      <c r="C145" s="172">
        <f t="shared" si="11"/>
        <v>7.5768204200547071</v>
      </c>
      <c r="D145" s="167">
        <f t="shared" si="14"/>
        <v>331.77682042005472</v>
      </c>
      <c r="E145" s="167">
        <f t="shared" si="12"/>
        <v>431.52682042005472</v>
      </c>
      <c r="F145" s="167">
        <f t="shared" si="13"/>
        <v>331.77682042005472</v>
      </c>
      <c r="G145" s="167">
        <f t="shared" si="13"/>
        <v>431.52682042005472</v>
      </c>
    </row>
    <row r="146" spans="2:7" ht="11.25" customHeight="1" x14ac:dyDescent="0.2">
      <c r="B146" s="171">
        <f t="shared" si="10"/>
        <v>700</v>
      </c>
      <c r="C146" s="172">
        <f t="shared" si="11"/>
        <v>8.8366841413807293</v>
      </c>
      <c r="D146" s="167">
        <f t="shared" si="14"/>
        <v>331.08668414138083</v>
      </c>
      <c r="E146" s="167">
        <f t="shared" si="12"/>
        <v>435.83668414138083</v>
      </c>
      <c r="F146" s="167">
        <f t="shared" si="13"/>
        <v>331.08668414138083</v>
      </c>
      <c r="G146" s="167">
        <f t="shared" si="13"/>
        <v>435.83668414138083</v>
      </c>
    </row>
    <row r="147" spans="2:7" ht="11.25" customHeight="1" x14ac:dyDescent="0.2">
      <c r="B147" s="171">
        <f t="shared" si="10"/>
        <v>705</v>
      </c>
      <c r="C147" s="172">
        <f t="shared" si="11"/>
        <v>10.096547862706752</v>
      </c>
      <c r="D147" s="167">
        <f t="shared" si="14"/>
        <v>330.39654786270671</v>
      </c>
      <c r="E147" s="167">
        <f t="shared" si="12"/>
        <v>440.14654786270671</v>
      </c>
      <c r="F147" s="167">
        <f t="shared" si="13"/>
        <v>330.39654786270671</v>
      </c>
      <c r="G147" s="167">
        <f t="shared" si="13"/>
        <v>440.14654786270671</v>
      </c>
    </row>
    <row r="148" spans="2:7" ht="11.25" customHeight="1" x14ac:dyDescent="0.2">
      <c r="B148" s="171">
        <f t="shared" si="10"/>
        <v>710</v>
      </c>
      <c r="C148" s="172">
        <f t="shared" si="11"/>
        <v>11.356411584032772</v>
      </c>
      <c r="D148" s="167">
        <f t="shared" si="14"/>
        <v>329.70641158403259</v>
      </c>
      <c r="E148" s="167">
        <f t="shared" si="12"/>
        <v>444.45641158403259</v>
      </c>
      <c r="F148" s="167">
        <f t="shared" si="13"/>
        <v>329.70641158403259</v>
      </c>
      <c r="G148" s="167">
        <f t="shared" si="13"/>
        <v>444.45641158403259</v>
      </c>
    </row>
    <row r="149" spans="2:7" ht="11.25" customHeight="1" x14ac:dyDescent="0.2">
      <c r="B149" s="171">
        <f t="shared" si="10"/>
        <v>715</v>
      </c>
      <c r="C149" s="172">
        <f t="shared" si="11"/>
        <v>12.616275305358794</v>
      </c>
      <c r="D149" s="167">
        <f t="shared" si="14"/>
        <v>329.01627530535893</v>
      </c>
      <c r="E149" s="167">
        <f t="shared" si="12"/>
        <v>448.7662753053587</v>
      </c>
      <c r="F149" s="167">
        <f t="shared" si="13"/>
        <v>329.01627530535893</v>
      </c>
      <c r="G149" s="167">
        <f t="shared" si="13"/>
        <v>448.7662753053587</v>
      </c>
    </row>
    <row r="150" spans="2:7" ht="11.25" customHeight="1" x14ac:dyDescent="0.2">
      <c r="B150" s="171">
        <f t="shared" si="10"/>
        <v>720</v>
      </c>
      <c r="C150" s="172">
        <f t="shared" si="11"/>
        <v>13.876139026684816</v>
      </c>
      <c r="D150" s="167">
        <f t="shared" si="14"/>
        <v>328.32613902668481</v>
      </c>
      <c r="E150" s="167">
        <f t="shared" si="12"/>
        <v>453.07613902668481</v>
      </c>
      <c r="F150" s="167">
        <f t="shared" si="13"/>
        <v>328.32613902668481</v>
      </c>
      <c r="G150" s="167">
        <f t="shared" si="13"/>
        <v>453.07613902668481</v>
      </c>
    </row>
    <row r="151" spans="2:7" ht="11.25" customHeight="1" x14ac:dyDescent="0.2">
      <c r="B151" s="171">
        <f t="shared" si="10"/>
        <v>725</v>
      </c>
      <c r="C151" s="172">
        <f t="shared" si="11"/>
        <v>15.136002748010837</v>
      </c>
      <c r="D151" s="167">
        <f t="shared" si="14"/>
        <v>327.63600274801092</v>
      </c>
      <c r="E151" s="167">
        <f t="shared" si="12"/>
        <v>457.38600274801092</v>
      </c>
      <c r="F151" s="167">
        <f t="shared" si="13"/>
        <v>327.63600274801092</v>
      </c>
      <c r="G151" s="167">
        <f t="shared" si="13"/>
        <v>457.38600274801092</v>
      </c>
    </row>
    <row r="152" spans="2:7" ht="11.25" customHeight="1" x14ac:dyDescent="0.2">
      <c r="B152" s="171">
        <f t="shared" ref="B152:B215" si="15">B151+5</f>
        <v>730</v>
      </c>
      <c r="C152" s="172">
        <f t="shared" si="11"/>
        <v>16.395866469336859</v>
      </c>
      <c r="D152" s="167">
        <f t="shared" si="14"/>
        <v>326.94586646933681</v>
      </c>
      <c r="E152" s="167">
        <f t="shared" si="12"/>
        <v>461.69586646933681</v>
      </c>
      <c r="F152" s="167">
        <f t="shared" si="13"/>
        <v>326.94586646933681</v>
      </c>
      <c r="G152" s="167">
        <f t="shared" si="13"/>
        <v>461.69586646933681</v>
      </c>
    </row>
    <row r="153" spans="2:7" ht="11.25" customHeight="1" x14ac:dyDescent="0.2">
      <c r="B153" s="171">
        <f t="shared" si="15"/>
        <v>735</v>
      </c>
      <c r="C153" s="172">
        <f t="shared" si="11"/>
        <v>17.655730190662883</v>
      </c>
      <c r="D153" s="167">
        <f t="shared" si="14"/>
        <v>326.25573019066269</v>
      </c>
      <c r="E153" s="167">
        <f t="shared" si="12"/>
        <v>466.00573019066269</v>
      </c>
      <c r="F153" s="167">
        <f t="shared" si="13"/>
        <v>326.25573019066269</v>
      </c>
      <c r="G153" s="167">
        <f t="shared" si="13"/>
        <v>466.00573019066269</v>
      </c>
    </row>
    <row r="154" spans="2:7" ht="11.25" customHeight="1" x14ac:dyDescent="0.2">
      <c r="B154" s="171">
        <f t="shared" si="15"/>
        <v>740</v>
      </c>
      <c r="C154" s="172">
        <f t="shared" si="11"/>
        <v>18.9155939119889</v>
      </c>
      <c r="D154" s="167">
        <f t="shared" si="14"/>
        <v>325.56559391198903</v>
      </c>
      <c r="E154" s="167">
        <f t="shared" si="12"/>
        <v>470.3155939119888</v>
      </c>
      <c r="F154" s="167">
        <f t="shared" si="13"/>
        <v>325.56559391198903</v>
      </c>
      <c r="G154" s="167">
        <f t="shared" si="13"/>
        <v>470.3155939119888</v>
      </c>
    </row>
    <row r="155" spans="2:7" ht="11.25" customHeight="1" x14ac:dyDescent="0.2">
      <c r="B155" s="171">
        <f t="shared" si="15"/>
        <v>745</v>
      </c>
      <c r="C155" s="172">
        <f t="shared" si="11"/>
        <v>20.175457633314924</v>
      </c>
      <c r="D155" s="167">
        <f t="shared" si="14"/>
        <v>324.87545763331491</v>
      </c>
      <c r="E155" s="167">
        <f t="shared" si="12"/>
        <v>474.62545763331491</v>
      </c>
      <c r="F155" s="167">
        <f t="shared" si="13"/>
        <v>324.87545763331491</v>
      </c>
      <c r="G155" s="167">
        <f t="shared" si="13"/>
        <v>474.62545763331491</v>
      </c>
    </row>
    <row r="156" spans="2:7" ht="11.25" customHeight="1" x14ac:dyDescent="0.2">
      <c r="B156" s="171">
        <f t="shared" si="15"/>
        <v>750</v>
      </c>
      <c r="C156" s="172">
        <f t="shared" si="11"/>
        <v>21.435321354640944</v>
      </c>
      <c r="D156" s="167">
        <f t="shared" si="14"/>
        <v>324.18532135464102</v>
      </c>
      <c r="E156" s="167">
        <f t="shared" si="12"/>
        <v>478.93532135464102</v>
      </c>
      <c r="F156" s="167">
        <f t="shared" si="13"/>
        <v>324.18532135464102</v>
      </c>
      <c r="G156" s="167">
        <f t="shared" si="13"/>
        <v>478.93532135464102</v>
      </c>
    </row>
    <row r="157" spans="2:7" ht="11.25" customHeight="1" x14ac:dyDescent="0.2">
      <c r="B157" s="171">
        <f t="shared" si="15"/>
        <v>755</v>
      </c>
      <c r="C157" s="172">
        <f t="shared" si="11"/>
        <v>22.695185075966968</v>
      </c>
      <c r="D157" s="167">
        <f t="shared" si="14"/>
        <v>323.4951850759669</v>
      </c>
      <c r="E157" s="167">
        <f t="shared" si="12"/>
        <v>483.2451850759669</v>
      </c>
      <c r="F157" s="167">
        <f t="shared" si="13"/>
        <v>323.4951850759669</v>
      </c>
      <c r="G157" s="167">
        <f t="shared" si="13"/>
        <v>483.2451850759669</v>
      </c>
    </row>
    <row r="158" spans="2:7" ht="11.25" customHeight="1" x14ac:dyDescent="0.2">
      <c r="B158" s="171">
        <f t="shared" si="15"/>
        <v>760</v>
      </c>
      <c r="C158" s="172">
        <f t="shared" si="11"/>
        <v>23.955048797292985</v>
      </c>
      <c r="D158" s="167">
        <f t="shared" si="14"/>
        <v>322.80504879729278</v>
      </c>
      <c r="E158" s="167">
        <f t="shared" si="12"/>
        <v>487.55504879729278</v>
      </c>
      <c r="F158" s="167">
        <f t="shared" si="13"/>
        <v>322.80504879729278</v>
      </c>
      <c r="G158" s="167">
        <f t="shared" si="13"/>
        <v>487.55504879729278</v>
      </c>
    </row>
    <row r="159" spans="2:7" ht="11.25" customHeight="1" x14ac:dyDescent="0.2">
      <c r="B159" s="171">
        <f t="shared" si="15"/>
        <v>765</v>
      </c>
      <c r="C159" s="172">
        <f t="shared" si="11"/>
        <v>25.214912518619009</v>
      </c>
      <c r="D159" s="167">
        <f t="shared" si="14"/>
        <v>322.11491251861912</v>
      </c>
      <c r="E159" s="167">
        <f t="shared" si="12"/>
        <v>491.86491251861889</v>
      </c>
      <c r="F159" s="167">
        <f t="shared" si="13"/>
        <v>322.11491251861912</v>
      </c>
      <c r="G159" s="167">
        <f t="shared" si="13"/>
        <v>491.86491251861889</v>
      </c>
    </row>
    <row r="160" spans="2:7" ht="11.25" customHeight="1" x14ac:dyDescent="0.2">
      <c r="B160" s="171">
        <f t="shared" si="15"/>
        <v>770</v>
      </c>
      <c r="C160" s="172">
        <f t="shared" si="11"/>
        <v>26.474776239945029</v>
      </c>
      <c r="D160" s="167">
        <f t="shared" si="14"/>
        <v>321.424776239945</v>
      </c>
      <c r="E160" s="167">
        <f t="shared" si="12"/>
        <v>496.174776239945</v>
      </c>
      <c r="F160" s="167">
        <f t="shared" si="13"/>
        <v>321.424776239945</v>
      </c>
      <c r="G160" s="167">
        <f t="shared" si="13"/>
        <v>496.174776239945</v>
      </c>
    </row>
    <row r="161" spans="2:7" ht="11.25" customHeight="1" x14ac:dyDescent="0.2">
      <c r="B161" s="171">
        <f t="shared" si="15"/>
        <v>775</v>
      </c>
      <c r="C161" s="172">
        <f t="shared" si="11"/>
        <v>27.734639961271053</v>
      </c>
      <c r="D161" s="167">
        <f t="shared" si="14"/>
        <v>320.73463996127111</v>
      </c>
      <c r="E161" s="167">
        <f t="shared" si="12"/>
        <v>500.48463996127111</v>
      </c>
      <c r="F161" s="167">
        <f t="shared" si="13"/>
        <v>320.73463996127111</v>
      </c>
      <c r="G161" s="167">
        <f t="shared" si="13"/>
        <v>500.48463996127111</v>
      </c>
    </row>
    <row r="162" spans="2:7" ht="11.25" customHeight="1" x14ac:dyDescent="0.2">
      <c r="B162" s="171">
        <f t="shared" si="15"/>
        <v>780</v>
      </c>
      <c r="C162" s="172">
        <f t="shared" si="11"/>
        <v>28.994503682597074</v>
      </c>
      <c r="D162" s="167">
        <f t="shared" si="14"/>
        <v>320.044503682597</v>
      </c>
      <c r="E162" s="167">
        <f t="shared" si="12"/>
        <v>504.794503682597</v>
      </c>
      <c r="F162" s="167">
        <f t="shared" si="13"/>
        <v>320.044503682597</v>
      </c>
      <c r="G162" s="167">
        <f t="shared" si="13"/>
        <v>504.794503682597</v>
      </c>
    </row>
    <row r="163" spans="2:7" ht="11.25" customHeight="1" x14ac:dyDescent="0.2">
      <c r="B163" s="171">
        <f t="shared" si="15"/>
        <v>785</v>
      </c>
      <c r="C163" s="172">
        <f t="shared" si="11"/>
        <v>30.254367403923098</v>
      </c>
      <c r="D163" s="167">
        <f t="shared" si="14"/>
        <v>319.35436740392311</v>
      </c>
      <c r="E163" s="167">
        <f t="shared" si="12"/>
        <v>509.10436740392311</v>
      </c>
      <c r="F163" s="167">
        <f t="shared" si="13"/>
        <v>319.35436740392311</v>
      </c>
      <c r="G163" s="167">
        <f t="shared" si="13"/>
        <v>509.10436740392311</v>
      </c>
    </row>
    <row r="164" spans="2:7" ht="11.25" customHeight="1" x14ac:dyDescent="0.2">
      <c r="B164" s="171">
        <f t="shared" si="15"/>
        <v>790</v>
      </c>
      <c r="C164" s="172">
        <f t="shared" si="11"/>
        <v>31.514231125249118</v>
      </c>
      <c r="D164" s="167">
        <f t="shared" si="14"/>
        <v>318.66423112524922</v>
      </c>
      <c r="E164" s="167">
        <f t="shared" si="12"/>
        <v>513.41423112524899</v>
      </c>
      <c r="F164" s="167">
        <f t="shared" si="13"/>
        <v>318.66423112524922</v>
      </c>
      <c r="G164" s="167">
        <f t="shared" si="13"/>
        <v>513.41423112524899</v>
      </c>
    </row>
    <row r="165" spans="2:7" ht="11.25" customHeight="1" x14ac:dyDescent="0.2">
      <c r="B165" s="171">
        <f t="shared" si="15"/>
        <v>795</v>
      </c>
      <c r="C165" s="172">
        <f t="shared" si="11"/>
        <v>32.774094846575146</v>
      </c>
      <c r="D165" s="167">
        <f t="shared" si="14"/>
        <v>317.9740948465751</v>
      </c>
      <c r="E165" s="167">
        <f t="shared" si="12"/>
        <v>517.7240948465751</v>
      </c>
      <c r="F165" s="167">
        <f t="shared" si="13"/>
        <v>317.9740948465751</v>
      </c>
      <c r="G165" s="167">
        <f t="shared" si="13"/>
        <v>517.7240948465751</v>
      </c>
    </row>
    <row r="166" spans="2:7" ht="11.25" customHeight="1" x14ac:dyDescent="0.2">
      <c r="B166" s="171">
        <f t="shared" si="15"/>
        <v>800</v>
      </c>
      <c r="C166" s="172">
        <f>(B166&gt;$M$7)*(B166&lt;$M$8)*(B166-$M$7)/($M$8-$M$7)*$L$5+(B166&gt;=$M$8)*$L$5</f>
        <v>34.033958567901159</v>
      </c>
      <c r="D166" s="167">
        <f t="shared" si="14"/>
        <v>317.28395856790121</v>
      </c>
      <c r="E166" s="167">
        <f t="shared" si="12"/>
        <v>522.03395856790121</v>
      </c>
      <c r="F166" s="167">
        <f t="shared" si="13"/>
        <v>317.28395856790121</v>
      </c>
      <c r="G166" s="167">
        <f t="shared" si="13"/>
        <v>522.03395856790121</v>
      </c>
    </row>
    <row r="167" spans="2:7" ht="11.25" customHeight="1" x14ac:dyDescent="0.2">
      <c r="B167" s="171">
        <f t="shared" si="15"/>
        <v>805</v>
      </c>
      <c r="C167" s="172">
        <f t="shared" si="11"/>
        <v>35.29382228922718</v>
      </c>
      <c r="D167" s="167">
        <f t="shared" si="14"/>
        <v>316.59382228922709</v>
      </c>
      <c r="E167" s="167">
        <f t="shared" si="12"/>
        <v>526.34382228922709</v>
      </c>
      <c r="F167" s="167">
        <f t="shared" si="13"/>
        <v>316.59382228922709</v>
      </c>
      <c r="G167" s="167">
        <f t="shared" si="13"/>
        <v>526.34382228922709</v>
      </c>
    </row>
    <row r="168" spans="2:7" ht="11.25" customHeight="1" x14ac:dyDescent="0.2">
      <c r="B168" s="171">
        <f t="shared" si="15"/>
        <v>810</v>
      </c>
      <c r="C168" s="172">
        <f t="shared" si="11"/>
        <v>36.553686010553207</v>
      </c>
      <c r="D168" s="167">
        <f t="shared" si="14"/>
        <v>315.9036860105532</v>
      </c>
      <c r="E168" s="167">
        <f t="shared" si="12"/>
        <v>530.6536860105532</v>
      </c>
      <c r="F168" s="167">
        <f t="shared" si="13"/>
        <v>315.9036860105532</v>
      </c>
      <c r="G168" s="167">
        <f t="shared" si="13"/>
        <v>530.6536860105532</v>
      </c>
    </row>
    <row r="169" spans="2:7" ht="11.25" customHeight="1" x14ac:dyDescent="0.2">
      <c r="B169" s="171">
        <f t="shared" si="15"/>
        <v>815</v>
      </c>
      <c r="C169" s="172">
        <f t="shared" si="11"/>
        <v>37.813549731879228</v>
      </c>
      <c r="D169" s="167">
        <f t="shared" si="14"/>
        <v>315.21354973187931</v>
      </c>
      <c r="E169" s="167">
        <f t="shared" si="12"/>
        <v>534.96354973187908</v>
      </c>
      <c r="F169" s="167">
        <f t="shared" si="13"/>
        <v>315.21354973187931</v>
      </c>
      <c r="G169" s="167">
        <f t="shared" si="13"/>
        <v>534.96354973187908</v>
      </c>
    </row>
    <row r="170" spans="2:7" ht="11.25" customHeight="1" x14ac:dyDescent="0.2">
      <c r="B170" s="171">
        <f t="shared" si="15"/>
        <v>820</v>
      </c>
      <c r="C170" s="172">
        <f t="shared" si="11"/>
        <v>39.073413453205248</v>
      </c>
      <c r="D170" s="167">
        <f t="shared" si="14"/>
        <v>314.52341345320519</v>
      </c>
      <c r="E170" s="167">
        <f t="shared" si="12"/>
        <v>539.27341345320519</v>
      </c>
      <c r="F170" s="167">
        <f t="shared" si="13"/>
        <v>314.52341345320519</v>
      </c>
      <c r="G170" s="167">
        <f t="shared" si="13"/>
        <v>539.27341345320519</v>
      </c>
    </row>
    <row r="171" spans="2:7" ht="11.25" customHeight="1" x14ac:dyDescent="0.2">
      <c r="B171" s="171">
        <f t="shared" si="15"/>
        <v>825</v>
      </c>
      <c r="C171" s="172">
        <f t="shared" si="11"/>
        <v>40.333277174531268</v>
      </c>
      <c r="D171" s="167">
        <f t="shared" si="14"/>
        <v>313.8332771745313</v>
      </c>
      <c r="E171" s="167">
        <f t="shared" si="12"/>
        <v>543.5832771745313</v>
      </c>
      <c r="F171" s="167">
        <f t="shared" si="13"/>
        <v>313.8332771745313</v>
      </c>
      <c r="G171" s="167">
        <f t="shared" si="13"/>
        <v>543.5832771745313</v>
      </c>
    </row>
    <row r="172" spans="2:7" ht="11.25" customHeight="1" x14ac:dyDescent="0.2">
      <c r="B172" s="171">
        <f t="shared" si="15"/>
        <v>830</v>
      </c>
      <c r="C172" s="172">
        <f t="shared" si="11"/>
        <v>41.593140895857296</v>
      </c>
      <c r="D172" s="167">
        <f t="shared" si="14"/>
        <v>313.14314089585719</v>
      </c>
      <c r="E172" s="167">
        <f t="shared" si="12"/>
        <v>547.89314089585719</v>
      </c>
      <c r="F172" s="167">
        <f t="shared" si="13"/>
        <v>313.14314089585719</v>
      </c>
      <c r="G172" s="167">
        <f t="shared" si="13"/>
        <v>547.89314089585719</v>
      </c>
    </row>
    <row r="173" spans="2:7" ht="11.25" customHeight="1" x14ac:dyDescent="0.2">
      <c r="B173" s="171">
        <f t="shared" si="15"/>
        <v>835</v>
      </c>
      <c r="C173" s="172">
        <f t="shared" si="11"/>
        <v>42.853004617183316</v>
      </c>
      <c r="D173" s="167">
        <f t="shared" si="14"/>
        <v>312.4530046171833</v>
      </c>
      <c r="E173" s="167">
        <f t="shared" si="12"/>
        <v>552.2030046171833</v>
      </c>
      <c r="F173" s="167">
        <f t="shared" si="13"/>
        <v>312.4530046171833</v>
      </c>
      <c r="G173" s="167">
        <f t="shared" si="13"/>
        <v>552.2030046171833</v>
      </c>
    </row>
    <row r="174" spans="2:7" ht="11.25" customHeight="1" x14ac:dyDescent="0.2">
      <c r="B174" s="171">
        <f t="shared" si="15"/>
        <v>840</v>
      </c>
      <c r="C174" s="172">
        <f t="shared" si="11"/>
        <v>44.11286833850933</v>
      </c>
      <c r="D174" s="167">
        <f t="shared" si="14"/>
        <v>311.76286833850941</v>
      </c>
      <c r="E174" s="167">
        <f t="shared" si="12"/>
        <v>556.51286833850918</v>
      </c>
      <c r="F174" s="167">
        <f t="shared" si="13"/>
        <v>311.76286833850941</v>
      </c>
      <c r="G174" s="167">
        <f t="shared" si="13"/>
        <v>556.51286833850918</v>
      </c>
    </row>
    <row r="175" spans="2:7" ht="11.25" customHeight="1" x14ac:dyDescent="0.2">
      <c r="B175" s="171">
        <f t="shared" si="15"/>
        <v>845</v>
      </c>
      <c r="C175" s="172">
        <f t="shared" si="11"/>
        <v>45.37273205983535</v>
      </c>
      <c r="D175" s="167">
        <f t="shared" si="14"/>
        <v>311.07273205983529</v>
      </c>
      <c r="E175" s="167">
        <f t="shared" si="12"/>
        <v>560.82273205983529</v>
      </c>
      <c r="F175" s="167">
        <f t="shared" si="13"/>
        <v>311.07273205983529</v>
      </c>
      <c r="G175" s="167">
        <f t="shared" si="13"/>
        <v>560.82273205983529</v>
      </c>
    </row>
    <row r="176" spans="2:7" ht="11.25" customHeight="1" x14ac:dyDescent="0.2">
      <c r="B176" s="171">
        <f t="shared" si="15"/>
        <v>850</v>
      </c>
      <c r="C176" s="172">
        <f t="shared" si="11"/>
        <v>46.632595781161385</v>
      </c>
      <c r="D176" s="167">
        <f t="shared" si="14"/>
        <v>310.3825957811614</v>
      </c>
      <c r="E176" s="167">
        <f t="shared" si="12"/>
        <v>565.1325957811614</v>
      </c>
      <c r="F176" s="167">
        <f t="shared" si="13"/>
        <v>310.3825957811614</v>
      </c>
      <c r="G176" s="167">
        <f t="shared" si="13"/>
        <v>565.1325957811614</v>
      </c>
    </row>
    <row r="177" spans="2:7" ht="11.25" customHeight="1" x14ac:dyDescent="0.2">
      <c r="B177" s="171">
        <f t="shared" si="15"/>
        <v>855</v>
      </c>
      <c r="C177" s="172">
        <f t="shared" si="11"/>
        <v>47.892459502487398</v>
      </c>
      <c r="D177" s="167">
        <f t="shared" si="14"/>
        <v>309.69245950248728</v>
      </c>
      <c r="E177" s="167">
        <f t="shared" si="12"/>
        <v>569.44245950248728</v>
      </c>
      <c r="F177" s="167">
        <f t="shared" si="13"/>
        <v>309.69245950248728</v>
      </c>
      <c r="G177" s="167">
        <f t="shared" si="13"/>
        <v>569.44245950248728</v>
      </c>
    </row>
    <row r="178" spans="2:7" ht="11.25" customHeight="1" x14ac:dyDescent="0.2">
      <c r="B178" s="171">
        <f t="shared" si="15"/>
        <v>860</v>
      </c>
      <c r="C178" s="172">
        <f t="shared" si="11"/>
        <v>49.152323223813418</v>
      </c>
      <c r="D178" s="167">
        <f t="shared" si="14"/>
        <v>309.00232322381339</v>
      </c>
      <c r="E178" s="167">
        <f t="shared" si="12"/>
        <v>573.75232322381362</v>
      </c>
      <c r="F178" s="167">
        <f t="shared" si="13"/>
        <v>309.00232322381339</v>
      </c>
      <c r="G178" s="167">
        <f t="shared" si="13"/>
        <v>573.75232322381362</v>
      </c>
    </row>
    <row r="179" spans="2:7" ht="11.25" customHeight="1" x14ac:dyDescent="0.2">
      <c r="B179" s="171">
        <f t="shared" si="15"/>
        <v>865</v>
      </c>
      <c r="C179" s="172">
        <f t="shared" si="11"/>
        <v>50.412186945139439</v>
      </c>
      <c r="D179" s="167">
        <f t="shared" si="14"/>
        <v>308.3121869451395</v>
      </c>
      <c r="E179" s="167">
        <f t="shared" si="12"/>
        <v>578.06218694513927</v>
      </c>
      <c r="F179" s="167">
        <f t="shared" si="13"/>
        <v>308.3121869451395</v>
      </c>
      <c r="G179" s="167">
        <f t="shared" si="13"/>
        <v>578.06218694513927</v>
      </c>
    </row>
    <row r="180" spans="2:7" ht="11.25" customHeight="1" x14ac:dyDescent="0.2">
      <c r="B180" s="171">
        <f t="shared" si="15"/>
        <v>870</v>
      </c>
      <c r="C180" s="172">
        <f t="shared" si="11"/>
        <v>51.672050666465466</v>
      </c>
      <c r="D180" s="167">
        <f t="shared" si="14"/>
        <v>307.62205066646538</v>
      </c>
      <c r="E180" s="167">
        <f t="shared" si="12"/>
        <v>582.37205066646561</v>
      </c>
      <c r="F180" s="167">
        <f t="shared" si="13"/>
        <v>307.62205066646538</v>
      </c>
      <c r="G180" s="167">
        <f t="shared" si="13"/>
        <v>582.37205066646561</v>
      </c>
    </row>
    <row r="181" spans="2:7" ht="11.25" customHeight="1" x14ac:dyDescent="0.2">
      <c r="B181" s="171">
        <f t="shared" si="15"/>
        <v>875</v>
      </c>
      <c r="C181" s="172">
        <f t="shared" si="11"/>
        <v>52.931914387791487</v>
      </c>
      <c r="D181" s="167">
        <f t="shared" si="14"/>
        <v>306.93191438779149</v>
      </c>
      <c r="E181" s="167">
        <f t="shared" si="12"/>
        <v>586.68191438779149</v>
      </c>
      <c r="F181" s="167">
        <f t="shared" si="13"/>
        <v>306.93191438779149</v>
      </c>
      <c r="G181" s="167">
        <f t="shared" si="13"/>
        <v>586.68191438779149</v>
      </c>
    </row>
    <row r="182" spans="2:7" ht="11.25" customHeight="1" x14ac:dyDescent="0.2">
      <c r="B182" s="171">
        <f t="shared" si="15"/>
        <v>880</v>
      </c>
      <c r="C182" s="172">
        <f t="shared" si="11"/>
        <v>54.191778109117507</v>
      </c>
      <c r="D182" s="167">
        <f t="shared" si="14"/>
        <v>306.24177810911738</v>
      </c>
      <c r="E182" s="167">
        <f t="shared" si="12"/>
        <v>590.99177810911738</v>
      </c>
      <c r="F182" s="167">
        <f t="shared" si="13"/>
        <v>306.24177810911738</v>
      </c>
      <c r="G182" s="167">
        <f t="shared" si="13"/>
        <v>590.99177810911738</v>
      </c>
    </row>
    <row r="183" spans="2:7" ht="11.25" customHeight="1" x14ac:dyDescent="0.2">
      <c r="B183" s="171">
        <f t="shared" si="15"/>
        <v>885</v>
      </c>
      <c r="C183" s="172">
        <f t="shared" si="11"/>
        <v>55.451641830443528</v>
      </c>
      <c r="D183" s="167">
        <f t="shared" si="14"/>
        <v>305.55164183044349</v>
      </c>
      <c r="E183" s="167">
        <f t="shared" si="12"/>
        <v>595.30164183044371</v>
      </c>
      <c r="F183" s="167">
        <f t="shared" si="13"/>
        <v>305.55164183044349</v>
      </c>
      <c r="G183" s="167">
        <f t="shared" si="13"/>
        <v>595.30164183044371</v>
      </c>
    </row>
    <row r="184" spans="2:7" ht="11.25" customHeight="1" x14ac:dyDescent="0.2">
      <c r="B184" s="171">
        <f t="shared" si="15"/>
        <v>890</v>
      </c>
      <c r="C184" s="172">
        <f t="shared" si="11"/>
        <v>56.711505551769548</v>
      </c>
      <c r="D184" s="167">
        <f t="shared" si="14"/>
        <v>304.8615055517696</v>
      </c>
      <c r="E184" s="167">
        <f t="shared" si="12"/>
        <v>599.61150555176937</v>
      </c>
      <c r="F184" s="167">
        <f t="shared" si="13"/>
        <v>304.8615055517696</v>
      </c>
      <c r="G184" s="167">
        <f t="shared" si="13"/>
        <v>599.61150555176937</v>
      </c>
    </row>
    <row r="185" spans="2:7" ht="11.25" customHeight="1" x14ac:dyDescent="0.2">
      <c r="B185" s="171">
        <f t="shared" si="15"/>
        <v>895</v>
      </c>
      <c r="C185" s="172">
        <f t="shared" si="11"/>
        <v>57.971369273095576</v>
      </c>
      <c r="D185" s="167">
        <f t="shared" si="14"/>
        <v>304.17136927309548</v>
      </c>
      <c r="E185" s="167">
        <f t="shared" si="12"/>
        <v>603.92136927309571</v>
      </c>
      <c r="F185" s="167">
        <f t="shared" si="13"/>
        <v>304.17136927309548</v>
      </c>
      <c r="G185" s="167">
        <f t="shared" si="13"/>
        <v>603.92136927309571</v>
      </c>
    </row>
    <row r="186" spans="2:7" ht="11.25" customHeight="1" x14ac:dyDescent="0.2">
      <c r="B186" s="171">
        <f t="shared" si="15"/>
        <v>900</v>
      </c>
      <c r="C186" s="172">
        <f t="shared" si="11"/>
        <v>59.231232994421596</v>
      </c>
      <c r="D186" s="167">
        <f t="shared" si="14"/>
        <v>303.48123299442159</v>
      </c>
      <c r="E186" s="167">
        <f t="shared" si="12"/>
        <v>608.23123299442159</v>
      </c>
      <c r="F186" s="167">
        <f t="shared" si="13"/>
        <v>303.48123299442159</v>
      </c>
      <c r="G186" s="167">
        <f t="shared" si="13"/>
        <v>608.23123299442159</v>
      </c>
    </row>
    <row r="187" spans="2:7" ht="11.25" customHeight="1" x14ac:dyDescent="0.2">
      <c r="B187" s="171">
        <f t="shared" si="15"/>
        <v>905</v>
      </c>
      <c r="C187" s="172">
        <f t="shared" si="11"/>
        <v>60.491096715747616</v>
      </c>
      <c r="D187" s="167">
        <f t="shared" si="14"/>
        <v>302.79109671574747</v>
      </c>
      <c r="E187" s="167">
        <f t="shared" si="12"/>
        <v>612.54109671574747</v>
      </c>
      <c r="F187" s="167">
        <f t="shared" si="13"/>
        <v>302.79109671574747</v>
      </c>
      <c r="G187" s="167">
        <f t="shared" si="13"/>
        <v>612.54109671574747</v>
      </c>
    </row>
    <row r="188" spans="2:7" ht="11.25" customHeight="1" x14ac:dyDescent="0.2">
      <c r="B188" s="171">
        <f t="shared" si="15"/>
        <v>910</v>
      </c>
      <c r="C188" s="172">
        <f t="shared" si="11"/>
        <v>61.750960437073637</v>
      </c>
      <c r="D188" s="167">
        <f t="shared" si="14"/>
        <v>302.10096043707358</v>
      </c>
      <c r="E188" s="167">
        <f t="shared" si="12"/>
        <v>616.85096043707381</v>
      </c>
      <c r="F188" s="167">
        <f t="shared" si="13"/>
        <v>302.10096043707358</v>
      </c>
      <c r="G188" s="167">
        <f t="shared" si="13"/>
        <v>616.85096043707381</v>
      </c>
    </row>
    <row r="189" spans="2:7" ht="11.25" customHeight="1" x14ac:dyDescent="0.2">
      <c r="B189" s="171">
        <f t="shared" si="15"/>
        <v>915</v>
      </c>
      <c r="C189" s="172">
        <f t="shared" si="11"/>
        <v>63.010824158399664</v>
      </c>
      <c r="D189" s="167">
        <f t="shared" si="14"/>
        <v>301.41082415839969</v>
      </c>
      <c r="E189" s="167">
        <f t="shared" si="12"/>
        <v>621.16082415839946</v>
      </c>
      <c r="F189" s="167">
        <f t="shared" si="13"/>
        <v>301.41082415839969</v>
      </c>
      <c r="G189" s="167">
        <f t="shared" si="13"/>
        <v>621.16082415839946</v>
      </c>
    </row>
    <row r="190" spans="2:7" ht="11.25" customHeight="1" x14ac:dyDescent="0.2">
      <c r="B190" s="171">
        <f t="shared" si="15"/>
        <v>920</v>
      </c>
      <c r="C190" s="172">
        <f t="shared" si="11"/>
        <v>64.270687879725685</v>
      </c>
      <c r="D190" s="167">
        <f t="shared" si="14"/>
        <v>300.72068787972557</v>
      </c>
      <c r="E190" s="167">
        <f t="shared" si="12"/>
        <v>625.4706878797258</v>
      </c>
      <c r="F190" s="167">
        <f t="shared" si="13"/>
        <v>300.72068787972557</v>
      </c>
      <c r="G190" s="167">
        <f t="shared" si="13"/>
        <v>625.4706878797258</v>
      </c>
    </row>
    <row r="191" spans="2:7" ht="11.25" customHeight="1" x14ac:dyDescent="0.2">
      <c r="B191" s="171">
        <f t="shared" si="15"/>
        <v>925</v>
      </c>
      <c r="C191" s="172">
        <f t="shared" si="11"/>
        <v>65.530551601051698</v>
      </c>
      <c r="D191" s="167">
        <f t="shared" si="14"/>
        <v>300.03055160105168</v>
      </c>
      <c r="E191" s="167">
        <f t="shared" si="12"/>
        <v>629.78055160105168</v>
      </c>
      <c r="F191" s="167">
        <f t="shared" si="13"/>
        <v>300.03055160105168</v>
      </c>
      <c r="G191" s="167">
        <f t="shared" si="13"/>
        <v>629.78055160105168</v>
      </c>
    </row>
    <row r="192" spans="2:7" ht="11.25" customHeight="1" x14ac:dyDescent="0.2">
      <c r="B192" s="171">
        <f t="shared" si="15"/>
        <v>930</v>
      </c>
      <c r="C192" s="172">
        <f t="shared" si="11"/>
        <v>66.790415322377726</v>
      </c>
      <c r="D192" s="167">
        <f t="shared" si="14"/>
        <v>299.34041532237779</v>
      </c>
      <c r="E192" s="167">
        <f t="shared" si="12"/>
        <v>634.09041532237757</v>
      </c>
      <c r="F192" s="167">
        <f t="shared" si="13"/>
        <v>299.34041532237779</v>
      </c>
      <c r="G192" s="167">
        <f t="shared" si="13"/>
        <v>634.09041532237757</v>
      </c>
    </row>
    <row r="193" spans="2:7" ht="11.25" customHeight="1" x14ac:dyDescent="0.2">
      <c r="B193" s="171">
        <f t="shared" si="15"/>
        <v>935</v>
      </c>
      <c r="C193" s="172">
        <f t="shared" si="11"/>
        <v>68.050279043703739</v>
      </c>
      <c r="D193" s="167">
        <f t="shared" si="14"/>
        <v>298.65027904370368</v>
      </c>
      <c r="E193" s="167">
        <f t="shared" si="12"/>
        <v>638.4002790437039</v>
      </c>
      <c r="F193" s="167">
        <f t="shared" si="13"/>
        <v>298.65027904370368</v>
      </c>
      <c r="G193" s="167">
        <f t="shared" si="13"/>
        <v>638.4002790437039</v>
      </c>
    </row>
    <row r="194" spans="2:7" ht="11.25" customHeight="1" x14ac:dyDescent="0.2">
      <c r="B194" s="171">
        <f t="shared" si="15"/>
        <v>940</v>
      </c>
      <c r="C194" s="172">
        <f t="shared" si="11"/>
        <v>69.310142765029767</v>
      </c>
      <c r="D194" s="167">
        <f t="shared" si="14"/>
        <v>297.96014276502979</v>
      </c>
      <c r="E194" s="167">
        <f t="shared" si="12"/>
        <v>642.71014276502956</v>
      </c>
      <c r="F194" s="167">
        <f t="shared" si="13"/>
        <v>297.96014276502979</v>
      </c>
      <c r="G194" s="167">
        <f t="shared" si="13"/>
        <v>642.71014276502956</v>
      </c>
    </row>
    <row r="195" spans="2:7" ht="11.25" customHeight="1" x14ac:dyDescent="0.2">
      <c r="B195" s="171">
        <f t="shared" si="15"/>
        <v>945</v>
      </c>
      <c r="C195" s="172">
        <f t="shared" si="11"/>
        <v>70.570006486355794</v>
      </c>
      <c r="D195" s="167">
        <f t="shared" si="14"/>
        <v>297.27000648635567</v>
      </c>
      <c r="E195" s="167">
        <f t="shared" si="12"/>
        <v>647.0200064863559</v>
      </c>
      <c r="F195" s="167">
        <f t="shared" si="13"/>
        <v>297.27000648635567</v>
      </c>
      <c r="G195" s="167">
        <f t="shared" si="13"/>
        <v>647.0200064863559</v>
      </c>
    </row>
    <row r="196" spans="2:7" ht="11.25" customHeight="1" x14ac:dyDescent="0.2">
      <c r="B196" s="171">
        <f t="shared" si="15"/>
        <v>950</v>
      </c>
      <c r="C196" s="172">
        <f t="shared" si="11"/>
        <v>71.829870207681807</v>
      </c>
      <c r="D196" s="167">
        <f t="shared" si="14"/>
        <v>296.57987020768178</v>
      </c>
      <c r="E196" s="167">
        <f t="shared" si="12"/>
        <v>651.32987020768178</v>
      </c>
      <c r="F196" s="167">
        <f t="shared" si="13"/>
        <v>296.57987020768178</v>
      </c>
      <c r="G196" s="167">
        <f t="shared" si="13"/>
        <v>651.32987020768178</v>
      </c>
    </row>
    <row r="197" spans="2:7" ht="11.25" customHeight="1" x14ac:dyDescent="0.2">
      <c r="B197" s="171">
        <f t="shared" si="15"/>
        <v>955</v>
      </c>
      <c r="C197" s="172">
        <f t="shared" si="11"/>
        <v>73.089733929007835</v>
      </c>
      <c r="D197" s="167">
        <f t="shared" si="14"/>
        <v>295.88973392900789</v>
      </c>
      <c r="E197" s="167">
        <f t="shared" si="12"/>
        <v>655.63973392900789</v>
      </c>
      <c r="F197" s="167">
        <f t="shared" si="13"/>
        <v>295.88973392900789</v>
      </c>
      <c r="G197" s="167">
        <f t="shared" si="13"/>
        <v>655.63973392900789</v>
      </c>
    </row>
    <row r="198" spans="2:7" ht="11.25" customHeight="1" x14ac:dyDescent="0.2">
      <c r="B198" s="171">
        <f t="shared" si="15"/>
        <v>960</v>
      </c>
      <c r="C198" s="172">
        <f t="shared" ref="C198:C261" si="16">(B198&gt;$M$7)*(B198&lt;$M$8)*(B198-$M$7)/($M$8-$M$7)*$L$5+(B198&gt;=$M$8)*$L$5</f>
        <v>74.349597650333848</v>
      </c>
      <c r="D198" s="167">
        <f t="shared" si="14"/>
        <v>295.19959765033377</v>
      </c>
      <c r="E198" s="167">
        <f t="shared" ref="E198:E261" si="17">MAX(0,$L$9+0.61*B198+C198-MAX($L$9,B198))</f>
        <v>659.949597650334</v>
      </c>
      <c r="F198" s="167">
        <f t="shared" ref="F198:G261" si="18">D198*(D198&gt;$L$6)</f>
        <v>295.19959765033377</v>
      </c>
      <c r="G198" s="167">
        <f t="shared" si="18"/>
        <v>659.949597650334</v>
      </c>
    </row>
    <row r="199" spans="2:7" ht="11.25" customHeight="1" x14ac:dyDescent="0.2">
      <c r="B199" s="171">
        <f t="shared" si="15"/>
        <v>965</v>
      </c>
      <c r="C199" s="172">
        <f t="shared" si="16"/>
        <v>75.609461371659876</v>
      </c>
      <c r="D199" s="167">
        <f t="shared" ref="D199:D262" si="19">MAX(0,$K$9+0.61*B199+C199-MAX($K$9,B199))</f>
        <v>294.50946137165988</v>
      </c>
      <c r="E199" s="167">
        <f t="shared" si="17"/>
        <v>664.25946137165965</v>
      </c>
      <c r="F199" s="167">
        <f t="shared" si="18"/>
        <v>294.50946137165988</v>
      </c>
      <c r="G199" s="167">
        <f t="shared" si="18"/>
        <v>664.25946137165965</v>
      </c>
    </row>
    <row r="200" spans="2:7" ht="11.25" customHeight="1" x14ac:dyDescent="0.2">
      <c r="B200" s="171">
        <f t="shared" si="15"/>
        <v>970</v>
      </c>
      <c r="C200" s="172">
        <f t="shared" si="16"/>
        <v>76.869325092985903</v>
      </c>
      <c r="D200" s="167">
        <f t="shared" si="19"/>
        <v>293.81932509298576</v>
      </c>
      <c r="E200" s="167">
        <f t="shared" si="17"/>
        <v>668.56932509298599</v>
      </c>
      <c r="F200" s="167">
        <f t="shared" si="18"/>
        <v>293.81932509298576</v>
      </c>
      <c r="G200" s="167">
        <f t="shared" si="18"/>
        <v>668.56932509298599</v>
      </c>
    </row>
    <row r="201" spans="2:7" ht="11.25" customHeight="1" x14ac:dyDescent="0.2">
      <c r="B201" s="171">
        <f t="shared" si="15"/>
        <v>975</v>
      </c>
      <c r="C201" s="172">
        <f t="shared" si="16"/>
        <v>78.129188814311917</v>
      </c>
      <c r="D201" s="167">
        <f t="shared" si="19"/>
        <v>293.12918881431187</v>
      </c>
      <c r="E201" s="167">
        <f t="shared" si="17"/>
        <v>672.87918881431187</v>
      </c>
      <c r="F201" s="167">
        <f t="shared" si="18"/>
        <v>293.12918881431187</v>
      </c>
      <c r="G201" s="167">
        <f t="shared" si="18"/>
        <v>672.87918881431187</v>
      </c>
    </row>
    <row r="202" spans="2:7" ht="11.25" customHeight="1" x14ac:dyDescent="0.2">
      <c r="B202" s="171">
        <f t="shared" si="15"/>
        <v>980</v>
      </c>
      <c r="C202" s="172">
        <f t="shared" si="16"/>
        <v>79.389052535637944</v>
      </c>
      <c r="D202" s="167">
        <f t="shared" si="19"/>
        <v>292.43905253563798</v>
      </c>
      <c r="E202" s="167">
        <f t="shared" si="17"/>
        <v>677.18905253563798</v>
      </c>
      <c r="F202" s="167">
        <f t="shared" si="18"/>
        <v>292.43905253563798</v>
      </c>
      <c r="G202" s="167">
        <f t="shared" si="18"/>
        <v>677.18905253563798</v>
      </c>
    </row>
    <row r="203" spans="2:7" ht="11.25" customHeight="1" x14ac:dyDescent="0.2">
      <c r="B203" s="171">
        <f t="shared" si="15"/>
        <v>985</v>
      </c>
      <c r="C203" s="172">
        <f t="shared" si="16"/>
        <v>80.648916256963972</v>
      </c>
      <c r="D203" s="167">
        <f t="shared" si="19"/>
        <v>291.74891625696387</v>
      </c>
      <c r="E203" s="167">
        <f t="shared" si="17"/>
        <v>681.49891625696409</v>
      </c>
      <c r="F203" s="167">
        <f t="shared" si="18"/>
        <v>291.74891625696387</v>
      </c>
      <c r="G203" s="167">
        <f t="shared" si="18"/>
        <v>681.49891625696409</v>
      </c>
    </row>
    <row r="204" spans="2:7" ht="11.25" customHeight="1" x14ac:dyDescent="0.2">
      <c r="B204" s="171">
        <f t="shared" si="15"/>
        <v>990</v>
      </c>
      <c r="C204" s="172">
        <f t="shared" si="16"/>
        <v>81.908779978289985</v>
      </c>
      <c r="D204" s="167">
        <f t="shared" si="19"/>
        <v>291.05877997828998</v>
      </c>
      <c r="E204" s="167">
        <f t="shared" si="17"/>
        <v>685.80877997828975</v>
      </c>
      <c r="F204" s="167">
        <f t="shared" si="18"/>
        <v>291.05877997828998</v>
      </c>
      <c r="G204" s="167">
        <f t="shared" si="18"/>
        <v>685.80877997828975</v>
      </c>
    </row>
    <row r="205" spans="2:7" ht="11.25" customHeight="1" x14ac:dyDescent="0.2">
      <c r="B205" s="171">
        <f t="shared" si="15"/>
        <v>995</v>
      </c>
      <c r="C205" s="172">
        <f t="shared" si="16"/>
        <v>83.168643699616013</v>
      </c>
      <c r="D205" s="167">
        <f t="shared" si="19"/>
        <v>290.36864369961586</v>
      </c>
      <c r="E205" s="167">
        <f t="shared" si="17"/>
        <v>690.11864369961609</v>
      </c>
      <c r="F205" s="167">
        <f t="shared" si="18"/>
        <v>290.36864369961586</v>
      </c>
      <c r="G205" s="167">
        <f t="shared" si="18"/>
        <v>690.11864369961609</v>
      </c>
    </row>
    <row r="206" spans="2:7" ht="11.25" customHeight="1" x14ac:dyDescent="0.2">
      <c r="B206" s="171">
        <f t="shared" si="15"/>
        <v>1000</v>
      </c>
      <c r="C206" s="172">
        <f t="shared" si="16"/>
        <v>84.428507420942026</v>
      </c>
      <c r="D206" s="167">
        <f t="shared" si="19"/>
        <v>289.67850742094197</v>
      </c>
      <c r="E206" s="167">
        <f t="shared" si="17"/>
        <v>694.42850742094197</v>
      </c>
      <c r="F206" s="167">
        <f t="shared" si="18"/>
        <v>289.67850742094197</v>
      </c>
      <c r="G206" s="167">
        <f t="shared" si="18"/>
        <v>694.42850742094197</v>
      </c>
    </row>
    <row r="207" spans="2:7" ht="11.25" customHeight="1" x14ac:dyDescent="0.2">
      <c r="B207" s="171">
        <f t="shared" si="15"/>
        <v>1005</v>
      </c>
      <c r="C207" s="172">
        <f t="shared" si="16"/>
        <v>85.688371142268039</v>
      </c>
      <c r="D207" s="167">
        <f t="shared" si="19"/>
        <v>288.98837114226808</v>
      </c>
      <c r="E207" s="167">
        <f t="shared" si="17"/>
        <v>698.73837114226808</v>
      </c>
      <c r="F207" s="167">
        <f t="shared" si="18"/>
        <v>288.98837114226808</v>
      </c>
      <c r="G207" s="167">
        <f t="shared" si="18"/>
        <v>698.73837114226808</v>
      </c>
    </row>
    <row r="208" spans="2:7" ht="11.25" customHeight="1" x14ac:dyDescent="0.2">
      <c r="B208" s="171">
        <f t="shared" si="15"/>
        <v>1010</v>
      </c>
      <c r="C208" s="172">
        <f t="shared" si="16"/>
        <v>86.948234863594067</v>
      </c>
      <c r="D208" s="167">
        <f t="shared" si="19"/>
        <v>288.29823486359396</v>
      </c>
      <c r="E208" s="167">
        <f t="shared" si="17"/>
        <v>703.04823486359419</v>
      </c>
      <c r="F208" s="167">
        <f t="shared" si="18"/>
        <v>288.29823486359396</v>
      </c>
      <c r="G208" s="167">
        <f t="shared" si="18"/>
        <v>703.04823486359419</v>
      </c>
    </row>
    <row r="209" spans="2:7" ht="11.25" customHeight="1" x14ac:dyDescent="0.2">
      <c r="B209" s="171">
        <f t="shared" si="15"/>
        <v>1015</v>
      </c>
      <c r="C209" s="172">
        <f t="shared" si="16"/>
        <v>88.20809858492008</v>
      </c>
      <c r="D209" s="167">
        <f t="shared" si="19"/>
        <v>287.60809858492007</v>
      </c>
      <c r="E209" s="167">
        <f t="shared" si="17"/>
        <v>707.35809858491984</v>
      </c>
      <c r="F209" s="167">
        <f t="shared" si="18"/>
        <v>287.60809858492007</v>
      </c>
      <c r="G209" s="167">
        <f t="shared" si="18"/>
        <v>707.35809858491984</v>
      </c>
    </row>
    <row r="210" spans="2:7" ht="11.25" customHeight="1" x14ac:dyDescent="0.2">
      <c r="B210" s="171">
        <f t="shared" si="15"/>
        <v>1020</v>
      </c>
      <c r="C210" s="172">
        <f t="shared" si="16"/>
        <v>89.467962306246122</v>
      </c>
      <c r="D210" s="167">
        <f t="shared" si="19"/>
        <v>286.91796230624595</v>
      </c>
      <c r="E210" s="167">
        <f t="shared" si="17"/>
        <v>711.66796230624618</v>
      </c>
      <c r="F210" s="167">
        <f t="shared" si="18"/>
        <v>286.91796230624595</v>
      </c>
      <c r="G210" s="167">
        <f t="shared" si="18"/>
        <v>711.66796230624618</v>
      </c>
    </row>
    <row r="211" spans="2:7" ht="11.25" customHeight="1" x14ac:dyDescent="0.2">
      <c r="B211" s="171">
        <f t="shared" si="15"/>
        <v>1025</v>
      </c>
      <c r="C211" s="172">
        <f t="shared" si="16"/>
        <v>90.727826027572149</v>
      </c>
      <c r="D211" s="167">
        <f t="shared" si="19"/>
        <v>286.22782602757206</v>
      </c>
      <c r="E211" s="167">
        <f t="shared" si="17"/>
        <v>715.97782602757206</v>
      </c>
      <c r="F211" s="167">
        <f t="shared" si="18"/>
        <v>286.22782602757206</v>
      </c>
      <c r="G211" s="167">
        <f t="shared" si="18"/>
        <v>715.97782602757206</v>
      </c>
    </row>
    <row r="212" spans="2:7" ht="11.25" customHeight="1" x14ac:dyDescent="0.2">
      <c r="B212" s="171">
        <f t="shared" si="15"/>
        <v>1030</v>
      </c>
      <c r="C212" s="172">
        <f t="shared" si="16"/>
        <v>91.987689748898163</v>
      </c>
      <c r="D212" s="167">
        <f t="shared" si="19"/>
        <v>285.53768974889817</v>
      </c>
      <c r="E212" s="167">
        <f t="shared" si="17"/>
        <v>720.28768974889817</v>
      </c>
      <c r="F212" s="167">
        <f t="shared" si="18"/>
        <v>285.53768974889817</v>
      </c>
      <c r="G212" s="167">
        <f t="shared" si="18"/>
        <v>720.28768974889817</v>
      </c>
    </row>
    <row r="213" spans="2:7" ht="11.25" customHeight="1" x14ac:dyDescent="0.2">
      <c r="B213" s="171">
        <f t="shared" si="15"/>
        <v>1035</v>
      </c>
      <c r="C213" s="172">
        <f t="shared" si="16"/>
        <v>93.247553470224176</v>
      </c>
      <c r="D213" s="167">
        <f t="shared" si="19"/>
        <v>284.84755347022406</v>
      </c>
      <c r="E213" s="167">
        <f t="shared" si="17"/>
        <v>724.59755347022428</v>
      </c>
      <c r="F213" s="167">
        <f t="shared" si="18"/>
        <v>284.84755347022406</v>
      </c>
      <c r="G213" s="167">
        <f t="shared" si="18"/>
        <v>724.59755347022428</v>
      </c>
    </row>
    <row r="214" spans="2:7" ht="11.25" customHeight="1" x14ac:dyDescent="0.2">
      <c r="B214" s="171">
        <f t="shared" si="15"/>
        <v>1040</v>
      </c>
      <c r="C214" s="172">
        <f>(B214&gt;$M$7)*(B214&lt;$M$8)*(B214-$M$7)/($M$8-$M$7)*$L$5+(B214&gt;=$M$8)*$L$5</f>
        <v>94.507417191550203</v>
      </c>
      <c r="D214" s="167">
        <f t="shared" si="19"/>
        <v>284.15741719155039</v>
      </c>
      <c r="E214" s="167">
        <f t="shared" si="17"/>
        <v>728.90741719155017</v>
      </c>
      <c r="F214" s="167">
        <f t="shared" si="18"/>
        <v>284.15741719155039</v>
      </c>
      <c r="G214" s="167">
        <f t="shared" si="18"/>
        <v>728.90741719155017</v>
      </c>
    </row>
    <row r="215" spans="2:7" ht="11.25" customHeight="1" x14ac:dyDescent="0.2">
      <c r="B215" s="171">
        <f t="shared" si="15"/>
        <v>1045</v>
      </c>
      <c r="C215" s="172">
        <f t="shared" si="16"/>
        <v>95.767280912876217</v>
      </c>
      <c r="D215" s="167">
        <f t="shared" si="19"/>
        <v>283.46728091287605</v>
      </c>
      <c r="E215" s="167">
        <f t="shared" si="17"/>
        <v>733.21728091287628</v>
      </c>
      <c r="F215" s="167">
        <f t="shared" si="18"/>
        <v>283.46728091287605</v>
      </c>
      <c r="G215" s="167">
        <f t="shared" si="18"/>
        <v>733.21728091287628</v>
      </c>
    </row>
    <row r="216" spans="2:7" ht="11.25" customHeight="1" x14ac:dyDescent="0.2">
      <c r="B216" s="171">
        <f t="shared" ref="B216:B279" si="20">B215+5</f>
        <v>1050</v>
      </c>
      <c r="C216" s="172">
        <f t="shared" si="16"/>
        <v>97.027144634202244</v>
      </c>
      <c r="D216" s="167">
        <f t="shared" si="19"/>
        <v>282.77714463420216</v>
      </c>
      <c r="E216" s="167">
        <f t="shared" si="17"/>
        <v>737.52714463420216</v>
      </c>
      <c r="F216" s="167">
        <f t="shared" si="18"/>
        <v>282.77714463420216</v>
      </c>
      <c r="G216" s="167">
        <f t="shared" si="18"/>
        <v>737.52714463420216</v>
      </c>
    </row>
    <row r="217" spans="2:7" ht="11.25" customHeight="1" x14ac:dyDescent="0.2">
      <c r="B217" s="171">
        <f t="shared" si="20"/>
        <v>1055</v>
      </c>
      <c r="C217" s="172">
        <f t="shared" si="16"/>
        <v>98.287008355528258</v>
      </c>
      <c r="D217" s="167">
        <f t="shared" si="19"/>
        <v>282.08700835552827</v>
      </c>
      <c r="E217" s="167">
        <f t="shared" si="17"/>
        <v>741.83700835552827</v>
      </c>
      <c r="F217" s="167">
        <f t="shared" si="18"/>
        <v>282.08700835552827</v>
      </c>
      <c r="G217" s="167">
        <f t="shared" si="18"/>
        <v>741.83700835552827</v>
      </c>
    </row>
    <row r="218" spans="2:7" ht="11.25" customHeight="1" x14ac:dyDescent="0.2">
      <c r="B218" s="171">
        <f t="shared" si="20"/>
        <v>1060</v>
      </c>
      <c r="C218" s="172">
        <f t="shared" si="16"/>
        <v>99.546872076854285</v>
      </c>
      <c r="D218" s="167">
        <f t="shared" si="19"/>
        <v>281.39687207685415</v>
      </c>
      <c r="E218" s="167">
        <f t="shared" si="17"/>
        <v>746.14687207685438</v>
      </c>
      <c r="F218" s="167">
        <f t="shared" si="18"/>
        <v>281.39687207685415</v>
      </c>
      <c r="G218" s="167">
        <f t="shared" si="18"/>
        <v>746.14687207685438</v>
      </c>
    </row>
    <row r="219" spans="2:7" ht="11.25" customHeight="1" x14ac:dyDescent="0.2">
      <c r="B219" s="171">
        <f t="shared" si="20"/>
        <v>1065</v>
      </c>
      <c r="C219" s="172">
        <f t="shared" si="16"/>
        <v>100.80673579818031</v>
      </c>
      <c r="D219" s="167">
        <f t="shared" si="19"/>
        <v>280.70673579818049</v>
      </c>
      <c r="E219" s="167">
        <f t="shared" si="17"/>
        <v>750.45673579818026</v>
      </c>
      <c r="F219" s="167">
        <f t="shared" si="18"/>
        <v>280.70673579818049</v>
      </c>
      <c r="G219" s="167">
        <f t="shared" si="18"/>
        <v>750.45673579818026</v>
      </c>
    </row>
    <row r="220" spans="2:7" ht="11.25" customHeight="1" x14ac:dyDescent="0.2">
      <c r="B220" s="171">
        <f t="shared" si="20"/>
        <v>1070</v>
      </c>
      <c r="C220" s="172">
        <f t="shared" si="16"/>
        <v>102.06659951950634</v>
      </c>
      <c r="D220" s="167">
        <f t="shared" si="19"/>
        <v>280.01659951950614</v>
      </c>
      <c r="E220" s="167">
        <f t="shared" si="17"/>
        <v>754.76659951950637</v>
      </c>
      <c r="F220" s="167">
        <f t="shared" si="18"/>
        <v>280.01659951950614</v>
      </c>
      <c r="G220" s="167">
        <f t="shared" si="18"/>
        <v>754.76659951950637</v>
      </c>
    </row>
    <row r="221" spans="2:7" ht="11.25" customHeight="1" x14ac:dyDescent="0.2">
      <c r="B221" s="171">
        <f t="shared" si="20"/>
        <v>1075</v>
      </c>
      <c r="C221" s="172">
        <f t="shared" si="16"/>
        <v>103.32646324083235</v>
      </c>
      <c r="D221" s="167">
        <f t="shared" si="19"/>
        <v>279.32646324083225</v>
      </c>
      <c r="E221" s="167">
        <f t="shared" si="17"/>
        <v>755.5264632408323</v>
      </c>
      <c r="F221" s="167">
        <f t="shared" si="18"/>
        <v>279.32646324083225</v>
      </c>
      <c r="G221" s="167">
        <f t="shared" si="18"/>
        <v>755.5264632408323</v>
      </c>
    </row>
    <row r="222" spans="2:7" ht="11.25" customHeight="1" x14ac:dyDescent="0.2">
      <c r="B222" s="171">
        <f t="shared" si="20"/>
        <v>1080</v>
      </c>
      <c r="C222" s="172">
        <f t="shared" si="16"/>
        <v>104.58632696215838</v>
      </c>
      <c r="D222" s="167">
        <f t="shared" si="19"/>
        <v>278.63632696215836</v>
      </c>
      <c r="E222" s="167">
        <f t="shared" si="17"/>
        <v>754.83632696215841</v>
      </c>
      <c r="F222" s="167">
        <f t="shared" si="18"/>
        <v>278.63632696215836</v>
      </c>
      <c r="G222" s="167">
        <f t="shared" si="18"/>
        <v>754.83632696215841</v>
      </c>
    </row>
    <row r="223" spans="2:7" ht="11.25" customHeight="1" x14ac:dyDescent="0.2">
      <c r="B223" s="171">
        <f t="shared" si="20"/>
        <v>1085</v>
      </c>
      <c r="C223" s="172">
        <f t="shared" si="16"/>
        <v>105.84619068348439</v>
      </c>
      <c r="D223" s="167">
        <f t="shared" si="19"/>
        <v>277.94619068348425</v>
      </c>
      <c r="E223" s="167">
        <f t="shared" si="17"/>
        <v>754.14619068348452</v>
      </c>
      <c r="F223" s="167">
        <f t="shared" si="18"/>
        <v>277.94619068348425</v>
      </c>
      <c r="G223" s="167">
        <f t="shared" si="18"/>
        <v>754.14619068348452</v>
      </c>
    </row>
    <row r="224" spans="2:7" ht="11.25" customHeight="1" x14ac:dyDescent="0.2">
      <c r="B224" s="171">
        <f t="shared" si="20"/>
        <v>1090</v>
      </c>
      <c r="C224" s="172">
        <f t="shared" si="16"/>
        <v>107.10605440481042</v>
      </c>
      <c r="D224" s="167">
        <f t="shared" si="19"/>
        <v>277.25605440481058</v>
      </c>
      <c r="E224" s="167">
        <f t="shared" si="17"/>
        <v>753.4560544048104</v>
      </c>
      <c r="F224" s="167">
        <f t="shared" si="18"/>
        <v>277.25605440481058</v>
      </c>
      <c r="G224" s="167">
        <f t="shared" si="18"/>
        <v>753.4560544048104</v>
      </c>
    </row>
    <row r="225" spans="2:7" ht="11.25" customHeight="1" x14ac:dyDescent="0.2">
      <c r="B225" s="171">
        <f t="shared" si="20"/>
        <v>1095</v>
      </c>
      <c r="C225" s="172">
        <f t="shared" si="16"/>
        <v>108.36591812613644</v>
      </c>
      <c r="D225" s="167">
        <f t="shared" si="19"/>
        <v>276.56591812613624</v>
      </c>
      <c r="E225" s="167">
        <f t="shared" si="17"/>
        <v>752.76591812613651</v>
      </c>
      <c r="F225" s="167">
        <f t="shared" si="18"/>
        <v>276.56591812613624</v>
      </c>
      <c r="G225" s="167">
        <f t="shared" si="18"/>
        <v>752.76591812613651</v>
      </c>
    </row>
    <row r="226" spans="2:7" ht="11.25" customHeight="1" x14ac:dyDescent="0.2">
      <c r="B226" s="171">
        <f t="shared" si="20"/>
        <v>1100</v>
      </c>
      <c r="C226" s="172">
        <f t="shared" si="16"/>
        <v>109.62578184746246</v>
      </c>
      <c r="D226" s="167">
        <f t="shared" si="19"/>
        <v>275.87578184746235</v>
      </c>
      <c r="E226" s="167">
        <f t="shared" si="17"/>
        <v>752.07578184746262</v>
      </c>
      <c r="F226" s="167">
        <f t="shared" si="18"/>
        <v>275.87578184746235</v>
      </c>
      <c r="G226" s="167">
        <f t="shared" si="18"/>
        <v>752.07578184746262</v>
      </c>
    </row>
    <row r="227" spans="2:7" ht="11.25" customHeight="1" x14ac:dyDescent="0.2">
      <c r="B227" s="171">
        <f t="shared" si="20"/>
        <v>1105</v>
      </c>
      <c r="C227" s="172">
        <f t="shared" si="16"/>
        <v>110.88564556878848</v>
      </c>
      <c r="D227" s="167">
        <f t="shared" si="19"/>
        <v>275.18564556878846</v>
      </c>
      <c r="E227" s="167">
        <f t="shared" si="17"/>
        <v>751.3856455687885</v>
      </c>
      <c r="F227" s="167">
        <f t="shared" si="18"/>
        <v>275.18564556878846</v>
      </c>
      <c r="G227" s="167">
        <f t="shared" si="18"/>
        <v>751.3856455687885</v>
      </c>
    </row>
    <row r="228" spans="2:7" ht="11.25" customHeight="1" x14ac:dyDescent="0.2">
      <c r="B228" s="171">
        <f t="shared" si="20"/>
        <v>1110</v>
      </c>
      <c r="C228" s="172">
        <f t="shared" si="16"/>
        <v>112.14550929011452</v>
      </c>
      <c r="D228" s="167">
        <f t="shared" si="19"/>
        <v>274.49550929011434</v>
      </c>
      <c r="E228" s="167">
        <f t="shared" si="17"/>
        <v>750.69550929011461</v>
      </c>
      <c r="F228" s="167">
        <f t="shared" si="18"/>
        <v>274.49550929011434</v>
      </c>
      <c r="G228" s="167">
        <f t="shared" si="18"/>
        <v>750.69550929011461</v>
      </c>
    </row>
    <row r="229" spans="2:7" ht="11.25" customHeight="1" x14ac:dyDescent="0.2">
      <c r="B229" s="171">
        <f t="shared" si="20"/>
        <v>1115</v>
      </c>
      <c r="C229" s="172">
        <f t="shared" si="16"/>
        <v>113.40537301144053</v>
      </c>
      <c r="D229" s="167">
        <f t="shared" si="19"/>
        <v>273.80537301144068</v>
      </c>
      <c r="E229" s="167">
        <f t="shared" si="17"/>
        <v>750.0053730114405</v>
      </c>
      <c r="F229" s="167">
        <f t="shared" si="18"/>
        <v>273.80537301144068</v>
      </c>
      <c r="G229" s="167">
        <f t="shared" si="18"/>
        <v>750.0053730114405</v>
      </c>
    </row>
    <row r="230" spans="2:7" ht="11.25" customHeight="1" x14ac:dyDescent="0.2">
      <c r="B230" s="171">
        <f t="shared" si="20"/>
        <v>1120</v>
      </c>
      <c r="C230" s="172">
        <f t="shared" si="16"/>
        <v>114.66523673276656</v>
      </c>
      <c r="D230" s="167">
        <f t="shared" si="19"/>
        <v>273.11523673276633</v>
      </c>
      <c r="E230" s="167">
        <f t="shared" si="17"/>
        <v>749.31523673276661</v>
      </c>
      <c r="F230" s="167">
        <f t="shared" si="18"/>
        <v>273.11523673276633</v>
      </c>
      <c r="G230" s="167">
        <f t="shared" si="18"/>
        <v>749.31523673276661</v>
      </c>
    </row>
    <row r="231" spans="2:7" ht="11.25" customHeight="1" x14ac:dyDescent="0.2">
      <c r="B231" s="171">
        <f t="shared" si="20"/>
        <v>1125</v>
      </c>
      <c r="C231" s="172">
        <f t="shared" si="16"/>
        <v>115.92510045409257</v>
      </c>
      <c r="D231" s="167">
        <f t="shared" si="19"/>
        <v>272.42510045409267</v>
      </c>
      <c r="E231" s="167">
        <f t="shared" si="17"/>
        <v>748.62510045409272</v>
      </c>
      <c r="F231" s="167">
        <f t="shared" si="18"/>
        <v>272.42510045409267</v>
      </c>
      <c r="G231" s="167">
        <f t="shared" si="18"/>
        <v>748.62510045409272</v>
      </c>
    </row>
    <row r="232" spans="2:7" ht="11.25" customHeight="1" x14ac:dyDescent="0.2">
      <c r="B232" s="171">
        <f t="shared" si="20"/>
        <v>1130</v>
      </c>
      <c r="C232" s="172">
        <f t="shared" si="16"/>
        <v>117.1849641754186</v>
      </c>
      <c r="D232" s="167">
        <f t="shared" si="19"/>
        <v>271.73496417541855</v>
      </c>
      <c r="E232" s="167">
        <f t="shared" si="17"/>
        <v>747.9349641754186</v>
      </c>
      <c r="F232" s="167">
        <f t="shared" si="18"/>
        <v>271.73496417541855</v>
      </c>
      <c r="G232" s="167">
        <f t="shared" si="18"/>
        <v>747.9349641754186</v>
      </c>
    </row>
    <row r="233" spans="2:7" ht="11.25" customHeight="1" x14ac:dyDescent="0.2">
      <c r="B233" s="171">
        <f t="shared" si="20"/>
        <v>1135</v>
      </c>
      <c r="C233" s="172">
        <f t="shared" si="16"/>
        <v>118.44482789674461</v>
      </c>
      <c r="D233" s="167">
        <f t="shared" si="19"/>
        <v>271.04482789674444</v>
      </c>
      <c r="E233" s="167">
        <f t="shared" si="17"/>
        <v>747.24482789674471</v>
      </c>
      <c r="F233" s="167">
        <f t="shared" si="18"/>
        <v>271.04482789674444</v>
      </c>
      <c r="G233" s="167">
        <f t="shared" si="18"/>
        <v>747.24482789674471</v>
      </c>
    </row>
    <row r="234" spans="2:7" ht="11.25" customHeight="1" x14ac:dyDescent="0.2">
      <c r="B234" s="171">
        <f t="shared" si="20"/>
        <v>1140</v>
      </c>
      <c r="C234" s="172">
        <f t="shared" si="16"/>
        <v>119.70469161807063</v>
      </c>
      <c r="D234" s="167">
        <f t="shared" si="19"/>
        <v>270.35469161807077</v>
      </c>
      <c r="E234" s="167">
        <f t="shared" si="17"/>
        <v>746.55469161807059</v>
      </c>
      <c r="F234" s="167">
        <f t="shared" si="18"/>
        <v>270.35469161807077</v>
      </c>
      <c r="G234" s="167">
        <f t="shared" si="18"/>
        <v>746.55469161807059</v>
      </c>
    </row>
    <row r="235" spans="2:7" ht="11.25" customHeight="1" x14ac:dyDescent="0.2">
      <c r="B235" s="171">
        <f t="shared" si="20"/>
        <v>1145</v>
      </c>
      <c r="C235" s="172">
        <f t="shared" si="16"/>
        <v>120.96455533939665</v>
      </c>
      <c r="D235" s="167">
        <f t="shared" si="19"/>
        <v>269.66455533939643</v>
      </c>
      <c r="E235" s="167">
        <f t="shared" si="17"/>
        <v>745.8645553393967</v>
      </c>
      <c r="F235" s="167">
        <f t="shared" si="18"/>
        <v>269.66455533939643</v>
      </c>
      <c r="G235" s="167">
        <f t="shared" si="18"/>
        <v>745.8645553393967</v>
      </c>
    </row>
    <row r="236" spans="2:7" ht="11.25" customHeight="1" x14ac:dyDescent="0.2">
      <c r="B236" s="171">
        <f t="shared" si="20"/>
        <v>1150</v>
      </c>
      <c r="C236" s="172">
        <f t="shared" si="16"/>
        <v>122.22441906072267</v>
      </c>
      <c r="D236" s="167">
        <f t="shared" si="19"/>
        <v>268.97441906072277</v>
      </c>
      <c r="E236" s="167">
        <f t="shared" si="17"/>
        <v>745.17441906072281</v>
      </c>
      <c r="F236" s="167">
        <f t="shared" si="18"/>
        <v>268.97441906072277</v>
      </c>
      <c r="G236" s="167">
        <f t="shared" si="18"/>
        <v>745.17441906072281</v>
      </c>
    </row>
    <row r="237" spans="2:7" ht="11.25" customHeight="1" x14ac:dyDescent="0.2">
      <c r="B237" s="171">
        <f t="shared" si="20"/>
        <v>1155</v>
      </c>
      <c r="C237" s="172">
        <f t="shared" si="16"/>
        <v>123.48428278204871</v>
      </c>
      <c r="D237" s="167">
        <f t="shared" si="19"/>
        <v>268.28428278204865</v>
      </c>
      <c r="E237" s="167">
        <f t="shared" si="17"/>
        <v>744.48428278204869</v>
      </c>
      <c r="F237" s="167">
        <f t="shared" si="18"/>
        <v>268.28428278204865</v>
      </c>
      <c r="G237" s="167">
        <f t="shared" si="18"/>
        <v>744.48428278204869</v>
      </c>
    </row>
    <row r="238" spans="2:7" ht="11.25" customHeight="1" x14ac:dyDescent="0.2">
      <c r="B238" s="171">
        <f t="shared" si="20"/>
        <v>1160</v>
      </c>
      <c r="C238" s="172">
        <f t="shared" si="16"/>
        <v>124.74414650337474</v>
      </c>
      <c r="D238" s="167">
        <f t="shared" si="19"/>
        <v>267.59414650337476</v>
      </c>
      <c r="E238" s="167">
        <f t="shared" si="17"/>
        <v>743.79414650337503</v>
      </c>
      <c r="F238" s="167">
        <f t="shared" si="18"/>
        <v>267.59414650337476</v>
      </c>
      <c r="G238" s="167">
        <f t="shared" si="18"/>
        <v>743.79414650337503</v>
      </c>
    </row>
    <row r="239" spans="2:7" ht="11.25" customHeight="1" x14ac:dyDescent="0.2">
      <c r="B239" s="171">
        <f t="shared" si="20"/>
        <v>1165</v>
      </c>
      <c r="C239" s="172">
        <f t="shared" si="16"/>
        <v>126.00401022470075</v>
      </c>
      <c r="D239" s="167">
        <f t="shared" si="19"/>
        <v>266.90401022470087</v>
      </c>
      <c r="E239" s="167">
        <f t="shared" si="17"/>
        <v>743.10401022470069</v>
      </c>
      <c r="F239" s="167">
        <f t="shared" si="18"/>
        <v>266.90401022470087</v>
      </c>
      <c r="G239" s="167">
        <f t="shared" si="18"/>
        <v>743.10401022470069</v>
      </c>
    </row>
    <row r="240" spans="2:7" ht="11.25" customHeight="1" x14ac:dyDescent="0.2">
      <c r="B240" s="171">
        <f t="shared" si="20"/>
        <v>1170</v>
      </c>
      <c r="C240" s="172">
        <f t="shared" si="16"/>
        <v>127.26387394602676</v>
      </c>
      <c r="D240" s="167">
        <f t="shared" si="19"/>
        <v>266.21387394602652</v>
      </c>
      <c r="E240" s="167">
        <f t="shared" si="17"/>
        <v>742.4138739460268</v>
      </c>
      <c r="F240" s="167">
        <f t="shared" si="18"/>
        <v>266.21387394602652</v>
      </c>
      <c r="G240" s="167">
        <f t="shared" si="18"/>
        <v>742.4138739460268</v>
      </c>
    </row>
    <row r="241" spans="2:7" ht="11.25" customHeight="1" x14ac:dyDescent="0.2">
      <c r="B241" s="171">
        <f t="shared" si="20"/>
        <v>1175</v>
      </c>
      <c r="C241" s="172">
        <f t="shared" si="16"/>
        <v>128.52373766735278</v>
      </c>
      <c r="D241" s="167">
        <f t="shared" si="19"/>
        <v>265.52373766735286</v>
      </c>
      <c r="E241" s="167">
        <f t="shared" si="17"/>
        <v>741.72373766735291</v>
      </c>
      <c r="F241" s="167">
        <f t="shared" si="18"/>
        <v>265.52373766735286</v>
      </c>
      <c r="G241" s="167">
        <f t="shared" si="18"/>
        <v>741.72373766735291</v>
      </c>
    </row>
    <row r="242" spans="2:7" ht="11.25" customHeight="1" x14ac:dyDescent="0.2">
      <c r="B242" s="171">
        <f t="shared" si="20"/>
        <v>1180</v>
      </c>
      <c r="C242" s="172">
        <f t="shared" si="16"/>
        <v>129.78360138867882</v>
      </c>
      <c r="D242" s="167">
        <f t="shared" si="19"/>
        <v>264.83360138867874</v>
      </c>
      <c r="E242" s="167">
        <f t="shared" si="17"/>
        <v>741.03360138867879</v>
      </c>
      <c r="F242" s="167">
        <f t="shared" si="18"/>
        <v>264.83360138867874</v>
      </c>
      <c r="G242" s="167">
        <f t="shared" si="18"/>
        <v>741.03360138867879</v>
      </c>
    </row>
    <row r="243" spans="2:7" ht="11.25" customHeight="1" x14ac:dyDescent="0.2">
      <c r="B243" s="171">
        <f t="shared" si="20"/>
        <v>1185</v>
      </c>
      <c r="C243" s="172">
        <f t="shared" si="16"/>
        <v>131.04346511000483</v>
      </c>
      <c r="D243" s="167">
        <f t="shared" si="19"/>
        <v>264.14346511000485</v>
      </c>
      <c r="E243" s="167">
        <f t="shared" si="17"/>
        <v>740.34346511000513</v>
      </c>
      <c r="F243" s="167">
        <f t="shared" si="18"/>
        <v>264.14346511000485</v>
      </c>
      <c r="G243" s="167">
        <f t="shared" si="18"/>
        <v>740.34346511000513</v>
      </c>
    </row>
    <row r="244" spans="2:7" ht="11.25" customHeight="1" x14ac:dyDescent="0.2">
      <c r="B244" s="171">
        <f t="shared" si="20"/>
        <v>1190</v>
      </c>
      <c r="C244" s="172">
        <f t="shared" si="16"/>
        <v>132.30332883133084</v>
      </c>
      <c r="D244" s="167">
        <f t="shared" si="19"/>
        <v>263.45332883133096</v>
      </c>
      <c r="E244" s="167">
        <f t="shared" si="17"/>
        <v>739.65332883133078</v>
      </c>
      <c r="F244" s="167">
        <f t="shared" si="18"/>
        <v>263.45332883133096</v>
      </c>
      <c r="G244" s="167">
        <f t="shared" si="18"/>
        <v>739.65332883133078</v>
      </c>
    </row>
    <row r="245" spans="2:7" ht="11.25" customHeight="1" x14ac:dyDescent="0.2">
      <c r="B245" s="171">
        <f t="shared" si="20"/>
        <v>1195</v>
      </c>
      <c r="C245" s="172">
        <f t="shared" si="16"/>
        <v>133.56319255265686</v>
      </c>
      <c r="D245" s="167">
        <f t="shared" si="19"/>
        <v>262.76319255265662</v>
      </c>
      <c r="E245" s="167">
        <f t="shared" si="17"/>
        <v>738.96319255265689</v>
      </c>
      <c r="F245" s="167">
        <f t="shared" si="18"/>
        <v>262.76319255265662</v>
      </c>
      <c r="G245" s="167">
        <f t="shared" si="18"/>
        <v>738.96319255265689</v>
      </c>
    </row>
    <row r="246" spans="2:7" ht="11.25" customHeight="1" x14ac:dyDescent="0.2">
      <c r="B246" s="171">
        <f t="shared" si="20"/>
        <v>1200</v>
      </c>
      <c r="C246" s="172">
        <f t="shared" si="16"/>
        <v>134.8230562739829</v>
      </c>
      <c r="D246" s="167">
        <f t="shared" si="19"/>
        <v>262.07305627398296</v>
      </c>
      <c r="E246" s="167">
        <f t="shared" si="17"/>
        <v>738.273056273983</v>
      </c>
      <c r="F246" s="167">
        <f t="shared" si="18"/>
        <v>262.07305627398296</v>
      </c>
      <c r="G246" s="167">
        <f t="shared" si="18"/>
        <v>738.273056273983</v>
      </c>
    </row>
    <row r="247" spans="2:7" ht="11.25" customHeight="1" x14ac:dyDescent="0.2">
      <c r="B247" s="171">
        <f t="shared" si="20"/>
        <v>1205</v>
      </c>
      <c r="C247" s="172">
        <f t="shared" si="16"/>
        <v>136.08291999530891</v>
      </c>
      <c r="D247" s="167">
        <f t="shared" si="19"/>
        <v>261.38291999530884</v>
      </c>
      <c r="E247" s="167">
        <f t="shared" si="17"/>
        <v>737.58291999530888</v>
      </c>
      <c r="F247" s="167">
        <f t="shared" si="18"/>
        <v>261.38291999530884</v>
      </c>
      <c r="G247" s="167">
        <f t="shared" si="18"/>
        <v>737.58291999530888</v>
      </c>
    </row>
    <row r="248" spans="2:7" ht="11.25" customHeight="1" x14ac:dyDescent="0.2">
      <c r="B248" s="171">
        <f t="shared" si="20"/>
        <v>1210</v>
      </c>
      <c r="C248" s="172">
        <f t="shared" si="16"/>
        <v>137.34278371663495</v>
      </c>
      <c r="D248" s="167">
        <f t="shared" si="19"/>
        <v>260.69278371663495</v>
      </c>
      <c r="E248" s="167">
        <f t="shared" si="17"/>
        <v>736.89278371663522</v>
      </c>
      <c r="F248" s="167">
        <f t="shared" si="18"/>
        <v>260.69278371663495</v>
      </c>
      <c r="G248" s="167">
        <f t="shared" si="18"/>
        <v>736.89278371663522</v>
      </c>
    </row>
    <row r="249" spans="2:7" ht="11.25" customHeight="1" x14ac:dyDescent="0.2">
      <c r="B249" s="171">
        <f t="shared" si="20"/>
        <v>1215</v>
      </c>
      <c r="C249" s="172">
        <f t="shared" si="16"/>
        <v>138.60264743796097</v>
      </c>
      <c r="D249" s="167">
        <f t="shared" si="19"/>
        <v>260.00264743796106</v>
      </c>
      <c r="E249" s="167">
        <f t="shared" si="17"/>
        <v>736.20264743796088</v>
      </c>
      <c r="F249" s="167">
        <f t="shared" si="18"/>
        <v>260.00264743796106</v>
      </c>
      <c r="G249" s="167">
        <f t="shared" si="18"/>
        <v>736.20264743796088</v>
      </c>
    </row>
    <row r="250" spans="2:7" ht="11.25" customHeight="1" x14ac:dyDescent="0.2">
      <c r="B250" s="171">
        <f t="shared" si="20"/>
        <v>1220</v>
      </c>
      <c r="C250" s="172">
        <f t="shared" si="16"/>
        <v>139.86251115928698</v>
      </c>
      <c r="D250" s="167">
        <f t="shared" si="19"/>
        <v>259.31251115928671</v>
      </c>
      <c r="E250" s="167">
        <f t="shared" si="17"/>
        <v>735.51251115928699</v>
      </c>
      <c r="F250" s="167">
        <f t="shared" si="18"/>
        <v>259.31251115928671</v>
      </c>
      <c r="G250" s="167">
        <f t="shared" si="18"/>
        <v>735.51251115928699</v>
      </c>
    </row>
    <row r="251" spans="2:7" ht="11.25" customHeight="1" x14ac:dyDescent="0.2">
      <c r="B251" s="171">
        <f t="shared" si="20"/>
        <v>1225</v>
      </c>
      <c r="C251" s="172">
        <f t="shared" si="16"/>
        <v>141.12237488061299</v>
      </c>
      <c r="D251" s="167">
        <f t="shared" si="19"/>
        <v>258.62237488061305</v>
      </c>
      <c r="E251" s="167">
        <f t="shared" si="17"/>
        <v>734.8223748806131</v>
      </c>
      <c r="F251" s="167">
        <f t="shared" si="18"/>
        <v>258.62237488061305</v>
      </c>
      <c r="G251" s="167">
        <f t="shared" si="18"/>
        <v>734.8223748806131</v>
      </c>
    </row>
    <row r="252" spans="2:7" ht="11.25" customHeight="1" x14ac:dyDescent="0.2">
      <c r="B252" s="171">
        <f t="shared" si="20"/>
        <v>1230</v>
      </c>
      <c r="C252" s="172">
        <f t="shared" si="16"/>
        <v>142.38223860193904</v>
      </c>
      <c r="D252" s="167">
        <f t="shared" si="19"/>
        <v>257.93223860193893</v>
      </c>
      <c r="E252" s="167">
        <f t="shared" si="17"/>
        <v>734.13223860193898</v>
      </c>
      <c r="F252" s="167">
        <f t="shared" si="18"/>
        <v>257.93223860193893</v>
      </c>
      <c r="G252" s="167">
        <f t="shared" si="18"/>
        <v>734.13223860193898</v>
      </c>
    </row>
    <row r="253" spans="2:7" ht="11.25" customHeight="1" x14ac:dyDescent="0.2">
      <c r="B253" s="171">
        <f t="shared" si="20"/>
        <v>1235</v>
      </c>
      <c r="C253" s="172">
        <f t="shared" si="16"/>
        <v>143.64210232326505</v>
      </c>
      <c r="D253" s="167">
        <f t="shared" si="19"/>
        <v>257.24210232326504</v>
      </c>
      <c r="E253" s="167">
        <f t="shared" si="17"/>
        <v>733.44210232326532</v>
      </c>
      <c r="F253" s="167">
        <f t="shared" si="18"/>
        <v>257.24210232326504</v>
      </c>
      <c r="G253" s="167">
        <f t="shared" si="18"/>
        <v>733.44210232326532</v>
      </c>
    </row>
    <row r="254" spans="2:7" ht="11.25" customHeight="1" x14ac:dyDescent="0.2">
      <c r="B254" s="171">
        <f t="shared" si="20"/>
        <v>1240</v>
      </c>
      <c r="C254" s="172">
        <f t="shared" si="16"/>
        <v>144.90196604459106</v>
      </c>
      <c r="D254" s="167">
        <f t="shared" si="19"/>
        <v>256.55196604459115</v>
      </c>
      <c r="E254" s="167">
        <f t="shared" si="17"/>
        <v>732.75196604459097</v>
      </c>
      <c r="F254" s="167">
        <f t="shared" si="18"/>
        <v>256.55196604459115</v>
      </c>
      <c r="G254" s="167">
        <f t="shared" si="18"/>
        <v>732.75196604459097</v>
      </c>
    </row>
    <row r="255" spans="2:7" ht="11.25" customHeight="1" x14ac:dyDescent="0.2">
      <c r="B255" s="171">
        <f t="shared" si="20"/>
        <v>1245</v>
      </c>
      <c r="C255" s="172">
        <f t="shared" si="16"/>
        <v>146.16182976591708</v>
      </c>
      <c r="D255" s="167">
        <f t="shared" si="19"/>
        <v>255.86182976591681</v>
      </c>
      <c r="E255" s="167">
        <f t="shared" si="17"/>
        <v>732.06182976591708</v>
      </c>
      <c r="F255" s="167">
        <f t="shared" si="18"/>
        <v>255.86182976591681</v>
      </c>
      <c r="G255" s="167">
        <f t="shared" si="18"/>
        <v>732.06182976591708</v>
      </c>
    </row>
    <row r="256" spans="2:7" ht="11.25" customHeight="1" x14ac:dyDescent="0.2">
      <c r="B256" s="171">
        <f t="shared" si="20"/>
        <v>1250</v>
      </c>
      <c r="C256" s="172">
        <f t="shared" si="16"/>
        <v>147.42169348724312</v>
      </c>
      <c r="D256" s="167">
        <f t="shared" si="19"/>
        <v>255.17169348724315</v>
      </c>
      <c r="E256" s="167">
        <f t="shared" si="17"/>
        <v>731.37169348724319</v>
      </c>
      <c r="F256" s="167">
        <f t="shared" si="18"/>
        <v>255.17169348724315</v>
      </c>
      <c r="G256" s="167">
        <f t="shared" si="18"/>
        <v>731.37169348724319</v>
      </c>
    </row>
    <row r="257" spans="2:7" ht="11.25" customHeight="1" x14ac:dyDescent="0.2">
      <c r="B257" s="171">
        <f t="shared" si="20"/>
        <v>1255</v>
      </c>
      <c r="C257" s="172">
        <f t="shared" si="16"/>
        <v>148.68155720856913</v>
      </c>
      <c r="D257" s="167">
        <f t="shared" si="19"/>
        <v>254.48155720856903</v>
      </c>
      <c r="E257" s="167">
        <f t="shared" si="17"/>
        <v>730.68155720856907</v>
      </c>
      <c r="F257" s="167">
        <f t="shared" si="18"/>
        <v>254.48155720856903</v>
      </c>
      <c r="G257" s="167">
        <f t="shared" si="18"/>
        <v>730.68155720856907</v>
      </c>
    </row>
    <row r="258" spans="2:7" ht="11.25" customHeight="1" x14ac:dyDescent="0.2">
      <c r="B258" s="171">
        <f t="shared" si="20"/>
        <v>1260</v>
      </c>
      <c r="C258" s="172">
        <f t="shared" si="16"/>
        <v>149.94142092989517</v>
      </c>
      <c r="D258" s="167">
        <f t="shared" si="19"/>
        <v>253.79142092989514</v>
      </c>
      <c r="E258" s="167">
        <f t="shared" si="17"/>
        <v>729.99142092989541</v>
      </c>
      <c r="F258" s="167">
        <f t="shared" si="18"/>
        <v>253.79142092989514</v>
      </c>
      <c r="G258" s="167">
        <f t="shared" si="18"/>
        <v>729.99142092989541</v>
      </c>
    </row>
    <row r="259" spans="2:7" ht="11.25" customHeight="1" x14ac:dyDescent="0.2">
      <c r="B259" s="171">
        <f t="shared" si="20"/>
        <v>1265</v>
      </c>
      <c r="C259" s="172">
        <f t="shared" si="16"/>
        <v>151.20128465122119</v>
      </c>
      <c r="D259" s="167">
        <f t="shared" si="19"/>
        <v>253.10128465122125</v>
      </c>
      <c r="E259" s="167">
        <f t="shared" si="17"/>
        <v>729.30128465122107</v>
      </c>
      <c r="F259" s="167">
        <f t="shared" si="18"/>
        <v>253.10128465122125</v>
      </c>
      <c r="G259" s="167">
        <f t="shared" si="18"/>
        <v>729.30128465122107</v>
      </c>
    </row>
    <row r="260" spans="2:7" ht="11.25" customHeight="1" x14ac:dyDescent="0.2">
      <c r="B260" s="171">
        <f>B259+5</f>
        <v>1270</v>
      </c>
      <c r="C260" s="172">
        <f t="shared" si="16"/>
        <v>152.4611483725472</v>
      </c>
      <c r="D260" s="167">
        <f t="shared" si="19"/>
        <v>252.4111483725469</v>
      </c>
      <c r="E260" s="167">
        <f t="shared" si="17"/>
        <v>728.61114837254718</v>
      </c>
      <c r="F260" s="167">
        <f t="shared" si="18"/>
        <v>252.4111483725469</v>
      </c>
      <c r="G260" s="167">
        <f t="shared" si="18"/>
        <v>728.61114837254718</v>
      </c>
    </row>
    <row r="261" spans="2:7" ht="11.25" customHeight="1" x14ac:dyDescent="0.2">
      <c r="B261" s="171">
        <f t="shared" si="20"/>
        <v>1275</v>
      </c>
      <c r="C261" s="172">
        <f t="shared" si="16"/>
        <v>153.72101209387321</v>
      </c>
      <c r="D261" s="167">
        <f t="shared" si="19"/>
        <v>251.72101209387324</v>
      </c>
      <c r="E261" s="167">
        <f t="shared" si="17"/>
        <v>727.92101209387329</v>
      </c>
      <c r="F261" s="167">
        <f t="shared" si="18"/>
        <v>251.72101209387324</v>
      </c>
      <c r="G261" s="167">
        <f t="shared" si="18"/>
        <v>727.92101209387329</v>
      </c>
    </row>
    <row r="262" spans="2:7" ht="11.25" customHeight="1" x14ac:dyDescent="0.2">
      <c r="B262" s="171">
        <f t="shared" si="20"/>
        <v>1280</v>
      </c>
      <c r="C262" s="172">
        <f t="shared" ref="C262:C325" si="21">(B262&gt;$M$7)*(B262&lt;$M$8)*(B262-$M$7)/($M$8-$M$7)*$L$5+(B262&gt;=$M$8)*$L$5</f>
        <v>154.98087581519923</v>
      </c>
      <c r="D262" s="167">
        <f t="shared" si="19"/>
        <v>251.03087581519912</v>
      </c>
      <c r="E262" s="167">
        <f t="shared" ref="E262:E325" si="22">MAX(0,$L$9+0.61*B262+C262-MAX($L$9,B262))</f>
        <v>727.23087581519917</v>
      </c>
      <c r="F262" s="167">
        <f t="shared" ref="F262:G325" si="23">D262*(D262&gt;$L$6)</f>
        <v>251.03087581519912</v>
      </c>
      <c r="G262" s="167">
        <f t="shared" si="23"/>
        <v>727.23087581519917</v>
      </c>
    </row>
    <row r="263" spans="2:7" ht="11.25" customHeight="1" x14ac:dyDescent="0.2">
      <c r="B263" s="171">
        <f t="shared" si="20"/>
        <v>1285</v>
      </c>
      <c r="C263" s="172">
        <f t="shared" si="21"/>
        <v>156.24073953652527</v>
      </c>
      <c r="D263" s="167">
        <f t="shared" ref="D263:D326" si="24">MAX(0,$K$9+0.61*B263+C263-MAX($K$9,B263))</f>
        <v>250.34073953652523</v>
      </c>
      <c r="E263" s="167">
        <f t="shared" si="22"/>
        <v>726.54073953652551</v>
      </c>
      <c r="F263" s="167">
        <f t="shared" si="23"/>
        <v>250.34073953652523</v>
      </c>
      <c r="G263" s="167">
        <f t="shared" si="23"/>
        <v>726.54073953652551</v>
      </c>
    </row>
    <row r="264" spans="2:7" ht="11.25" customHeight="1" x14ac:dyDescent="0.2">
      <c r="B264" s="171">
        <f t="shared" si="20"/>
        <v>1290</v>
      </c>
      <c r="C264" s="172">
        <f t="shared" si="21"/>
        <v>157.50060325785128</v>
      </c>
      <c r="D264" s="167">
        <f t="shared" si="24"/>
        <v>249.65060325785134</v>
      </c>
      <c r="E264" s="167">
        <f t="shared" si="22"/>
        <v>725.85060325785116</v>
      </c>
      <c r="F264" s="167">
        <f t="shared" si="23"/>
        <v>249.65060325785134</v>
      </c>
      <c r="G264" s="167">
        <f t="shared" si="23"/>
        <v>725.85060325785116</v>
      </c>
    </row>
    <row r="265" spans="2:7" ht="11.25" customHeight="1" x14ac:dyDescent="0.2">
      <c r="B265" s="171">
        <f t="shared" si="20"/>
        <v>1295</v>
      </c>
      <c r="C265" s="172">
        <f t="shared" si="21"/>
        <v>158.76046697917732</v>
      </c>
      <c r="D265" s="167">
        <f t="shared" si="24"/>
        <v>248.96046697917723</v>
      </c>
      <c r="E265" s="167">
        <f t="shared" si="22"/>
        <v>725.1604669791775</v>
      </c>
      <c r="F265" s="167">
        <f t="shared" si="23"/>
        <v>248.96046697917723</v>
      </c>
      <c r="G265" s="167">
        <f t="shared" si="23"/>
        <v>725.1604669791775</v>
      </c>
    </row>
    <row r="266" spans="2:7" ht="11.25" customHeight="1" x14ac:dyDescent="0.2">
      <c r="B266" s="171">
        <f t="shared" si="20"/>
        <v>1300</v>
      </c>
      <c r="C266" s="172">
        <f>(B266&gt;$M$7)*(B266&lt;$M$8)*(B266-$M$7)/($M$8-$M$7)*$L$5+(B266&gt;=$M$8)*$L$5</f>
        <v>160.02033070050334</v>
      </c>
      <c r="D266" s="167">
        <f t="shared" si="24"/>
        <v>248.27033070050334</v>
      </c>
      <c r="E266" s="167">
        <f t="shared" si="22"/>
        <v>724.47033070050338</v>
      </c>
      <c r="F266" s="167">
        <f t="shared" si="23"/>
        <v>248.27033070050334</v>
      </c>
      <c r="G266" s="167">
        <f t="shared" si="23"/>
        <v>724.47033070050338</v>
      </c>
    </row>
    <row r="267" spans="2:7" ht="11.25" customHeight="1" x14ac:dyDescent="0.2">
      <c r="B267" s="171">
        <f t="shared" si="20"/>
        <v>1305</v>
      </c>
      <c r="C267" s="172">
        <f t="shared" si="21"/>
        <v>161.28019442182935</v>
      </c>
      <c r="D267" s="167">
        <f t="shared" si="24"/>
        <v>247.58019442182922</v>
      </c>
      <c r="E267" s="167">
        <f t="shared" si="22"/>
        <v>723.78019442182926</v>
      </c>
      <c r="F267" s="167">
        <f t="shared" si="23"/>
        <v>247.58019442182922</v>
      </c>
      <c r="G267" s="167">
        <f t="shared" si="23"/>
        <v>723.78019442182926</v>
      </c>
    </row>
    <row r="268" spans="2:7" ht="11.25" customHeight="1" x14ac:dyDescent="0.2">
      <c r="B268" s="171">
        <f t="shared" si="20"/>
        <v>1310</v>
      </c>
      <c r="C268" s="172">
        <f t="shared" si="21"/>
        <v>162.54005814315536</v>
      </c>
      <c r="D268" s="167">
        <f t="shared" si="24"/>
        <v>246.89005814315533</v>
      </c>
      <c r="E268" s="167">
        <f t="shared" si="22"/>
        <v>723.0900581431556</v>
      </c>
      <c r="F268" s="167">
        <f t="shared" si="23"/>
        <v>246.89005814315533</v>
      </c>
      <c r="G268" s="167">
        <f t="shared" si="23"/>
        <v>723.0900581431556</v>
      </c>
    </row>
    <row r="269" spans="2:7" ht="11.25" customHeight="1" x14ac:dyDescent="0.2">
      <c r="B269" s="171">
        <f t="shared" si="20"/>
        <v>1315</v>
      </c>
      <c r="C269" s="172">
        <f t="shared" si="21"/>
        <v>163.79992186448141</v>
      </c>
      <c r="D269" s="167">
        <f t="shared" si="24"/>
        <v>246.19992186448144</v>
      </c>
      <c r="E269" s="167">
        <f t="shared" si="22"/>
        <v>722.39992186448126</v>
      </c>
      <c r="F269" s="167">
        <f t="shared" si="23"/>
        <v>246.19992186448144</v>
      </c>
      <c r="G269" s="167">
        <f t="shared" si="23"/>
        <v>722.39992186448126</v>
      </c>
    </row>
    <row r="270" spans="2:7" ht="11.25" customHeight="1" x14ac:dyDescent="0.2">
      <c r="B270" s="171">
        <f t="shared" si="20"/>
        <v>1320</v>
      </c>
      <c r="C270" s="172">
        <f t="shared" si="21"/>
        <v>165.05978558580742</v>
      </c>
      <c r="D270" s="167">
        <f t="shared" si="24"/>
        <v>245.50978558580732</v>
      </c>
      <c r="E270" s="167">
        <f t="shared" si="22"/>
        <v>721.70978558580759</v>
      </c>
      <c r="F270" s="167">
        <f t="shared" si="23"/>
        <v>245.50978558580732</v>
      </c>
      <c r="G270" s="167">
        <f t="shared" si="23"/>
        <v>721.70978558580759</v>
      </c>
    </row>
    <row r="271" spans="2:7" ht="11.25" customHeight="1" x14ac:dyDescent="0.2">
      <c r="B271" s="171">
        <f t="shared" si="20"/>
        <v>1325</v>
      </c>
      <c r="C271" s="172">
        <f t="shared" si="21"/>
        <v>166.31964930713343</v>
      </c>
      <c r="D271" s="167">
        <f t="shared" si="24"/>
        <v>244.81964930713343</v>
      </c>
      <c r="E271" s="167">
        <f t="shared" si="22"/>
        <v>721.01964930713348</v>
      </c>
      <c r="F271" s="167">
        <f t="shared" si="23"/>
        <v>244.81964930713343</v>
      </c>
      <c r="G271" s="167">
        <f t="shared" si="23"/>
        <v>721.01964930713348</v>
      </c>
    </row>
    <row r="272" spans="2:7" ht="11.25" customHeight="1" x14ac:dyDescent="0.2">
      <c r="B272" s="171">
        <f t="shared" si="20"/>
        <v>1330</v>
      </c>
      <c r="C272" s="172">
        <f t="shared" si="21"/>
        <v>167.57951302845944</v>
      </c>
      <c r="D272" s="167">
        <f t="shared" si="24"/>
        <v>244.12951302845931</v>
      </c>
      <c r="E272" s="167">
        <f t="shared" si="22"/>
        <v>720.32951302845959</v>
      </c>
      <c r="F272" s="167">
        <f t="shared" si="23"/>
        <v>244.12951302845931</v>
      </c>
      <c r="G272" s="167">
        <f t="shared" si="23"/>
        <v>720.32951302845959</v>
      </c>
    </row>
    <row r="273" spans="2:7" ht="11.25" customHeight="1" x14ac:dyDescent="0.2">
      <c r="B273" s="171">
        <f t="shared" si="20"/>
        <v>1335</v>
      </c>
      <c r="C273" s="172">
        <f t="shared" si="21"/>
        <v>168.83937674978546</v>
      </c>
      <c r="D273" s="167">
        <f t="shared" si="24"/>
        <v>243.43937674978542</v>
      </c>
      <c r="E273" s="167">
        <f t="shared" si="22"/>
        <v>719.6393767497857</v>
      </c>
      <c r="F273" s="167">
        <f t="shared" si="23"/>
        <v>243.43937674978542</v>
      </c>
      <c r="G273" s="167">
        <f t="shared" si="23"/>
        <v>719.6393767497857</v>
      </c>
    </row>
    <row r="274" spans="2:7" ht="11.25" customHeight="1" x14ac:dyDescent="0.2">
      <c r="B274" s="171">
        <f t="shared" si="20"/>
        <v>1340</v>
      </c>
      <c r="C274" s="172">
        <f t="shared" si="21"/>
        <v>170.0992404711115</v>
      </c>
      <c r="D274" s="167">
        <f t="shared" si="24"/>
        <v>242.74924047111153</v>
      </c>
      <c r="E274" s="167">
        <f t="shared" si="22"/>
        <v>718.94924047111135</v>
      </c>
      <c r="F274" s="167">
        <f t="shared" si="23"/>
        <v>242.74924047111153</v>
      </c>
      <c r="G274" s="167">
        <f t="shared" si="23"/>
        <v>718.94924047111135</v>
      </c>
    </row>
    <row r="275" spans="2:7" ht="11.25" customHeight="1" x14ac:dyDescent="0.2">
      <c r="B275" s="171">
        <f t="shared" si="20"/>
        <v>1345</v>
      </c>
      <c r="C275" s="172">
        <f t="shared" si="21"/>
        <v>171.35910419243754</v>
      </c>
      <c r="D275" s="167">
        <f t="shared" si="24"/>
        <v>242.05910419243742</v>
      </c>
      <c r="E275" s="167">
        <f t="shared" si="22"/>
        <v>718.25910419243746</v>
      </c>
      <c r="F275" s="167">
        <f t="shared" si="23"/>
        <v>242.05910419243742</v>
      </c>
      <c r="G275" s="167">
        <f t="shared" si="23"/>
        <v>718.25910419243746</v>
      </c>
    </row>
    <row r="276" spans="2:7" ht="11.25" customHeight="1" x14ac:dyDescent="0.2">
      <c r="B276" s="171">
        <f t="shared" si="20"/>
        <v>1350</v>
      </c>
      <c r="C276" s="172">
        <f t="shared" si="21"/>
        <v>172.61896791376356</v>
      </c>
      <c r="D276" s="167">
        <f t="shared" si="24"/>
        <v>241.36896791376353</v>
      </c>
      <c r="E276" s="167">
        <f t="shared" si="22"/>
        <v>717.56896791376357</v>
      </c>
      <c r="F276" s="167">
        <f t="shared" si="23"/>
        <v>241.36896791376353</v>
      </c>
      <c r="G276" s="167">
        <f t="shared" si="23"/>
        <v>717.56896791376357</v>
      </c>
    </row>
    <row r="277" spans="2:7" ht="11.25" customHeight="1" x14ac:dyDescent="0.2">
      <c r="B277" s="171">
        <f t="shared" si="20"/>
        <v>1355</v>
      </c>
      <c r="C277" s="172">
        <f t="shared" si="21"/>
        <v>173.2237025</v>
      </c>
      <c r="D277" s="167">
        <f t="shared" si="24"/>
        <v>240.0237024999999</v>
      </c>
      <c r="E277" s="167">
        <f t="shared" si="22"/>
        <v>716.22370249999994</v>
      </c>
      <c r="F277" s="167">
        <f t="shared" si="23"/>
        <v>240.0237024999999</v>
      </c>
      <c r="G277" s="167">
        <f t="shared" si="23"/>
        <v>716.22370249999994</v>
      </c>
    </row>
    <row r="278" spans="2:7" ht="11.25" customHeight="1" x14ac:dyDescent="0.2">
      <c r="B278" s="171">
        <f t="shared" si="20"/>
        <v>1360</v>
      </c>
      <c r="C278" s="172">
        <f t="shared" si="21"/>
        <v>173.2237025</v>
      </c>
      <c r="D278" s="167">
        <f t="shared" si="24"/>
        <v>238.07370249999985</v>
      </c>
      <c r="E278" s="167">
        <f t="shared" si="22"/>
        <v>714.27370250000013</v>
      </c>
      <c r="F278" s="167">
        <f t="shared" si="23"/>
        <v>238.07370249999985</v>
      </c>
      <c r="G278" s="167">
        <f t="shared" si="23"/>
        <v>714.27370250000013</v>
      </c>
    </row>
    <row r="279" spans="2:7" ht="11.25" customHeight="1" x14ac:dyDescent="0.2">
      <c r="B279" s="171">
        <f t="shared" si="20"/>
        <v>1365</v>
      </c>
      <c r="C279" s="172">
        <f t="shared" si="21"/>
        <v>173.2237025</v>
      </c>
      <c r="D279" s="167">
        <f t="shared" si="24"/>
        <v>236.12370250000004</v>
      </c>
      <c r="E279" s="167">
        <f t="shared" si="22"/>
        <v>712.32370249999985</v>
      </c>
      <c r="F279" s="167">
        <f t="shared" si="23"/>
        <v>236.12370250000004</v>
      </c>
      <c r="G279" s="167">
        <f t="shared" si="23"/>
        <v>712.32370249999985</v>
      </c>
    </row>
    <row r="280" spans="2:7" ht="11.25" customHeight="1" x14ac:dyDescent="0.2">
      <c r="B280" s="171">
        <f t="shared" ref="B280:B343" si="25">B279+5</f>
        <v>1370</v>
      </c>
      <c r="C280" s="172">
        <f t="shared" si="21"/>
        <v>173.2237025</v>
      </c>
      <c r="D280" s="167">
        <f t="shared" si="24"/>
        <v>234.17370249999976</v>
      </c>
      <c r="E280" s="167">
        <f t="shared" si="22"/>
        <v>710.37370250000004</v>
      </c>
      <c r="F280" s="167">
        <f t="shared" si="23"/>
        <v>234.17370249999976</v>
      </c>
      <c r="G280" s="167">
        <f t="shared" si="23"/>
        <v>710.37370250000004</v>
      </c>
    </row>
    <row r="281" spans="2:7" ht="11.25" customHeight="1" x14ac:dyDescent="0.2">
      <c r="B281" s="171">
        <f t="shared" si="25"/>
        <v>1375</v>
      </c>
      <c r="C281" s="172">
        <f t="shared" si="21"/>
        <v>173.2237025</v>
      </c>
      <c r="D281" s="167">
        <f t="shared" si="24"/>
        <v>232.22370249999994</v>
      </c>
      <c r="E281" s="167">
        <f t="shared" si="22"/>
        <v>708.42370250000022</v>
      </c>
      <c r="F281" s="167">
        <f t="shared" si="23"/>
        <v>232.22370249999994</v>
      </c>
      <c r="G281" s="167">
        <f t="shared" si="23"/>
        <v>708.42370250000022</v>
      </c>
    </row>
    <row r="282" spans="2:7" ht="11.25" customHeight="1" x14ac:dyDescent="0.2">
      <c r="B282" s="171">
        <f t="shared" si="25"/>
        <v>1380</v>
      </c>
      <c r="C282" s="172">
        <f t="shared" si="21"/>
        <v>173.2237025</v>
      </c>
      <c r="D282" s="167">
        <f t="shared" si="24"/>
        <v>230.2737024999999</v>
      </c>
      <c r="E282" s="167">
        <f t="shared" si="22"/>
        <v>706.47370249999994</v>
      </c>
      <c r="F282" s="167">
        <f t="shared" si="23"/>
        <v>230.2737024999999</v>
      </c>
      <c r="G282" s="167">
        <f t="shared" si="23"/>
        <v>706.47370249999994</v>
      </c>
    </row>
    <row r="283" spans="2:7" ht="11.25" customHeight="1" x14ac:dyDescent="0.2">
      <c r="B283" s="171">
        <f t="shared" si="25"/>
        <v>1385</v>
      </c>
      <c r="C283" s="172">
        <f t="shared" si="21"/>
        <v>173.2237025</v>
      </c>
      <c r="D283" s="167">
        <f t="shared" si="24"/>
        <v>228.32370249999985</v>
      </c>
      <c r="E283" s="167">
        <f t="shared" si="22"/>
        <v>704.52370250000013</v>
      </c>
      <c r="F283" s="167">
        <f t="shared" si="23"/>
        <v>228.32370249999985</v>
      </c>
      <c r="G283" s="167">
        <f t="shared" si="23"/>
        <v>704.52370250000013</v>
      </c>
    </row>
    <row r="284" spans="2:7" ht="11.25" customHeight="1" x14ac:dyDescent="0.2">
      <c r="B284" s="171">
        <f t="shared" si="25"/>
        <v>1390</v>
      </c>
      <c r="C284" s="172">
        <f t="shared" si="21"/>
        <v>173.2237025</v>
      </c>
      <c r="D284" s="167">
        <f t="shared" si="24"/>
        <v>226.37370250000004</v>
      </c>
      <c r="E284" s="167">
        <f t="shared" si="22"/>
        <v>702.57370249999985</v>
      </c>
      <c r="F284" s="167">
        <f t="shared" si="23"/>
        <v>226.37370250000004</v>
      </c>
      <c r="G284" s="167">
        <f t="shared" si="23"/>
        <v>702.57370249999985</v>
      </c>
    </row>
    <row r="285" spans="2:7" ht="11.25" customHeight="1" x14ac:dyDescent="0.2">
      <c r="B285" s="171">
        <f t="shared" si="25"/>
        <v>1395</v>
      </c>
      <c r="C285" s="172">
        <f t="shared" si="21"/>
        <v>173.2237025</v>
      </c>
      <c r="D285" s="167">
        <f t="shared" si="24"/>
        <v>224.42370249999976</v>
      </c>
      <c r="E285" s="167">
        <f t="shared" si="22"/>
        <v>700.62370250000004</v>
      </c>
      <c r="F285" s="167">
        <f t="shared" si="23"/>
        <v>224.42370249999976</v>
      </c>
      <c r="G285" s="167">
        <f t="shared" si="23"/>
        <v>700.62370250000004</v>
      </c>
    </row>
    <row r="286" spans="2:7" ht="11.25" customHeight="1" x14ac:dyDescent="0.2">
      <c r="B286" s="171">
        <f t="shared" si="25"/>
        <v>1400</v>
      </c>
      <c r="C286" s="172">
        <f t="shared" si="21"/>
        <v>173.2237025</v>
      </c>
      <c r="D286" s="167">
        <f t="shared" si="24"/>
        <v>222.47370249999994</v>
      </c>
      <c r="E286" s="167">
        <f t="shared" si="22"/>
        <v>698.67370250000022</v>
      </c>
      <c r="F286" s="167">
        <f t="shared" si="23"/>
        <v>222.47370249999994</v>
      </c>
      <c r="G286" s="167">
        <f t="shared" si="23"/>
        <v>698.67370250000022</v>
      </c>
    </row>
    <row r="287" spans="2:7" ht="11.25" customHeight="1" x14ac:dyDescent="0.2">
      <c r="B287" s="171">
        <f t="shared" si="25"/>
        <v>1405</v>
      </c>
      <c r="C287" s="172">
        <f t="shared" si="21"/>
        <v>173.2237025</v>
      </c>
      <c r="D287" s="167">
        <f t="shared" si="24"/>
        <v>220.5237024999999</v>
      </c>
      <c r="E287" s="167">
        <f t="shared" si="22"/>
        <v>696.72370249999994</v>
      </c>
      <c r="F287" s="167">
        <f t="shared" si="23"/>
        <v>220.5237024999999</v>
      </c>
      <c r="G287" s="167">
        <f t="shared" si="23"/>
        <v>696.72370249999994</v>
      </c>
    </row>
    <row r="288" spans="2:7" ht="11.25" customHeight="1" x14ac:dyDescent="0.2">
      <c r="B288" s="171">
        <f t="shared" si="25"/>
        <v>1410</v>
      </c>
      <c r="C288" s="172">
        <f t="shared" si="21"/>
        <v>173.2237025</v>
      </c>
      <c r="D288" s="167">
        <f t="shared" si="24"/>
        <v>218.57370249999985</v>
      </c>
      <c r="E288" s="167">
        <f t="shared" si="22"/>
        <v>694.77370250000013</v>
      </c>
      <c r="F288" s="167">
        <f t="shared" si="23"/>
        <v>218.57370249999985</v>
      </c>
      <c r="G288" s="167">
        <f t="shared" si="23"/>
        <v>694.77370250000013</v>
      </c>
    </row>
    <row r="289" spans="2:7" ht="11.25" customHeight="1" x14ac:dyDescent="0.2">
      <c r="B289" s="171">
        <f t="shared" si="25"/>
        <v>1415</v>
      </c>
      <c r="C289" s="172">
        <f t="shared" si="21"/>
        <v>173.2237025</v>
      </c>
      <c r="D289" s="167">
        <f t="shared" si="24"/>
        <v>216.62370250000004</v>
      </c>
      <c r="E289" s="167">
        <f t="shared" si="22"/>
        <v>692.82370249999985</v>
      </c>
      <c r="F289" s="167">
        <f t="shared" si="23"/>
        <v>216.62370250000004</v>
      </c>
      <c r="G289" s="167">
        <f t="shared" si="23"/>
        <v>692.82370249999985</v>
      </c>
    </row>
    <row r="290" spans="2:7" ht="11.25" customHeight="1" x14ac:dyDescent="0.2">
      <c r="B290" s="171">
        <f t="shared" si="25"/>
        <v>1420</v>
      </c>
      <c r="C290" s="172">
        <f t="shared" si="21"/>
        <v>173.2237025</v>
      </c>
      <c r="D290" s="167">
        <f t="shared" si="24"/>
        <v>214.67370249999976</v>
      </c>
      <c r="E290" s="167">
        <f t="shared" si="22"/>
        <v>690.87370250000004</v>
      </c>
      <c r="F290" s="167">
        <f t="shared" si="23"/>
        <v>214.67370249999976</v>
      </c>
      <c r="G290" s="167">
        <f t="shared" si="23"/>
        <v>690.87370250000004</v>
      </c>
    </row>
    <row r="291" spans="2:7" ht="11.25" customHeight="1" x14ac:dyDescent="0.2">
      <c r="B291" s="171">
        <f t="shared" si="25"/>
        <v>1425</v>
      </c>
      <c r="C291" s="172">
        <f t="shared" si="21"/>
        <v>173.2237025</v>
      </c>
      <c r="D291" s="167">
        <f t="shared" si="24"/>
        <v>212.72370249999994</v>
      </c>
      <c r="E291" s="167">
        <f t="shared" si="22"/>
        <v>688.92370250000022</v>
      </c>
      <c r="F291" s="167">
        <f t="shared" si="23"/>
        <v>212.72370249999994</v>
      </c>
      <c r="G291" s="167">
        <f t="shared" si="23"/>
        <v>688.92370250000022</v>
      </c>
    </row>
    <row r="292" spans="2:7" ht="11.25" customHeight="1" x14ac:dyDescent="0.2">
      <c r="B292" s="171">
        <f t="shared" si="25"/>
        <v>1430</v>
      </c>
      <c r="C292" s="172">
        <f t="shared" si="21"/>
        <v>173.2237025</v>
      </c>
      <c r="D292" s="167">
        <f t="shared" si="24"/>
        <v>210.7737024999999</v>
      </c>
      <c r="E292" s="167">
        <f t="shared" si="22"/>
        <v>686.97370249999994</v>
      </c>
      <c r="F292" s="167">
        <f t="shared" si="23"/>
        <v>210.7737024999999</v>
      </c>
      <c r="G292" s="167">
        <f t="shared" si="23"/>
        <v>686.97370249999994</v>
      </c>
    </row>
    <row r="293" spans="2:7" ht="11.25" customHeight="1" x14ac:dyDescent="0.2">
      <c r="B293" s="171">
        <f t="shared" si="25"/>
        <v>1435</v>
      </c>
      <c r="C293" s="172">
        <f t="shared" si="21"/>
        <v>173.2237025</v>
      </c>
      <c r="D293" s="167">
        <f t="shared" si="24"/>
        <v>208.82370249999985</v>
      </c>
      <c r="E293" s="167">
        <f t="shared" si="22"/>
        <v>685.02370250000013</v>
      </c>
      <c r="F293" s="167">
        <f t="shared" si="23"/>
        <v>208.82370249999985</v>
      </c>
      <c r="G293" s="167">
        <f t="shared" si="23"/>
        <v>685.02370250000013</v>
      </c>
    </row>
    <row r="294" spans="2:7" ht="11.25" customHeight="1" x14ac:dyDescent="0.2">
      <c r="B294" s="171">
        <f t="shared" si="25"/>
        <v>1440</v>
      </c>
      <c r="C294" s="172">
        <f t="shared" si="21"/>
        <v>173.2237025</v>
      </c>
      <c r="D294" s="167">
        <f t="shared" si="24"/>
        <v>206.87370250000004</v>
      </c>
      <c r="E294" s="167">
        <f t="shared" si="22"/>
        <v>683.07370249999985</v>
      </c>
      <c r="F294" s="167">
        <f t="shared" si="23"/>
        <v>206.87370250000004</v>
      </c>
      <c r="G294" s="167">
        <f t="shared" si="23"/>
        <v>683.07370249999985</v>
      </c>
    </row>
    <row r="295" spans="2:7" ht="11.25" customHeight="1" x14ac:dyDescent="0.2">
      <c r="B295" s="171">
        <f t="shared" si="25"/>
        <v>1445</v>
      </c>
      <c r="C295" s="172">
        <f t="shared" si="21"/>
        <v>173.2237025</v>
      </c>
      <c r="D295" s="167">
        <f t="shared" si="24"/>
        <v>204.92370249999976</v>
      </c>
      <c r="E295" s="167">
        <f t="shared" si="22"/>
        <v>681.12370250000004</v>
      </c>
      <c r="F295" s="167">
        <f t="shared" si="23"/>
        <v>204.92370249999976</v>
      </c>
      <c r="G295" s="167">
        <f t="shared" si="23"/>
        <v>681.12370250000004</v>
      </c>
    </row>
    <row r="296" spans="2:7" ht="11.25" customHeight="1" x14ac:dyDescent="0.2">
      <c r="B296" s="171">
        <f t="shared" si="25"/>
        <v>1450</v>
      </c>
      <c r="C296" s="172">
        <f t="shared" si="21"/>
        <v>173.2237025</v>
      </c>
      <c r="D296" s="167">
        <f t="shared" si="24"/>
        <v>202.97370249999994</v>
      </c>
      <c r="E296" s="167">
        <f t="shared" si="22"/>
        <v>679.17370250000022</v>
      </c>
      <c r="F296" s="167">
        <f t="shared" si="23"/>
        <v>202.97370249999994</v>
      </c>
      <c r="G296" s="167">
        <f t="shared" si="23"/>
        <v>679.17370250000022</v>
      </c>
    </row>
    <row r="297" spans="2:7" ht="11.25" customHeight="1" x14ac:dyDescent="0.2">
      <c r="B297" s="171">
        <f t="shared" si="25"/>
        <v>1455</v>
      </c>
      <c r="C297" s="172">
        <f t="shared" si="21"/>
        <v>173.2237025</v>
      </c>
      <c r="D297" s="167">
        <f t="shared" si="24"/>
        <v>201.0237024999999</v>
      </c>
      <c r="E297" s="167">
        <f t="shared" si="22"/>
        <v>677.22370249999994</v>
      </c>
      <c r="F297" s="167">
        <f t="shared" si="23"/>
        <v>201.0237024999999</v>
      </c>
      <c r="G297" s="167">
        <f t="shared" si="23"/>
        <v>677.22370249999994</v>
      </c>
    </row>
    <row r="298" spans="2:7" ht="11.25" customHeight="1" x14ac:dyDescent="0.2">
      <c r="B298" s="171">
        <f t="shared" si="25"/>
        <v>1460</v>
      </c>
      <c r="C298" s="172">
        <f t="shared" si="21"/>
        <v>173.2237025</v>
      </c>
      <c r="D298" s="167">
        <f t="shared" si="24"/>
        <v>199.07370249999985</v>
      </c>
      <c r="E298" s="167">
        <f t="shared" si="22"/>
        <v>675.27370250000013</v>
      </c>
      <c r="F298" s="167">
        <f t="shared" si="23"/>
        <v>199.07370249999985</v>
      </c>
      <c r="G298" s="167">
        <f t="shared" si="23"/>
        <v>675.27370250000013</v>
      </c>
    </row>
    <row r="299" spans="2:7" ht="11.25" customHeight="1" x14ac:dyDescent="0.2">
      <c r="B299" s="171">
        <f t="shared" si="25"/>
        <v>1465</v>
      </c>
      <c r="C299" s="172">
        <f t="shared" si="21"/>
        <v>173.2237025</v>
      </c>
      <c r="D299" s="167">
        <f t="shared" si="24"/>
        <v>197.12370250000004</v>
      </c>
      <c r="E299" s="167">
        <f t="shared" si="22"/>
        <v>673.32370249999985</v>
      </c>
      <c r="F299" s="167">
        <f t="shared" si="23"/>
        <v>197.12370250000004</v>
      </c>
      <c r="G299" s="167">
        <f t="shared" si="23"/>
        <v>673.32370249999985</v>
      </c>
    </row>
    <row r="300" spans="2:7" ht="11.25" customHeight="1" x14ac:dyDescent="0.2">
      <c r="B300" s="171">
        <f t="shared" si="25"/>
        <v>1470</v>
      </c>
      <c r="C300" s="172">
        <f t="shared" si="21"/>
        <v>173.2237025</v>
      </c>
      <c r="D300" s="167">
        <f t="shared" si="24"/>
        <v>195.17370249999976</v>
      </c>
      <c r="E300" s="167">
        <f t="shared" si="22"/>
        <v>671.37370250000004</v>
      </c>
      <c r="F300" s="167">
        <f t="shared" si="23"/>
        <v>195.17370249999976</v>
      </c>
      <c r="G300" s="167">
        <f t="shared" si="23"/>
        <v>671.37370250000004</v>
      </c>
    </row>
    <row r="301" spans="2:7" ht="11.25" customHeight="1" x14ac:dyDescent="0.2">
      <c r="B301" s="171">
        <f t="shared" si="25"/>
        <v>1475</v>
      </c>
      <c r="C301" s="172">
        <f t="shared" si="21"/>
        <v>173.2237025</v>
      </c>
      <c r="D301" s="167">
        <f t="shared" si="24"/>
        <v>193.22370249999994</v>
      </c>
      <c r="E301" s="167">
        <f t="shared" si="22"/>
        <v>669.42370250000022</v>
      </c>
      <c r="F301" s="167">
        <f t="shared" si="23"/>
        <v>193.22370249999994</v>
      </c>
      <c r="G301" s="167">
        <f t="shared" si="23"/>
        <v>669.42370250000022</v>
      </c>
    </row>
    <row r="302" spans="2:7" ht="11.25" customHeight="1" x14ac:dyDescent="0.2">
      <c r="B302" s="171">
        <f t="shared" si="25"/>
        <v>1480</v>
      </c>
      <c r="C302" s="172">
        <f t="shared" si="21"/>
        <v>173.2237025</v>
      </c>
      <c r="D302" s="167">
        <f t="shared" si="24"/>
        <v>191.2737024999999</v>
      </c>
      <c r="E302" s="167">
        <f t="shared" si="22"/>
        <v>667.47370249999994</v>
      </c>
      <c r="F302" s="167">
        <f t="shared" si="23"/>
        <v>191.2737024999999</v>
      </c>
      <c r="G302" s="167">
        <f t="shared" si="23"/>
        <v>667.47370249999994</v>
      </c>
    </row>
    <row r="303" spans="2:7" ht="11.25" customHeight="1" x14ac:dyDescent="0.2">
      <c r="B303" s="171">
        <f t="shared" si="25"/>
        <v>1485</v>
      </c>
      <c r="C303" s="172">
        <f t="shared" si="21"/>
        <v>173.2237025</v>
      </c>
      <c r="D303" s="167">
        <f t="shared" si="24"/>
        <v>189.32370249999985</v>
      </c>
      <c r="E303" s="167">
        <f t="shared" si="22"/>
        <v>665.52370250000013</v>
      </c>
      <c r="F303" s="167">
        <f t="shared" si="23"/>
        <v>189.32370249999985</v>
      </c>
      <c r="G303" s="167">
        <f t="shared" si="23"/>
        <v>665.52370250000013</v>
      </c>
    </row>
    <row r="304" spans="2:7" ht="11.25" customHeight="1" x14ac:dyDescent="0.2">
      <c r="B304" s="171">
        <f t="shared" si="25"/>
        <v>1490</v>
      </c>
      <c r="C304" s="172">
        <f t="shared" si="21"/>
        <v>173.2237025</v>
      </c>
      <c r="D304" s="167">
        <f t="shared" si="24"/>
        <v>187.37370250000004</v>
      </c>
      <c r="E304" s="167">
        <f t="shared" si="22"/>
        <v>663.57370249999985</v>
      </c>
      <c r="F304" s="167">
        <f t="shared" si="23"/>
        <v>187.37370250000004</v>
      </c>
      <c r="G304" s="167">
        <f t="shared" si="23"/>
        <v>663.57370249999985</v>
      </c>
    </row>
    <row r="305" spans="2:7" ht="11.25" customHeight="1" x14ac:dyDescent="0.2">
      <c r="B305" s="171">
        <f t="shared" si="25"/>
        <v>1495</v>
      </c>
      <c r="C305" s="172">
        <f t="shared" si="21"/>
        <v>173.2237025</v>
      </c>
      <c r="D305" s="167">
        <f t="shared" si="24"/>
        <v>185.42370249999976</v>
      </c>
      <c r="E305" s="167">
        <f t="shared" si="22"/>
        <v>661.62370250000004</v>
      </c>
      <c r="F305" s="167">
        <f t="shared" si="23"/>
        <v>185.42370249999976</v>
      </c>
      <c r="G305" s="167">
        <f t="shared" si="23"/>
        <v>661.62370250000004</v>
      </c>
    </row>
    <row r="306" spans="2:7" ht="11.25" customHeight="1" x14ac:dyDescent="0.2">
      <c r="B306" s="171">
        <f t="shared" si="25"/>
        <v>1500</v>
      </c>
      <c r="C306" s="172">
        <f t="shared" si="21"/>
        <v>173.2237025</v>
      </c>
      <c r="D306" s="167">
        <f t="shared" si="24"/>
        <v>183.47370249999994</v>
      </c>
      <c r="E306" s="167">
        <f t="shared" si="22"/>
        <v>659.67370250000022</v>
      </c>
      <c r="F306" s="167">
        <f t="shared" si="23"/>
        <v>183.47370249999994</v>
      </c>
      <c r="G306" s="167">
        <f t="shared" si="23"/>
        <v>659.67370250000022</v>
      </c>
    </row>
    <row r="307" spans="2:7" ht="11.25" customHeight="1" x14ac:dyDescent="0.2">
      <c r="B307" s="171">
        <f t="shared" si="25"/>
        <v>1505</v>
      </c>
      <c r="C307" s="172">
        <f t="shared" si="21"/>
        <v>173.2237025</v>
      </c>
      <c r="D307" s="167">
        <f t="shared" si="24"/>
        <v>181.5237024999999</v>
      </c>
      <c r="E307" s="167">
        <f t="shared" si="22"/>
        <v>657.72370249999994</v>
      </c>
      <c r="F307" s="167">
        <f t="shared" si="23"/>
        <v>181.5237024999999</v>
      </c>
      <c r="G307" s="167">
        <f t="shared" si="23"/>
        <v>657.72370249999994</v>
      </c>
    </row>
    <row r="308" spans="2:7" ht="11.25" customHeight="1" x14ac:dyDescent="0.2">
      <c r="B308" s="171">
        <f t="shared" si="25"/>
        <v>1510</v>
      </c>
      <c r="C308" s="172">
        <f t="shared" si="21"/>
        <v>173.2237025</v>
      </c>
      <c r="D308" s="167">
        <f t="shared" si="24"/>
        <v>179.57370249999985</v>
      </c>
      <c r="E308" s="167">
        <f t="shared" si="22"/>
        <v>655.77370250000013</v>
      </c>
      <c r="F308" s="167">
        <f t="shared" si="23"/>
        <v>179.57370249999985</v>
      </c>
      <c r="G308" s="167">
        <f t="shared" si="23"/>
        <v>655.77370250000013</v>
      </c>
    </row>
    <row r="309" spans="2:7" ht="11.25" customHeight="1" x14ac:dyDescent="0.2">
      <c r="B309" s="171">
        <f t="shared" si="25"/>
        <v>1515</v>
      </c>
      <c r="C309" s="172">
        <f t="shared" si="21"/>
        <v>173.2237025</v>
      </c>
      <c r="D309" s="167">
        <f t="shared" si="24"/>
        <v>177.62370250000004</v>
      </c>
      <c r="E309" s="167">
        <f t="shared" si="22"/>
        <v>653.82370249999985</v>
      </c>
      <c r="F309" s="167">
        <f t="shared" si="23"/>
        <v>177.62370250000004</v>
      </c>
      <c r="G309" s="167">
        <f t="shared" si="23"/>
        <v>653.82370249999985</v>
      </c>
    </row>
    <row r="310" spans="2:7" ht="11.25" customHeight="1" x14ac:dyDescent="0.2">
      <c r="B310" s="171">
        <f t="shared" si="25"/>
        <v>1520</v>
      </c>
      <c r="C310" s="172">
        <f t="shared" si="21"/>
        <v>173.2237025</v>
      </c>
      <c r="D310" s="167">
        <f t="shared" si="24"/>
        <v>175.67370249999976</v>
      </c>
      <c r="E310" s="167">
        <f t="shared" si="22"/>
        <v>651.87370250000004</v>
      </c>
      <c r="F310" s="167">
        <f t="shared" si="23"/>
        <v>175.67370249999976</v>
      </c>
      <c r="G310" s="167">
        <f t="shared" si="23"/>
        <v>651.87370250000004</v>
      </c>
    </row>
    <row r="311" spans="2:7" ht="11.25" customHeight="1" x14ac:dyDescent="0.2">
      <c r="B311" s="171">
        <f t="shared" si="25"/>
        <v>1525</v>
      </c>
      <c r="C311" s="172">
        <f t="shared" si="21"/>
        <v>173.2237025</v>
      </c>
      <c r="D311" s="167">
        <f t="shared" si="24"/>
        <v>173.72370249999994</v>
      </c>
      <c r="E311" s="167">
        <f t="shared" si="22"/>
        <v>649.92370250000022</v>
      </c>
      <c r="F311" s="167">
        <f t="shared" si="23"/>
        <v>173.72370249999994</v>
      </c>
      <c r="G311" s="167">
        <f t="shared" si="23"/>
        <v>649.92370250000022</v>
      </c>
    </row>
    <row r="312" spans="2:7" ht="11.25" customHeight="1" x14ac:dyDescent="0.2">
      <c r="B312" s="171">
        <f t="shared" si="25"/>
        <v>1530</v>
      </c>
      <c r="C312" s="172">
        <f t="shared" si="21"/>
        <v>173.2237025</v>
      </c>
      <c r="D312" s="167">
        <f t="shared" si="24"/>
        <v>171.7737024999999</v>
      </c>
      <c r="E312" s="167">
        <f t="shared" si="22"/>
        <v>647.97370249999994</v>
      </c>
      <c r="F312" s="167">
        <f t="shared" si="23"/>
        <v>171.7737024999999</v>
      </c>
      <c r="G312" s="167">
        <f t="shared" si="23"/>
        <v>647.97370249999994</v>
      </c>
    </row>
    <row r="313" spans="2:7" ht="11.25" customHeight="1" x14ac:dyDescent="0.2">
      <c r="B313" s="171">
        <f t="shared" si="25"/>
        <v>1535</v>
      </c>
      <c r="C313" s="172">
        <f t="shared" si="21"/>
        <v>173.2237025</v>
      </c>
      <c r="D313" s="167">
        <f t="shared" si="24"/>
        <v>169.82370249999985</v>
      </c>
      <c r="E313" s="167">
        <f t="shared" si="22"/>
        <v>646.02370250000013</v>
      </c>
      <c r="F313" s="167">
        <f t="shared" si="23"/>
        <v>169.82370249999985</v>
      </c>
      <c r="G313" s="167">
        <f t="shared" si="23"/>
        <v>646.02370250000013</v>
      </c>
    </row>
    <row r="314" spans="2:7" ht="11.25" customHeight="1" x14ac:dyDescent="0.2">
      <c r="B314" s="171">
        <f t="shared" si="25"/>
        <v>1540</v>
      </c>
      <c r="C314" s="172">
        <f t="shared" si="21"/>
        <v>173.2237025</v>
      </c>
      <c r="D314" s="167">
        <f t="shared" si="24"/>
        <v>167.87370250000004</v>
      </c>
      <c r="E314" s="167">
        <f t="shared" si="22"/>
        <v>644.07370249999985</v>
      </c>
      <c r="F314" s="167">
        <f t="shared" si="23"/>
        <v>167.87370250000004</v>
      </c>
      <c r="G314" s="167">
        <f t="shared" si="23"/>
        <v>644.07370249999985</v>
      </c>
    </row>
    <row r="315" spans="2:7" ht="11.25" customHeight="1" x14ac:dyDescent="0.2">
      <c r="B315" s="171">
        <f t="shared" si="25"/>
        <v>1545</v>
      </c>
      <c r="C315" s="172">
        <f t="shared" si="21"/>
        <v>173.2237025</v>
      </c>
      <c r="D315" s="167">
        <f t="shared" si="24"/>
        <v>165.92370249999976</v>
      </c>
      <c r="E315" s="167">
        <f t="shared" si="22"/>
        <v>642.12370250000004</v>
      </c>
      <c r="F315" s="167">
        <f t="shared" si="23"/>
        <v>165.92370249999976</v>
      </c>
      <c r="G315" s="167">
        <f t="shared" si="23"/>
        <v>642.12370250000004</v>
      </c>
    </row>
    <row r="316" spans="2:7" ht="11.25" customHeight="1" x14ac:dyDescent="0.2">
      <c r="B316" s="171">
        <f t="shared" si="25"/>
        <v>1550</v>
      </c>
      <c r="C316" s="172">
        <f t="shared" si="21"/>
        <v>173.2237025</v>
      </c>
      <c r="D316" s="167">
        <f t="shared" si="24"/>
        <v>163.97370249999994</v>
      </c>
      <c r="E316" s="167">
        <f t="shared" si="22"/>
        <v>640.17370250000022</v>
      </c>
      <c r="F316" s="167">
        <f t="shared" si="23"/>
        <v>163.97370249999994</v>
      </c>
      <c r="G316" s="167">
        <f t="shared" si="23"/>
        <v>640.17370250000022</v>
      </c>
    </row>
    <row r="317" spans="2:7" ht="11.25" customHeight="1" x14ac:dyDescent="0.2">
      <c r="B317" s="171">
        <f t="shared" si="25"/>
        <v>1555</v>
      </c>
      <c r="C317" s="172">
        <f t="shared" si="21"/>
        <v>173.2237025</v>
      </c>
      <c r="D317" s="167">
        <f t="shared" si="24"/>
        <v>162.0237024999999</v>
      </c>
      <c r="E317" s="167">
        <f t="shared" si="22"/>
        <v>638.22370249999994</v>
      </c>
      <c r="F317" s="167">
        <f t="shared" si="23"/>
        <v>162.0237024999999</v>
      </c>
      <c r="G317" s="167">
        <f t="shared" si="23"/>
        <v>638.22370249999994</v>
      </c>
    </row>
    <row r="318" spans="2:7" ht="11.25" customHeight="1" x14ac:dyDescent="0.2">
      <c r="B318" s="171">
        <f t="shared" si="25"/>
        <v>1560</v>
      </c>
      <c r="C318" s="172">
        <f t="shared" si="21"/>
        <v>173.2237025</v>
      </c>
      <c r="D318" s="167">
        <f t="shared" si="24"/>
        <v>160.07370249999985</v>
      </c>
      <c r="E318" s="167">
        <f t="shared" si="22"/>
        <v>636.27370250000013</v>
      </c>
      <c r="F318" s="167">
        <f t="shared" si="23"/>
        <v>160.07370249999985</v>
      </c>
      <c r="G318" s="167">
        <f t="shared" si="23"/>
        <v>636.27370250000013</v>
      </c>
    </row>
    <row r="319" spans="2:7" ht="11.25" customHeight="1" x14ac:dyDescent="0.2">
      <c r="B319" s="171">
        <f t="shared" si="25"/>
        <v>1565</v>
      </c>
      <c r="C319" s="172">
        <f t="shared" si="21"/>
        <v>173.2237025</v>
      </c>
      <c r="D319" s="167">
        <f t="shared" si="24"/>
        <v>158.12370250000004</v>
      </c>
      <c r="E319" s="167">
        <f t="shared" si="22"/>
        <v>634.32370249999985</v>
      </c>
      <c r="F319" s="167">
        <f t="shared" si="23"/>
        <v>158.12370250000004</v>
      </c>
      <c r="G319" s="167">
        <f t="shared" si="23"/>
        <v>634.32370249999985</v>
      </c>
    </row>
    <row r="320" spans="2:7" ht="11.25" customHeight="1" x14ac:dyDescent="0.2">
      <c r="B320" s="171">
        <f t="shared" si="25"/>
        <v>1570</v>
      </c>
      <c r="C320" s="172">
        <f t="shared" si="21"/>
        <v>173.2237025</v>
      </c>
      <c r="D320" s="167">
        <f t="shared" si="24"/>
        <v>156.17370249999976</v>
      </c>
      <c r="E320" s="167">
        <f t="shared" si="22"/>
        <v>632.37370250000004</v>
      </c>
      <c r="F320" s="167">
        <f t="shared" si="23"/>
        <v>156.17370249999976</v>
      </c>
      <c r="G320" s="167">
        <f t="shared" si="23"/>
        <v>632.37370250000004</v>
      </c>
    </row>
    <row r="321" spans="2:7" ht="11.25" customHeight="1" x14ac:dyDescent="0.2">
      <c r="B321" s="171">
        <f t="shared" si="25"/>
        <v>1575</v>
      </c>
      <c r="C321" s="172">
        <f t="shared" si="21"/>
        <v>173.2237025</v>
      </c>
      <c r="D321" s="167">
        <f t="shared" si="24"/>
        <v>154.22370249999994</v>
      </c>
      <c r="E321" s="167">
        <f t="shared" si="22"/>
        <v>630.42370250000022</v>
      </c>
      <c r="F321" s="167">
        <f t="shared" si="23"/>
        <v>154.22370249999994</v>
      </c>
      <c r="G321" s="167">
        <f t="shared" si="23"/>
        <v>630.42370250000022</v>
      </c>
    </row>
    <row r="322" spans="2:7" ht="11.25" customHeight="1" x14ac:dyDescent="0.2">
      <c r="B322" s="171">
        <f t="shared" si="25"/>
        <v>1580</v>
      </c>
      <c r="C322" s="172">
        <f t="shared" si="21"/>
        <v>173.2237025</v>
      </c>
      <c r="D322" s="167">
        <f t="shared" si="24"/>
        <v>152.2737024999999</v>
      </c>
      <c r="E322" s="167">
        <f t="shared" si="22"/>
        <v>628.47370249999994</v>
      </c>
      <c r="F322" s="167">
        <f t="shared" si="23"/>
        <v>152.2737024999999</v>
      </c>
      <c r="G322" s="167">
        <f t="shared" si="23"/>
        <v>628.47370249999994</v>
      </c>
    </row>
    <row r="323" spans="2:7" ht="11.25" customHeight="1" x14ac:dyDescent="0.2">
      <c r="B323" s="171">
        <f t="shared" si="25"/>
        <v>1585</v>
      </c>
      <c r="C323" s="172">
        <f t="shared" si="21"/>
        <v>173.2237025</v>
      </c>
      <c r="D323" s="167">
        <f t="shared" si="24"/>
        <v>150.32370249999985</v>
      </c>
      <c r="E323" s="167">
        <f t="shared" si="22"/>
        <v>626.52370250000013</v>
      </c>
      <c r="F323" s="167">
        <f t="shared" si="23"/>
        <v>150.32370249999985</v>
      </c>
      <c r="G323" s="167">
        <f t="shared" si="23"/>
        <v>626.52370250000013</v>
      </c>
    </row>
    <row r="324" spans="2:7" ht="11.25" customHeight="1" x14ac:dyDescent="0.2">
      <c r="B324" s="171">
        <f t="shared" si="25"/>
        <v>1590</v>
      </c>
      <c r="C324" s="172">
        <f t="shared" si="21"/>
        <v>173.2237025</v>
      </c>
      <c r="D324" s="167">
        <f t="shared" si="24"/>
        <v>148.37370250000004</v>
      </c>
      <c r="E324" s="167">
        <f t="shared" si="22"/>
        <v>624.57370249999985</v>
      </c>
      <c r="F324" s="167">
        <f t="shared" si="23"/>
        <v>148.37370250000004</v>
      </c>
      <c r="G324" s="167">
        <f t="shared" si="23"/>
        <v>624.57370249999985</v>
      </c>
    </row>
    <row r="325" spans="2:7" ht="11.25" customHeight="1" x14ac:dyDescent="0.2">
      <c r="B325" s="171">
        <f t="shared" si="25"/>
        <v>1595</v>
      </c>
      <c r="C325" s="172">
        <f t="shared" si="21"/>
        <v>173.2237025</v>
      </c>
      <c r="D325" s="167">
        <f t="shared" si="24"/>
        <v>146.42370249999976</v>
      </c>
      <c r="E325" s="167">
        <f t="shared" si="22"/>
        <v>622.62370250000004</v>
      </c>
      <c r="F325" s="167">
        <f t="shared" si="23"/>
        <v>146.42370249999976</v>
      </c>
      <c r="G325" s="167">
        <f t="shared" si="23"/>
        <v>622.62370250000004</v>
      </c>
    </row>
    <row r="326" spans="2:7" ht="11.25" customHeight="1" x14ac:dyDescent="0.2">
      <c r="B326" s="171">
        <f t="shared" si="25"/>
        <v>1600</v>
      </c>
      <c r="C326" s="172">
        <f t="shared" ref="C326:C389" si="26">(B326&gt;$M$7)*(B326&lt;$M$8)*(B326-$M$7)/($M$8-$M$7)*$L$5+(B326&gt;=$M$8)*$L$5</f>
        <v>173.2237025</v>
      </c>
      <c r="D326" s="167">
        <f t="shared" si="24"/>
        <v>144.47370249999994</v>
      </c>
      <c r="E326" s="167">
        <f t="shared" ref="E326:E389" si="27">MAX(0,$L$9+0.61*B326+C326-MAX($L$9,B326))</f>
        <v>620.67370250000022</v>
      </c>
      <c r="F326" s="167">
        <f t="shared" ref="F326:G389" si="28">D326*(D326&gt;$L$6)</f>
        <v>144.47370249999994</v>
      </c>
      <c r="G326" s="167">
        <f t="shared" si="28"/>
        <v>620.67370250000022</v>
      </c>
    </row>
    <row r="327" spans="2:7" ht="11.25" customHeight="1" x14ac:dyDescent="0.2">
      <c r="B327" s="171">
        <f t="shared" si="25"/>
        <v>1605</v>
      </c>
      <c r="C327" s="172">
        <f t="shared" si="26"/>
        <v>173.2237025</v>
      </c>
      <c r="D327" s="167">
        <f t="shared" ref="D327:D390" si="29">MAX(0,$K$9+0.61*B327+C327-MAX($K$9,B327))</f>
        <v>142.5237024999999</v>
      </c>
      <c r="E327" s="167">
        <f t="shared" si="27"/>
        <v>618.72370249999994</v>
      </c>
      <c r="F327" s="167">
        <f t="shared" si="28"/>
        <v>142.5237024999999</v>
      </c>
      <c r="G327" s="167">
        <f t="shared" si="28"/>
        <v>618.72370249999994</v>
      </c>
    </row>
    <row r="328" spans="2:7" ht="11.25" customHeight="1" x14ac:dyDescent="0.2">
      <c r="B328" s="171">
        <f t="shared" si="25"/>
        <v>1610</v>
      </c>
      <c r="C328" s="172">
        <f t="shared" si="26"/>
        <v>173.2237025</v>
      </c>
      <c r="D328" s="167">
        <f t="shared" si="29"/>
        <v>140.57370249999985</v>
      </c>
      <c r="E328" s="167">
        <f t="shared" si="27"/>
        <v>616.77370250000013</v>
      </c>
      <c r="F328" s="167">
        <f t="shared" si="28"/>
        <v>140.57370249999985</v>
      </c>
      <c r="G328" s="167">
        <f t="shared" si="28"/>
        <v>616.77370250000013</v>
      </c>
    </row>
    <row r="329" spans="2:7" ht="11.25" customHeight="1" x14ac:dyDescent="0.2">
      <c r="B329" s="171">
        <f t="shared" si="25"/>
        <v>1615</v>
      </c>
      <c r="C329" s="172">
        <f t="shared" si="26"/>
        <v>173.2237025</v>
      </c>
      <c r="D329" s="167">
        <f t="shared" si="29"/>
        <v>138.62370250000004</v>
      </c>
      <c r="E329" s="167">
        <f t="shared" si="27"/>
        <v>614.82370249999985</v>
      </c>
      <c r="F329" s="167">
        <f t="shared" si="28"/>
        <v>138.62370250000004</v>
      </c>
      <c r="G329" s="167">
        <f t="shared" si="28"/>
        <v>614.82370249999985</v>
      </c>
    </row>
    <row r="330" spans="2:7" ht="11.25" customHeight="1" x14ac:dyDescent="0.2">
      <c r="B330" s="171">
        <f t="shared" si="25"/>
        <v>1620</v>
      </c>
      <c r="C330" s="172">
        <f t="shared" si="26"/>
        <v>173.2237025</v>
      </c>
      <c r="D330" s="167">
        <f t="shared" si="29"/>
        <v>136.67370249999976</v>
      </c>
      <c r="E330" s="167">
        <f t="shared" si="27"/>
        <v>612.87370250000004</v>
      </c>
      <c r="F330" s="167">
        <f t="shared" si="28"/>
        <v>136.67370249999976</v>
      </c>
      <c r="G330" s="167">
        <f t="shared" si="28"/>
        <v>612.87370250000004</v>
      </c>
    </row>
    <row r="331" spans="2:7" ht="11.25" customHeight="1" x14ac:dyDescent="0.2">
      <c r="B331" s="171">
        <f t="shared" si="25"/>
        <v>1625</v>
      </c>
      <c r="C331" s="172">
        <f t="shared" si="26"/>
        <v>173.2237025</v>
      </c>
      <c r="D331" s="167">
        <f t="shared" si="29"/>
        <v>134.72370249999994</v>
      </c>
      <c r="E331" s="167">
        <f t="shared" si="27"/>
        <v>610.92370249999976</v>
      </c>
      <c r="F331" s="167">
        <f t="shared" si="28"/>
        <v>134.72370249999994</v>
      </c>
      <c r="G331" s="167">
        <f t="shared" si="28"/>
        <v>610.92370249999976</v>
      </c>
    </row>
    <row r="332" spans="2:7" ht="11.25" customHeight="1" x14ac:dyDescent="0.2">
      <c r="B332" s="171">
        <f>B331+5</f>
        <v>1630</v>
      </c>
      <c r="C332" s="172">
        <f t="shared" si="26"/>
        <v>173.2237025</v>
      </c>
      <c r="D332" s="167">
        <f t="shared" si="29"/>
        <v>132.7737024999999</v>
      </c>
      <c r="E332" s="167">
        <f t="shared" si="27"/>
        <v>608.97370249999994</v>
      </c>
      <c r="F332" s="167">
        <f t="shared" si="28"/>
        <v>132.7737024999999</v>
      </c>
      <c r="G332" s="167">
        <f t="shared" si="28"/>
        <v>608.97370249999994</v>
      </c>
    </row>
    <row r="333" spans="2:7" ht="11.25" customHeight="1" x14ac:dyDescent="0.2">
      <c r="B333" s="171">
        <f t="shared" si="25"/>
        <v>1635</v>
      </c>
      <c r="C333" s="172">
        <f t="shared" si="26"/>
        <v>173.2237025</v>
      </c>
      <c r="D333" s="167">
        <f t="shared" si="29"/>
        <v>130.82370249999985</v>
      </c>
      <c r="E333" s="167">
        <f t="shared" si="27"/>
        <v>607.02370250000013</v>
      </c>
      <c r="F333" s="167">
        <f t="shared" si="28"/>
        <v>130.82370249999985</v>
      </c>
      <c r="G333" s="167">
        <f t="shared" si="28"/>
        <v>607.02370250000013</v>
      </c>
    </row>
    <row r="334" spans="2:7" ht="11.25" customHeight="1" x14ac:dyDescent="0.2">
      <c r="B334" s="171">
        <f t="shared" si="25"/>
        <v>1640</v>
      </c>
      <c r="C334" s="172">
        <f t="shared" si="26"/>
        <v>173.2237025</v>
      </c>
      <c r="D334" s="167">
        <f t="shared" si="29"/>
        <v>128.87370250000004</v>
      </c>
      <c r="E334" s="167">
        <f t="shared" si="27"/>
        <v>605.07370249999985</v>
      </c>
      <c r="F334" s="167">
        <f t="shared" si="28"/>
        <v>128.87370250000004</v>
      </c>
      <c r="G334" s="167">
        <f t="shared" si="28"/>
        <v>605.07370249999985</v>
      </c>
    </row>
    <row r="335" spans="2:7" ht="11.25" customHeight="1" x14ac:dyDescent="0.2">
      <c r="B335" s="171">
        <f t="shared" si="25"/>
        <v>1645</v>
      </c>
      <c r="C335" s="172">
        <f t="shared" si="26"/>
        <v>173.2237025</v>
      </c>
      <c r="D335" s="167">
        <f t="shared" si="29"/>
        <v>126.92370249999976</v>
      </c>
      <c r="E335" s="167">
        <f t="shared" si="27"/>
        <v>603.12370250000004</v>
      </c>
      <c r="F335" s="167">
        <f t="shared" si="28"/>
        <v>126.92370249999976</v>
      </c>
      <c r="G335" s="167">
        <f t="shared" si="28"/>
        <v>603.12370250000004</v>
      </c>
    </row>
    <row r="336" spans="2:7" ht="11.25" customHeight="1" x14ac:dyDescent="0.2">
      <c r="B336" s="171">
        <f t="shared" si="25"/>
        <v>1650</v>
      </c>
      <c r="C336" s="172">
        <f t="shared" si="26"/>
        <v>173.2237025</v>
      </c>
      <c r="D336" s="167">
        <f t="shared" si="29"/>
        <v>124.97370249999994</v>
      </c>
      <c r="E336" s="167">
        <f t="shared" si="27"/>
        <v>601.17370249999976</v>
      </c>
      <c r="F336" s="167">
        <f t="shared" si="28"/>
        <v>124.97370249999994</v>
      </c>
      <c r="G336" s="167">
        <f t="shared" si="28"/>
        <v>601.17370249999976</v>
      </c>
    </row>
    <row r="337" spans="2:7" ht="11.25" customHeight="1" x14ac:dyDescent="0.2">
      <c r="B337" s="171">
        <f t="shared" si="25"/>
        <v>1655</v>
      </c>
      <c r="C337" s="172">
        <f t="shared" si="26"/>
        <v>173.2237025</v>
      </c>
      <c r="D337" s="167">
        <f t="shared" si="29"/>
        <v>123.0237024999999</v>
      </c>
      <c r="E337" s="167">
        <f t="shared" si="27"/>
        <v>599.22370249999994</v>
      </c>
      <c r="F337" s="167">
        <f t="shared" si="28"/>
        <v>123.0237024999999</v>
      </c>
      <c r="G337" s="167">
        <f t="shared" si="28"/>
        <v>599.22370249999994</v>
      </c>
    </row>
    <row r="338" spans="2:7" ht="11.25" customHeight="1" x14ac:dyDescent="0.2">
      <c r="B338" s="171">
        <f t="shared" si="25"/>
        <v>1660</v>
      </c>
      <c r="C338" s="172">
        <f t="shared" si="26"/>
        <v>173.2237025</v>
      </c>
      <c r="D338" s="167">
        <f t="shared" si="29"/>
        <v>121.07370249999985</v>
      </c>
      <c r="E338" s="167">
        <f t="shared" si="27"/>
        <v>597.27370250000013</v>
      </c>
      <c r="F338" s="167">
        <f t="shared" si="28"/>
        <v>121.07370249999985</v>
      </c>
      <c r="G338" s="167">
        <f t="shared" si="28"/>
        <v>597.27370250000013</v>
      </c>
    </row>
    <row r="339" spans="2:7" ht="11.25" customHeight="1" x14ac:dyDescent="0.2">
      <c r="B339" s="171">
        <f t="shared" si="25"/>
        <v>1665</v>
      </c>
      <c r="C339" s="172">
        <f t="shared" si="26"/>
        <v>173.2237025</v>
      </c>
      <c r="D339" s="167">
        <f t="shared" si="29"/>
        <v>119.12370250000004</v>
      </c>
      <c r="E339" s="167">
        <f t="shared" si="27"/>
        <v>595.32370249999985</v>
      </c>
      <c r="F339" s="167">
        <f t="shared" si="28"/>
        <v>119.12370250000004</v>
      </c>
      <c r="G339" s="167">
        <f t="shared" si="28"/>
        <v>595.32370249999985</v>
      </c>
    </row>
    <row r="340" spans="2:7" ht="11.25" customHeight="1" x14ac:dyDescent="0.2">
      <c r="B340" s="171">
        <f t="shared" si="25"/>
        <v>1670</v>
      </c>
      <c r="C340" s="172">
        <f t="shared" si="26"/>
        <v>173.2237025</v>
      </c>
      <c r="D340" s="167">
        <f t="shared" si="29"/>
        <v>117.17370249999976</v>
      </c>
      <c r="E340" s="167">
        <f t="shared" si="27"/>
        <v>593.37370250000004</v>
      </c>
      <c r="F340" s="167">
        <f t="shared" si="28"/>
        <v>117.17370249999976</v>
      </c>
      <c r="G340" s="167">
        <f t="shared" si="28"/>
        <v>593.37370250000004</v>
      </c>
    </row>
    <row r="341" spans="2:7" ht="11.25" customHeight="1" x14ac:dyDescent="0.2">
      <c r="B341" s="171">
        <f t="shared" si="25"/>
        <v>1675</v>
      </c>
      <c r="C341" s="172">
        <f t="shared" si="26"/>
        <v>173.2237025</v>
      </c>
      <c r="D341" s="167">
        <f t="shared" si="29"/>
        <v>115.22370249999994</v>
      </c>
      <c r="E341" s="167">
        <f t="shared" si="27"/>
        <v>591.42370249999976</v>
      </c>
      <c r="F341" s="167">
        <f t="shared" si="28"/>
        <v>115.22370249999994</v>
      </c>
      <c r="G341" s="167">
        <f t="shared" si="28"/>
        <v>591.42370249999976</v>
      </c>
    </row>
    <row r="342" spans="2:7" ht="11.25" customHeight="1" x14ac:dyDescent="0.2">
      <c r="B342" s="171">
        <f t="shared" si="25"/>
        <v>1680</v>
      </c>
      <c r="C342" s="172">
        <f t="shared" si="26"/>
        <v>173.2237025</v>
      </c>
      <c r="D342" s="167">
        <f t="shared" si="29"/>
        <v>113.2737024999999</v>
      </c>
      <c r="E342" s="167">
        <f t="shared" si="27"/>
        <v>589.47370249999994</v>
      </c>
      <c r="F342" s="167">
        <f t="shared" si="28"/>
        <v>113.2737024999999</v>
      </c>
      <c r="G342" s="167">
        <f t="shared" si="28"/>
        <v>589.47370249999994</v>
      </c>
    </row>
    <row r="343" spans="2:7" ht="11.25" customHeight="1" x14ac:dyDescent="0.2">
      <c r="B343" s="171">
        <f t="shared" si="25"/>
        <v>1685</v>
      </c>
      <c r="C343" s="172">
        <f t="shared" si="26"/>
        <v>173.2237025</v>
      </c>
      <c r="D343" s="167">
        <f t="shared" si="29"/>
        <v>111.32370249999985</v>
      </c>
      <c r="E343" s="167">
        <f t="shared" si="27"/>
        <v>587.52370250000013</v>
      </c>
      <c r="F343" s="167">
        <f t="shared" si="28"/>
        <v>111.32370249999985</v>
      </c>
      <c r="G343" s="167">
        <f t="shared" si="28"/>
        <v>587.52370250000013</v>
      </c>
    </row>
    <row r="344" spans="2:7" ht="11.25" customHeight="1" x14ac:dyDescent="0.2">
      <c r="B344" s="171">
        <f t="shared" ref="B344:B407" si="30">B343+5</f>
        <v>1690</v>
      </c>
      <c r="C344" s="172">
        <f t="shared" si="26"/>
        <v>173.2237025</v>
      </c>
      <c r="D344" s="167">
        <f t="shared" si="29"/>
        <v>109.37370250000004</v>
      </c>
      <c r="E344" s="167">
        <f t="shared" si="27"/>
        <v>585.57370250000031</v>
      </c>
      <c r="F344" s="167">
        <f t="shared" si="28"/>
        <v>109.37370250000004</v>
      </c>
      <c r="G344" s="167">
        <f t="shared" si="28"/>
        <v>585.57370250000031</v>
      </c>
    </row>
    <row r="345" spans="2:7" ht="11.25" customHeight="1" x14ac:dyDescent="0.2">
      <c r="B345" s="171">
        <f t="shared" si="30"/>
        <v>1695</v>
      </c>
      <c r="C345" s="172">
        <f t="shared" si="26"/>
        <v>173.2237025</v>
      </c>
      <c r="D345" s="167">
        <f t="shared" si="29"/>
        <v>107.42370249999999</v>
      </c>
      <c r="E345" s="167">
        <f t="shared" si="27"/>
        <v>583.62370250000004</v>
      </c>
      <c r="F345" s="167">
        <f t="shared" si="28"/>
        <v>107.42370249999999</v>
      </c>
      <c r="G345" s="167">
        <f t="shared" si="28"/>
        <v>583.62370250000004</v>
      </c>
    </row>
    <row r="346" spans="2:7" ht="11.25" customHeight="1" x14ac:dyDescent="0.2">
      <c r="B346" s="171">
        <f t="shared" si="30"/>
        <v>1700</v>
      </c>
      <c r="C346" s="172">
        <f t="shared" si="26"/>
        <v>173.2237025</v>
      </c>
      <c r="D346" s="167">
        <f t="shared" si="29"/>
        <v>105.47370249999994</v>
      </c>
      <c r="E346" s="167">
        <f t="shared" si="27"/>
        <v>581.67370249999976</v>
      </c>
      <c r="F346" s="167">
        <f t="shared" si="28"/>
        <v>105.47370249999994</v>
      </c>
      <c r="G346" s="167">
        <f t="shared" si="28"/>
        <v>581.67370249999976</v>
      </c>
    </row>
    <row r="347" spans="2:7" ht="11.25" customHeight="1" x14ac:dyDescent="0.2">
      <c r="B347" s="171">
        <f t="shared" si="30"/>
        <v>1705</v>
      </c>
      <c r="C347" s="172">
        <f t="shared" si="26"/>
        <v>173.2237025</v>
      </c>
      <c r="D347" s="167">
        <f t="shared" si="29"/>
        <v>103.5237024999999</v>
      </c>
      <c r="E347" s="167">
        <f t="shared" si="27"/>
        <v>579.72370249999994</v>
      </c>
      <c r="F347" s="167">
        <f t="shared" si="28"/>
        <v>103.5237024999999</v>
      </c>
      <c r="G347" s="167">
        <f t="shared" si="28"/>
        <v>579.72370249999994</v>
      </c>
    </row>
    <row r="348" spans="2:7" ht="11.25" customHeight="1" x14ac:dyDescent="0.2">
      <c r="B348" s="171">
        <f t="shared" si="30"/>
        <v>1710</v>
      </c>
      <c r="C348" s="172">
        <f t="shared" si="26"/>
        <v>173.2237025</v>
      </c>
      <c r="D348" s="167">
        <f t="shared" si="29"/>
        <v>101.57370249999985</v>
      </c>
      <c r="E348" s="167">
        <f t="shared" si="27"/>
        <v>577.77370250000013</v>
      </c>
      <c r="F348" s="167">
        <f t="shared" si="28"/>
        <v>101.57370249999985</v>
      </c>
      <c r="G348" s="167">
        <f t="shared" si="28"/>
        <v>577.77370250000013</v>
      </c>
    </row>
    <row r="349" spans="2:7" ht="11.25" customHeight="1" x14ac:dyDescent="0.2">
      <c r="B349" s="171">
        <f t="shared" si="30"/>
        <v>1715</v>
      </c>
      <c r="C349" s="172">
        <f t="shared" si="26"/>
        <v>173.2237025</v>
      </c>
      <c r="D349" s="167">
        <f t="shared" si="29"/>
        <v>99.623702499999808</v>
      </c>
      <c r="E349" s="167">
        <f t="shared" si="27"/>
        <v>575.82370249999985</v>
      </c>
      <c r="F349" s="167">
        <f t="shared" si="28"/>
        <v>99.623702499999808</v>
      </c>
      <c r="G349" s="167">
        <f t="shared" si="28"/>
        <v>575.82370249999985</v>
      </c>
    </row>
    <row r="350" spans="2:7" ht="11.25" customHeight="1" x14ac:dyDescent="0.2">
      <c r="B350" s="171">
        <f t="shared" si="30"/>
        <v>1720</v>
      </c>
      <c r="C350" s="172">
        <f t="shared" si="26"/>
        <v>173.2237025</v>
      </c>
      <c r="D350" s="167">
        <f t="shared" si="29"/>
        <v>97.67370249999999</v>
      </c>
      <c r="E350" s="167">
        <f t="shared" si="27"/>
        <v>573.87370250000004</v>
      </c>
      <c r="F350" s="167">
        <f t="shared" si="28"/>
        <v>97.67370249999999</v>
      </c>
      <c r="G350" s="167">
        <f t="shared" si="28"/>
        <v>573.87370250000004</v>
      </c>
    </row>
    <row r="351" spans="2:7" ht="11.25" customHeight="1" x14ac:dyDescent="0.2">
      <c r="B351" s="171">
        <f t="shared" si="30"/>
        <v>1725</v>
      </c>
      <c r="C351" s="172">
        <f t="shared" si="26"/>
        <v>173.2237025</v>
      </c>
      <c r="D351" s="167">
        <f t="shared" si="29"/>
        <v>95.723702499999945</v>
      </c>
      <c r="E351" s="167">
        <f t="shared" si="27"/>
        <v>571.92370249999976</v>
      </c>
      <c r="F351" s="167">
        <f t="shared" si="28"/>
        <v>95.723702499999945</v>
      </c>
      <c r="G351" s="167">
        <f t="shared" si="28"/>
        <v>571.92370249999976</v>
      </c>
    </row>
    <row r="352" spans="2:7" ht="11.25" customHeight="1" x14ac:dyDescent="0.2">
      <c r="B352" s="171">
        <f t="shared" si="30"/>
        <v>1730</v>
      </c>
      <c r="C352" s="172">
        <f t="shared" si="26"/>
        <v>173.2237025</v>
      </c>
      <c r="D352" s="167">
        <f t="shared" si="29"/>
        <v>93.773702499999899</v>
      </c>
      <c r="E352" s="167">
        <f t="shared" si="27"/>
        <v>569.97370249999994</v>
      </c>
      <c r="F352" s="167">
        <f t="shared" si="28"/>
        <v>93.773702499999899</v>
      </c>
      <c r="G352" s="167">
        <f t="shared" si="28"/>
        <v>569.97370249999994</v>
      </c>
    </row>
    <row r="353" spans="2:13" ht="11.25" customHeight="1" x14ac:dyDescent="0.2">
      <c r="B353" s="171">
        <f t="shared" si="30"/>
        <v>1735</v>
      </c>
      <c r="C353" s="172">
        <f t="shared" si="26"/>
        <v>173.2237025</v>
      </c>
      <c r="D353" s="167">
        <f t="shared" si="29"/>
        <v>91.823702499999854</v>
      </c>
      <c r="E353" s="167">
        <f t="shared" si="27"/>
        <v>568.02370250000013</v>
      </c>
      <c r="F353" s="167">
        <f t="shared" si="28"/>
        <v>91.823702499999854</v>
      </c>
      <c r="G353" s="167">
        <f t="shared" si="28"/>
        <v>568.02370250000013</v>
      </c>
    </row>
    <row r="354" spans="2:13" ht="11.25" customHeight="1" x14ac:dyDescent="0.2">
      <c r="B354" s="171">
        <f t="shared" si="30"/>
        <v>1740</v>
      </c>
      <c r="C354" s="172">
        <f t="shared" si="26"/>
        <v>173.2237025</v>
      </c>
      <c r="D354" s="167">
        <f t="shared" si="29"/>
        <v>89.873702499999808</v>
      </c>
      <c r="E354" s="167">
        <f t="shared" si="27"/>
        <v>566.07370249999985</v>
      </c>
      <c r="F354" s="167">
        <f t="shared" si="28"/>
        <v>89.873702499999808</v>
      </c>
      <c r="G354" s="167">
        <f t="shared" si="28"/>
        <v>566.07370249999985</v>
      </c>
    </row>
    <row r="355" spans="2:13" ht="11.25" customHeight="1" x14ac:dyDescent="0.2">
      <c r="B355" s="171">
        <f t="shared" si="30"/>
        <v>1745</v>
      </c>
      <c r="C355" s="172">
        <f t="shared" si="26"/>
        <v>173.2237025</v>
      </c>
      <c r="D355" s="167">
        <f t="shared" si="29"/>
        <v>87.92370249999999</v>
      </c>
      <c r="E355" s="167">
        <f t="shared" si="27"/>
        <v>564.12370250000004</v>
      </c>
      <c r="F355" s="167">
        <f t="shared" si="28"/>
        <v>87.92370249999999</v>
      </c>
      <c r="G355" s="167">
        <f t="shared" si="28"/>
        <v>564.12370250000004</v>
      </c>
    </row>
    <row r="356" spans="2:13" ht="11.25" customHeight="1" x14ac:dyDescent="0.2">
      <c r="B356" s="171">
        <f t="shared" si="30"/>
        <v>1750</v>
      </c>
      <c r="C356" s="172">
        <f t="shared" si="26"/>
        <v>173.2237025</v>
      </c>
      <c r="D356" s="167">
        <f t="shared" si="29"/>
        <v>85.973702499999945</v>
      </c>
      <c r="E356" s="167">
        <f t="shared" si="27"/>
        <v>562.17370249999976</v>
      </c>
      <c r="F356" s="167">
        <f t="shared" si="28"/>
        <v>85.973702499999945</v>
      </c>
      <c r="G356" s="167">
        <f t="shared" si="28"/>
        <v>562.17370249999976</v>
      </c>
    </row>
    <row r="357" spans="2:13" ht="11.25" customHeight="1" x14ac:dyDescent="0.2">
      <c r="B357" s="171">
        <f t="shared" si="30"/>
        <v>1755</v>
      </c>
      <c r="C357" s="172">
        <f t="shared" si="26"/>
        <v>173.2237025</v>
      </c>
      <c r="D357" s="167">
        <f t="shared" si="29"/>
        <v>84.023702499999899</v>
      </c>
      <c r="E357" s="167">
        <f t="shared" si="27"/>
        <v>560.22370249999994</v>
      </c>
      <c r="F357" s="167">
        <f t="shared" si="28"/>
        <v>84.023702499999899</v>
      </c>
      <c r="G357" s="167">
        <f t="shared" si="28"/>
        <v>560.22370249999994</v>
      </c>
    </row>
    <row r="358" spans="2:13" ht="11.25" customHeight="1" x14ac:dyDescent="0.2">
      <c r="B358" s="171">
        <f t="shared" si="30"/>
        <v>1760</v>
      </c>
      <c r="C358" s="172">
        <f t="shared" si="26"/>
        <v>173.2237025</v>
      </c>
      <c r="D358" s="167">
        <f t="shared" si="29"/>
        <v>82.073702499999854</v>
      </c>
      <c r="E358" s="167">
        <f t="shared" si="27"/>
        <v>558.27370250000013</v>
      </c>
      <c r="F358" s="167">
        <f t="shared" si="28"/>
        <v>82.073702499999854</v>
      </c>
      <c r="G358" s="167">
        <f t="shared" si="28"/>
        <v>558.27370250000013</v>
      </c>
    </row>
    <row r="359" spans="2:13" ht="11.25" customHeight="1" x14ac:dyDescent="0.2">
      <c r="B359" s="171">
        <f t="shared" si="30"/>
        <v>1765</v>
      </c>
      <c r="C359" s="172">
        <f t="shared" si="26"/>
        <v>173.2237025</v>
      </c>
      <c r="D359" s="167">
        <f t="shared" si="29"/>
        <v>80.123702499999808</v>
      </c>
      <c r="E359" s="167">
        <f t="shared" si="27"/>
        <v>556.32370249999985</v>
      </c>
      <c r="F359" s="167">
        <f t="shared" si="28"/>
        <v>80.123702499999808</v>
      </c>
      <c r="G359" s="167">
        <f t="shared" si="28"/>
        <v>556.32370249999985</v>
      </c>
    </row>
    <row r="360" spans="2:13" ht="11.25" customHeight="1" x14ac:dyDescent="0.2">
      <c r="B360" s="171">
        <f t="shared" si="30"/>
        <v>1770</v>
      </c>
      <c r="C360" s="172">
        <f t="shared" si="26"/>
        <v>173.2237025</v>
      </c>
      <c r="D360" s="167">
        <f t="shared" si="29"/>
        <v>78.17370249999999</v>
      </c>
      <c r="E360" s="167">
        <f t="shared" si="27"/>
        <v>554.37370250000004</v>
      </c>
      <c r="F360" s="167">
        <f t="shared" si="28"/>
        <v>78.17370249999999</v>
      </c>
      <c r="G360" s="167">
        <f t="shared" si="28"/>
        <v>554.37370250000004</v>
      </c>
    </row>
    <row r="361" spans="2:13" ht="11.25" customHeight="1" x14ac:dyDescent="0.2">
      <c r="B361" s="171">
        <f t="shared" si="30"/>
        <v>1775</v>
      </c>
      <c r="C361" s="172">
        <f t="shared" si="26"/>
        <v>173.2237025</v>
      </c>
      <c r="D361" s="167">
        <f t="shared" si="29"/>
        <v>76.223702499999945</v>
      </c>
      <c r="E361" s="167">
        <f t="shared" si="27"/>
        <v>552.42370249999976</v>
      </c>
      <c r="F361" s="167">
        <f t="shared" si="28"/>
        <v>76.223702499999945</v>
      </c>
      <c r="G361" s="167">
        <f t="shared" si="28"/>
        <v>552.42370249999976</v>
      </c>
    </row>
    <row r="362" spans="2:13" ht="11.25" customHeight="1" x14ac:dyDescent="0.2">
      <c r="B362" s="171">
        <f>B361+5</f>
        <v>1780</v>
      </c>
      <c r="C362" s="172">
        <f t="shared" si="26"/>
        <v>173.2237025</v>
      </c>
      <c r="D362" s="167">
        <f t="shared" si="29"/>
        <v>74.273702499999899</v>
      </c>
      <c r="E362" s="167">
        <f t="shared" si="27"/>
        <v>550.47370249999994</v>
      </c>
      <c r="F362" s="167">
        <f t="shared" si="28"/>
        <v>74.273702499999899</v>
      </c>
      <c r="G362" s="167">
        <f t="shared" si="28"/>
        <v>550.47370249999994</v>
      </c>
    </row>
    <row r="363" spans="2:13" ht="11.25" customHeight="1" x14ac:dyDescent="0.2">
      <c r="B363" s="171">
        <f>B362+5</f>
        <v>1785</v>
      </c>
      <c r="C363" s="172">
        <f t="shared" si="26"/>
        <v>173.2237025</v>
      </c>
      <c r="D363" s="167">
        <f t="shared" si="29"/>
        <v>72.323702499999854</v>
      </c>
      <c r="E363" s="167">
        <f t="shared" si="27"/>
        <v>548.52370250000013</v>
      </c>
      <c r="F363" s="167">
        <f t="shared" si="28"/>
        <v>72.323702499999854</v>
      </c>
      <c r="G363" s="167">
        <f>E363*(E363&gt;$L$6)</f>
        <v>548.52370250000013</v>
      </c>
    </row>
    <row r="364" spans="2:13" ht="11.25" customHeight="1" x14ac:dyDescent="0.2">
      <c r="B364" s="171">
        <f>B363+5</f>
        <v>1790</v>
      </c>
      <c r="C364" s="172">
        <f t="shared" si="26"/>
        <v>173.2237025</v>
      </c>
      <c r="D364" s="167">
        <f t="shared" si="29"/>
        <v>70.373702499999808</v>
      </c>
      <c r="E364" s="167">
        <f t="shared" si="27"/>
        <v>546.57370249999985</v>
      </c>
      <c r="F364" s="167">
        <f t="shared" si="28"/>
        <v>70.373702499999808</v>
      </c>
      <c r="G364" s="167">
        <f t="shared" si="28"/>
        <v>546.57370249999985</v>
      </c>
      <c r="M364" s="190"/>
    </row>
    <row r="365" spans="2:13" ht="11.25" customHeight="1" x14ac:dyDescent="0.2">
      <c r="B365" s="171">
        <f t="shared" si="30"/>
        <v>1795</v>
      </c>
      <c r="C365" s="172">
        <f t="shared" si="26"/>
        <v>173.2237025</v>
      </c>
      <c r="D365" s="167">
        <f t="shared" si="29"/>
        <v>68.42370249999999</v>
      </c>
      <c r="E365" s="167">
        <f t="shared" si="27"/>
        <v>544.62370250000004</v>
      </c>
      <c r="F365" s="167">
        <f t="shared" si="28"/>
        <v>68.42370249999999</v>
      </c>
      <c r="G365" s="167">
        <f t="shared" si="28"/>
        <v>544.62370250000004</v>
      </c>
    </row>
    <row r="366" spans="2:13" ht="11.25" customHeight="1" x14ac:dyDescent="0.2">
      <c r="B366" s="171">
        <f t="shared" si="30"/>
        <v>1800</v>
      </c>
      <c r="C366" s="172">
        <f t="shared" si="26"/>
        <v>173.2237025</v>
      </c>
      <c r="D366" s="167">
        <f t="shared" si="29"/>
        <v>66.473702499999945</v>
      </c>
      <c r="E366" s="167">
        <f t="shared" si="27"/>
        <v>542.67370249999976</v>
      </c>
      <c r="F366" s="167">
        <f t="shared" si="28"/>
        <v>66.473702499999945</v>
      </c>
      <c r="G366" s="167">
        <f t="shared" si="28"/>
        <v>542.67370249999976</v>
      </c>
    </row>
    <row r="367" spans="2:13" ht="11.25" customHeight="1" x14ac:dyDescent="0.2">
      <c r="B367" s="171">
        <f t="shared" si="30"/>
        <v>1805</v>
      </c>
      <c r="C367" s="172">
        <f t="shared" si="26"/>
        <v>173.2237025</v>
      </c>
      <c r="D367" s="167">
        <f t="shared" si="29"/>
        <v>64.523702499999899</v>
      </c>
      <c r="E367" s="167">
        <f t="shared" si="27"/>
        <v>540.72370249999994</v>
      </c>
      <c r="F367" s="167">
        <f t="shared" si="28"/>
        <v>64.523702499999899</v>
      </c>
      <c r="G367" s="167">
        <f t="shared" si="28"/>
        <v>540.72370249999994</v>
      </c>
      <c r="M367" s="191"/>
    </row>
    <row r="368" spans="2:13" ht="11.25" customHeight="1" x14ac:dyDescent="0.2">
      <c r="B368" s="171">
        <f t="shared" si="30"/>
        <v>1810</v>
      </c>
      <c r="C368" s="172">
        <f t="shared" si="26"/>
        <v>173.2237025</v>
      </c>
      <c r="D368" s="167">
        <f t="shared" si="29"/>
        <v>62.573702499999854</v>
      </c>
      <c r="E368" s="167">
        <f t="shared" si="27"/>
        <v>538.77370250000013</v>
      </c>
      <c r="F368" s="167">
        <f t="shared" si="28"/>
        <v>62.573702499999854</v>
      </c>
      <c r="G368" s="167">
        <f t="shared" si="28"/>
        <v>538.77370250000013</v>
      </c>
    </row>
    <row r="369" spans="2:13" ht="11.25" customHeight="1" x14ac:dyDescent="0.2">
      <c r="B369" s="171">
        <f t="shared" si="30"/>
        <v>1815</v>
      </c>
      <c r="C369" s="172">
        <f t="shared" si="26"/>
        <v>173.2237025</v>
      </c>
      <c r="D369" s="167">
        <f t="shared" si="29"/>
        <v>60.623702499999808</v>
      </c>
      <c r="E369" s="167">
        <f t="shared" si="27"/>
        <v>536.82370249999985</v>
      </c>
      <c r="F369" s="167">
        <f t="shared" si="28"/>
        <v>60.623702499999808</v>
      </c>
      <c r="G369" s="167">
        <f t="shared" si="28"/>
        <v>536.82370249999985</v>
      </c>
      <c r="M369" s="189"/>
    </row>
    <row r="370" spans="2:13" ht="11.25" customHeight="1" x14ac:dyDescent="0.2">
      <c r="B370" s="171">
        <f t="shared" si="30"/>
        <v>1820</v>
      </c>
      <c r="C370" s="172">
        <f t="shared" si="26"/>
        <v>173.2237025</v>
      </c>
      <c r="D370" s="167">
        <f t="shared" si="29"/>
        <v>58.67370249999999</v>
      </c>
      <c r="E370" s="167">
        <f t="shared" si="27"/>
        <v>534.87370250000004</v>
      </c>
      <c r="F370" s="167">
        <f t="shared" si="28"/>
        <v>58.67370249999999</v>
      </c>
      <c r="G370" s="167">
        <f t="shared" si="28"/>
        <v>534.87370250000004</v>
      </c>
    </row>
    <row r="371" spans="2:13" ht="11.25" customHeight="1" x14ac:dyDescent="0.2">
      <c r="B371" s="171">
        <f t="shared" si="30"/>
        <v>1825</v>
      </c>
      <c r="C371" s="172">
        <f t="shared" si="26"/>
        <v>173.2237025</v>
      </c>
      <c r="D371" s="167">
        <f t="shared" si="29"/>
        <v>56.723702499999945</v>
      </c>
      <c r="E371" s="167">
        <f t="shared" si="27"/>
        <v>532.92370249999976</v>
      </c>
      <c r="F371" s="167">
        <f t="shared" si="28"/>
        <v>56.723702499999945</v>
      </c>
      <c r="G371" s="167">
        <f t="shared" si="28"/>
        <v>532.92370249999976</v>
      </c>
    </row>
    <row r="372" spans="2:13" ht="11.25" customHeight="1" x14ac:dyDescent="0.2">
      <c r="B372" s="171">
        <f t="shared" si="30"/>
        <v>1830</v>
      </c>
      <c r="C372" s="172">
        <f t="shared" si="26"/>
        <v>173.2237025</v>
      </c>
      <c r="D372" s="167">
        <f t="shared" si="29"/>
        <v>54.773702499999899</v>
      </c>
      <c r="E372" s="167">
        <f t="shared" si="27"/>
        <v>530.97370249999994</v>
      </c>
      <c r="F372" s="167">
        <f t="shared" si="28"/>
        <v>54.773702499999899</v>
      </c>
      <c r="G372" s="167">
        <f t="shared" si="28"/>
        <v>530.97370249999994</v>
      </c>
    </row>
    <row r="373" spans="2:13" ht="11.25" customHeight="1" x14ac:dyDescent="0.2">
      <c r="B373" s="171">
        <f t="shared" si="30"/>
        <v>1835</v>
      </c>
      <c r="C373" s="172">
        <f t="shared" si="26"/>
        <v>173.2237025</v>
      </c>
      <c r="D373" s="167">
        <f t="shared" si="29"/>
        <v>52.823702499999854</v>
      </c>
      <c r="E373" s="167">
        <f t="shared" si="27"/>
        <v>529.02370250000013</v>
      </c>
      <c r="F373" s="167">
        <f t="shared" si="28"/>
        <v>52.823702499999854</v>
      </c>
      <c r="G373" s="167">
        <f t="shared" si="28"/>
        <v>529.02370250000013</v>
      </c>
    </row>
    <row r="374" spans="2:13" ht="11.25" customHeight="1" x14ac:dyDescent="0.2">
      <c r="B374" s="171">
        <f t="shared" si="30"/>
        <v>1840</v>
      </c>
      <c r="C374" s="172">
        <f t="shared" si="26"/>
        <v>173.2237025</v>
      </c>
      <c r="D374" s="167">
        <f t="shared" si="29"/>
        <v>50.873702499999808</v>
      </c>
      <c r="E374" s="167">
        <f t="shared" si="27"/>
        <v>527.07370249999985</v>
      </c>
      <c r="F374" s="167">
        <f t="shared" si="28"/>
        <v>50.873702499999808</v>
      </c>
      <c r="G374" s="167">
        <f t="shared" si="28"/>
        <v>527.07370249999985</v>
      </c>
    </row>
    <row r="375" spans="2:13" ht="11.25" customHeight="1" x14ac:dyDescent="0.2">
      <c r="B375" s="171">
        <f t="shared" si="30"/>
        <v>1845</v>
      </c>
      <c r="C375" s="172">
        <f t="shared" si="26"/>
        <v>173.2237025</v>
      </c>
      <c r="D375" s="167">
        <f t="shared" si="29"/>
        <v>48.92370249999999</v>
      </c>
      <c r="E375" s="167">
        <f t="shared" si="27"/>
        <v>525.12370250000004</v>
      </c>
      <c r="F375" s="167">
        <f t="shared" si="28"/>
        <v>48.92370249999999</v>
      </c>
      <c r="G375" s="167">
        <f t="shared" si="28"/>
        <v>525.12370250000004</v>
      </c>
    </row>
    <row r="376" spans="2:13" ht="11.25" customHeight="1" x14ac:dyDescent="0.2">
      <c r="B376" s="171">
        <f t="shared" si="30"/>
        <v>1850</v>
      </c>
      <c r="C376" s="172">
        <f t="shared" si="26"/>
        <v>173.2237025</v>
      </c>
      <c r="D376" s="167">
        <f t="shared" si="29"/>
        <v>46.973702499999945</v>
      </c>
      <c r="E376" s="167">
        <f t="shared" si="27"/>
        <v>523.17370249999976</v>
      </c>
      <c r="F376" s="167">
        <f t="shared" si="28"/>
        <v>46.973702499999945</v>
      </c>
      <c r="G376" s="167">
        <f t="shared" si="28"/>
        <v>523.17370249999976</v>
      </c>
    </row>
    <row r="377" spans="2:13" ht="11.25" customHeight="1" x14ac:dyDescent="0.2">
      <c r="B377" s="171">
        <f t="shared" si="30"/>
        <v>1855</v>
      </c>
      <c r="C377" s="172">
        <f t="shared" si="26"/>
        <v>173.2237025</v>
      </c>
      <c r="D377" s="167">
        <f t="shared" si="29"/>
        <v>45.023702499999899</v>
      </c>
      <c r="E377" s="167">
        <f t="shared" si="27"/>
        <v>521.22370249999994</v>
      </c>
      <c r="F377" s="167">
        <f t="shared" si="28"/>
        <v>45.023702499999899</v>
      </c>
      <c r="G377" s="167">
        <f t="shared" si="28"/>
        <v>521.22370249999994</v>
      </c>
    </row>
    <row r="378" spans="2:13" ht="11.25" customHeight="1" x14ac:dyDescent="0.2">
      <c r="B378" s="171">
        <f t="shared" si="30"/>
        <v>1860</v>
      </c>
      <c r="C378" s="172">
        <f t="shared" si="26"/>
        <v>173.2237025</v>
      </c>
      <c r="D378" s="167">
        <f t="shared" si="29"/>
        <v>43.073702499999854</v>
      </c>
      <c r="E378" s="167">
        <f t="shared" si="27"/>
        <v>519.27370250000013</v>
      </c>
      <c r="F378" s="167">
        <f t="shared" si="28"/>
        <v>43.073702499999854</v>
      </c>
      <c r="G378" s="167">
        <f t="shared" si="28"/>
        <v>519.27370250000013</v>
      </c>
    </row>
    <row r="379" spans="2:13" ht="11.25" customHeight="1" x14ac:dyDescent="0.2">
      <c r="B379" s="171">
        <f t="shared" si="30"/>
        <v>1865</v>
      </c>
      <c r="C379" s="172">
        <f t="shared" si="26"/>
        <v>173.2237025</v>
      </c>
      <c r="D379" s="167">
        <f t="shared" si="29"/>
        <v>41.123702499999808</v>
      </c>
      <c r="E379" s="167">
        <f t="shared" si="27"/>
        <v>517.32370249999985</v>
      </c>
      <c r="F379" s="167">
        <f t="shared" si="28"/>
        <v>41.123702499999808</v>
      </c>
      <c r="G379" s="167">
        <f t="shared" si="28"/>
        <v>517.32370249999985</v>
      </c>
    </row>
    <row r="380" spans="2:13" ht="11.25" customHeight="1" x14ac:dyDescent="0.2">
      <c r="B380" s="171">
        <f t="shared" si="30"/>
        <v>1870</v>
      </c>
      <c r="C380" s="172">
        <f t="shared" si="26"/>
        <v>173.2237025</v>
      </c>
      <c r="D380" s="167">
        <f t="shared" si="29"/>
        <v>39.17370249999999</v>
      </c>
      <c r="E380" s="167">
        <f t="shared" si="27"/>
        <v>515.37370250000004</v>
      </c>
      <c r="F380" s="167">
        <f t="shared" si="28"/>
        <v>39.17370249999999</v>
      </c>
      <c r="G380" s="167">
        <f t="shared" si="28"/>
        <v>515.37370250000004</v>
      </c>
    </row>
    <row r="381" spans="2:13" ht="11.25" customHeight="1" x14ac:dyDescent="0.2">
      <c r="B381" s="171">
        <f t="shared" si="30"/>
        <v>1875</v>
      </c>
      <c r="C381" s="172">
        <f t="shared" si="26"/>
        <v>173.2237025</v>
      </c>
      <c r="D381" s="167">
        <f t="shared" si="29"/>
        <v>37.223702499999945</v>
      </c>
      <c r="E381" s="167">
        <f t="shared" si="27"/>
        <v>513.42370249999976</v>
      </c>
      <c r="F381" s="167">
        <f t="shared" si="28"/>
        <v>37.223702499999945</v>
      </c>
      <c r="G381" s="167">
        <f t="shared" si="28"/>
        <v>513.42370249999976</v>
      </c>
    </row>
    <row r="382" spans="2:13" ht="11.25" customHeight="1" x14ac:dyDescent="0.2">
      <c r="B382" s="171">
        <f t="shared" si="30"/>
        <v>1880</v>
      </c>
      <c r="C382" s="172">
        <f t="shared" si="26"/>
        <v>173.2237025</v>
      </c>
      <c r="D382" s="167">
        <f t="shared" si="29"/>
        <v>35.273702499999899</v>
      </c>
      <c r="E382" s="167">
        <f t="shared" si="27"/>
        <v>511.47370249999994</v>
      </c>
      <c r="F382" s="167">
        <f t="shared" si="28"/>
        <v>35.273702499999899</v>
      </c>
      <c r="G382" s="167">
        <f t="shared" si="28"/>
        <v>511.47370249999994</v>
      </c>
    </row>
    <row r="383" spans="2:13" ht="11.25" customHeight="1" x14ac:dyDescent="0.2">
      <c r="B383" s="171">
        <f t="shared" si="30"/>
        <v>1885</v>
      </c>
      <c r="C383" s="172">
        <f t="shared" si="26"/>
        <v>173.2237025</v>
      </c>
      <c r="D383" s="167">
        <f t="shared" si="29"/>
        <v>33.323702499999854</v>
      </c>
      <c r="E383" s="167">
        <f t="shared" si="27"/>
        <v>509.52370250000013</v>
      </c>
      <c r="F383" s="167">
        <f t="shared" si="28"/>
        <v>33.323702499999854</v>
      </c>
      <c r="G383" s="167">
        <f t="shared" si="28"/>
        <v>509.52370250000013</v>
      </c>
    </row>
    <row r="384" spans="2:13" ht="11.25" customHeight="1" x14ac:dyDescent="0.2">
      <c r="B384" s="171">
        <f t="shared" si="30"/>
        <v>1890</v>
      </c>
      <c r="C384" s="172">
        <f t="shared" si="26"/>
        <v>173.2237025</v>
      </c>
      <c r="D384" s="167">
        <f t="shared" si="29"/>
        <v>31.373702499999808</v>
      </c>
      <c r="E384" s="167">
        <f t="shared" si="27"/>
        <v>507.57370249999985</v>
      </c>
      <c r="F384" s="167">
        <f t="shared" si="28"/>
        <v>31.373702499999808</v>
      </c>
      <c r="G384" s="167">
        <f t="shared" si="28"/>
        <v>507.57370249999985</v>
      </c>
    </row>
    <row r="385" spans="2:7" ht="11.25" customHeight="1" x14ac:dyDescent="0.2">
      <c r="B385" s="171">
        <f t="shared" si="30"/>
        <v>1895</v>
      </c>
      <c r="C385" s="172">
        <f t="shared" si="26"/>
        <v>173.2237025</v>
      </c>
      <c r="D385" s="167">
        <f t="shared" si="29"/>
        <v>29.42370249999999</v>
      </c>
      <c r="E385" s="167">
        <f t="shared" si="27"/>
        <v>505.62370250000004</v>
      </c>
      <c r="F385" s="167">
        <f t="shared" si="28"/>
        <v>29.42370249999999</v>
      </c>
      <c r="G385" s="167">
        <f t="shared" si="28"/>
        <v>505.62370250000004</v>
      </c>
    </row>
    <row r="386" spans="2:7" ht="11.25" customHeight="1" x14ac:dyDescent="0.2">
      <c r="B386" s="171">
        <f t="shared" si="30"/>
        <v>1900</v>
      </c>
      <c r="C386" s="172">
        <f t="shared" si="26"/>
        <v>173.2237025</v>
      </c>
      <c r="D386" s="167">
        <f t="shared" si="29"/>
        <v>27.473702499999945</v>
      </c>
      <c r="E386" s="167">
        <f t="shared" si="27"/>
        <v>503.67370249999976</v>
      </c>
      <c r="F386" s="167">
        <f t="shared" si="28"/>
        <v>27.473702499999945</v>
      </c>
      <c r="G386" s="167">
        <f t="shared" si="28"/>
        <v>503.67370249999976</v>
      </c>
    </row>
    <row r="387" spans="2:7" ht="11.25" customHeight="1" x14ac:dyDescent="0.2">
      <c r="B387" s="171">
        <f>B386+5</f>
        <v>1905</v>
      </c>
      <c r="C387" s="172">
        <f>(B387&gt;$M$7)*(B387&lt;$M$8)*(B387-$M$7)/($M$8-$M$7)*$L$5+(B387&gt;=$M$8)*$L$5</f>
        <v>173.2237025</v>
      </c>
      <c r="D387" s="167">
        <f>MAX(0,$K$9+0.61*B387+C387-MAX($K$9,B387))</f>
        <v>25.523702499999899</v>
      </c>
      <c r="E387" s="167">
        <f t="shared" si="27"/>
        <v>501.72370249999994</v>
      </c>
      <c r="F387" s="167">
        <f t="shared" si="28"/>
        <v>25.523702499999899</v>
      </c>
      <c r="G387" s="167">
        <f t="shared" si="28"/>
        <v>501.72370249999994</v>
      </c>
    </row>
    <row r="388" spans="2:7" ht="11.25" customHeight="1" x14ac:dyDescent="0.2">
      <c r="B388" s="171">
        <f t="shared" si="30"/>
        <v>1910</v>
      </c>
      <c r="C388" s="172">
        <f t="shared" si="26"/>
        <v>173.2237025</v>
      </c>
      <c r="D388" s="167">
        <f t="shared" si="29"/>
        <v>23.573702499999854</v>
      </c>
      <c r="E388" s="167">
        <f t="shared" si="27"/>
        <v>499.77370250000013</v>
      </c>
      <c r="F388" s="167">
        <f t="shared" si="28"/>
        <v>23.573702499999854</v>
      </c>
      <c r="G388" s="167">
        <f t="shared" si="28"/>
        <v>499.77370250000013</v>
      </c>
    </row>
    <row r="389" spans="2:7" ht="11.25" customHeight="1" x14ac:dyDescent="0.2">
      <c r="B389" s="171">
        <f t="shared" si="30"/>
        <v>1915</v>
      </c>
      <c r="C389" s="172">
        <f t="shared" si="26"/>
        <v>173.2237025</v>
      </c>
      <c r="D389" s="167">
        <f t="shared" si="29"/>
        <v>21.623702499999808</v>
      </c>
      <c r="E389" s="167">
        <f t="shared" si="27"/>
        <v>497.82370249999985</v>
      </c>
      <c r="F389" s="167">
        <f t="shared" si="28"/>
        <v>21.623702499999808</v>
      </c>
      <c r="G389" s="167">
        <f t="shared" si="28"/>
        <v>497.82370249999985</v>
      </c>
    </row>
    <row r="390" spans="2:7" ht="11.25" customHeight="1" x14ac:dyDescent="0.2">
      <c r="B390" s="171">
        <f t="shared" si="30"/>
        <v>1920</v>
      </c>
      <c r="C390" s="172">
        <f t="shared" ref="C390:C453" si="31">(B390&gt;$M$7)*(B390&lt;$M$8)*(B390-$M$7)/($M$8-$M$7)*$L$5+(B390&gt;=$M$8)*$L$5</f>
        <v>173.2237025</v>
      </c>
      <c r="D390" s="167">
        <f t="shared" si="29"/>
        <v>19.67370249999999</v>
      </c>
      <c r="E390" s="167">
        <f t="shared" ref="E390:E453" si="32">MAX(0,$L$9+0.61*B390+C390-MAX($L$9,B390))</f>
        <v>495.87370250000004</v>
      </c>
      <c r="F390" s="167">
        <f t="shared" ref="F390:G453" si="33">D390*(D390&gt;$L$6)</f>
        <v>19.67370249999999</v>
      </c>
      <c r="G390" s="167">
        <f t="shared" si="33"/>
        <v>495.87370250000004</v>
      </c>
    </row>
    <row r="391" spans="2:7" ht="11.25" customHeight="1" x14ac:dyDescent="0.2">
      <c r="B391" s="171">
        <f t="shared" si="30"/>
        <v>1925</v>
      </c>
      <c r="C391" s="172">
        <f t="shared" si="31"/>
        <v>173.2237025</v>
      </c>
      <c r="D391" s="167">
        <f t="shared" ref="D391:D454" si="34">MAX(0,$K$9+0.61*B391+C391-MAX($K$9,B391))</f>
        <v>17.723702499999945</v>
      </c>
      <c r="E391" s="167">
        <f t="shared" si="32"/>
        <v>493.92370249999976</v>
      </c>
      <c r="F391" s="167">
        <f t="shared" si="33"/>
        <v>17.723702499999945</v>
      </c>
      <c r="G391" s="167">
        <f t="shared" si="33"/>
        <v>493.92370249999976</v>
      </c>
    </row>
    <row r="392" spans="2:7" ht="11.25" customHeight="1" x14ac:dyDescent="0.2">
      <c r="B392" s="171">
        <f t="shared" si="30"/>
        <v>1930</v>
      </c>
      <c r="C392" s="172">
        <f t="shared" si="31"/>
        <v>173.2237025</v>
      </c>
      <c r="D392" s="167">
        <f t="shared" si="34"/>
        <v>15.773702499999899</v>
      </c>
      <c r="E392" s="167">
        <f t="shared" si="32"/>
        <v>491.97370249999994</v>
      </c>
      <c r="F392" s="167">
        <f t="shared" si="33"/>
        <v>15.773702499999899</v>
      </c>
      <c r="G392" s="167">
        <f t="shared" si="33"/>
        <v>491.97370249999994</v>
      </c>
    </row>
    <row r="393" spans="2:7" ht="11.25" customHeight="1" x14ac:dyDescent="0.2">
      <c r="B393" s="171">
        <f t="shared" si="30"/>
        <v>1935</v>
      </c>
      <c r="C393" s="172">
        <f t="shared" si="31"/>
        <v>173.2237025</v>
      </c>
      <c r="D393" s="167">
        <f t="shared" si="34"/>
        <v>13.823702499999854</v>
      </c>
      <c r="E393" s="167">
        <f t="shared" si="32"/>
        <v>490.02370250000013</v>
      </c>
      <c r="F393" s="167">
        <f t="shared" si="33"/>
        <v>0</v>
      </c>
      <c r="G393" s="167">
        <f t="shared" si="33"/>
        <v>490.02370250000013</v>
      </c>
    </row>
    <row r="394" spans="2:7" ht="11.25" customHeight="1" x14ac:dyDescent="0.2">
      <c r="B394" s="171">
        <f t="shared" si="30"/>
        <v>1940</v>
      </c>
      <c r="C394" s="172">
        <f t="shared" si="31"/>
        <v>173.2237025</v>
      </c>
      <c r="D394" s="167">
        <f t="shared" si="34"/>
        <v>11.873702499999808</v>
      </c>
      <c r="E394" s="167">
        <f t="shared" si="32"/>
        <v>488.07370249999985</v>
      </c>
      <c r="F394" s="167">
        <f t="shared" si="33"/>
        <v>0</v>
      </c>
      <c r="G394" s="167">
        <f t="shared" si="33"/>
        <v>488.07370249999985</v>
      </c>
    </row>
    <row r="395" spans="2:7" ht="11.25" customHeight="1" x14ac:dyDescent="0.2">
      <c r="B395" s="171">
        <f t="shared" si="30"/>
        <v>1945</v>
      </c>
      <c r="C395" s="172">
        <f t="shared" si="31"/>
        <v>173.2237025</v>
      </c>
      <c r="D395" s="167">
        <f t="shared" si="34"/>
        <v>9.9237024999999903</v>
      </c>
      <c r="E395" s="167">
        <f t="shared" si="32"/>
        <v>486.12370250000004</v>
      </c>
      <c r="F395" s="167">
        <f t="shared" si="33"/>
        <v>0</v>
      </c>
      <c r="G395" s="167">
        <f t="shared" si="33"/>
        <v>486.12370250000004</v>
      </c>
    </row>
    <row r="396" spans="2:7" ht="11.25" customHeight="1" x14ac:dyDescent="0.2">
      <c r="B396" s="171">
        <f t="shared" si="30"/>
        <v>1950</v>
      </c>
      <c r="C396" s="172">
        <f t="shared" si="31"/>
        <v>173.2237025</v>
      </c>
      <c r="D396" s="167">
        <f t="shared" si="34"/>
        <v>7.9737024999999448</v>
      </c>
      <c r="E396" s="167">
        <f t="shared" si="32"/>
        <v>484.17370249999976</v>
      </c>
      <c r="F396" s="167">
        <f t="shared" si="33"/>
        <v>0</v>
      </c>
      <c r="G396" s="167">
        <f t="shared" si="33"/>
        <v>484.17370249999976</v>
      </c>
    </row>
    <row r="397" spans="2:7" ht="11.25" customHeight="1" x14ac:dyDescent="0.2">
      <c r="B397" s="171">
        <f t="shared" si="30"/>
        <v>1955</v>
      </c>
      <c r="C397" s="172">
        <f t="shared" si="31"/>
        <v>173.2237025</v>
      </c>
      <c r="D397" s="167">
        <f t="shared" si="34"/>
        <v>6.0237024999998994</v>
      </c>
      <c r="E397" s="167">
        <f t="shared" si="32"/>
        <v>482.22370249999994</v>
      </c>
      <c r="F397" s="167">
        <f t="shared" si="33"/>
        <v>0</v>
      </c>
      <c r="G397" s="167">
        <f t="shared" si="33"/>
        <v>482.22370249999994</v>
      </c>
    </row>
    <row r="398" spans="2:7" ht="11.25" customHeight="1" x14ac:dyDescent="0.2">
      <c r="B398" s="171">
        <f t="shared" si="30"/>
        <v>1960</v>
      </c>
      <c r="C398" s="172">
        <f t="shared" si="31"/>
        <v>173.2237025</v>
      </c>
      <c r="D398" s="167">
        <f t="shared" si="34"/>
        <v>4.0737024999998539</v>
      </c>
      <c r="E398" s="167">
        <f t="shared" si="32"/>
        <v>480.27370250000013</v>
      </c>
      <c r="F398" s="167">
        <f t="shared" si="33"/>
        <v>0</v>
      </c>
      <c r="G398" s="167">
        <f t="shared" si="33"/>
        <v>480.27370250000013</v>
      </c>
    </row>
    <row r="399" spans="2:7" ht="11.25" customHeight="1" x14ac:dyDescent="0.2">
      <c r="B399" s="171">
        <f t="shared" si="30"/>
        <v>1965</v>
      </c>
      <c r="C399" s="172">
        <f t="shared" si="31"/>
        <v>173.2237025</v>
      </c>
      <c r="D399" s="167">
        <f t="shared" si="34"/>
        <v>2.1237024999998084</v>
      </c>
      <c r="E399" s="167">
        <f t="shared" si="32"/>
        <v>478.32370249999985</v>
      </c>
      <c r="F399" s="167">
        <f t="shared" si="33"/>
        <v>0</v>
      </c>
      <c r="G399" s="167">
        <f t="shared" si="33"/>
        <v>478.32370249999985</v>
      </c>
    </row>
    <row r="400" spans="2:7" ht="11.25" customHeight="1" x14ac:dyDescent="0.2">
      <c r="B400" s="171">
        <f t="shared" si="30"/>
        <v>1970</v>
      </c>
      <c r="C400" s="172">
        <f t="shared" si="31"/>
        <v>173.2237025</v>
      </c>
      <c r="D400" s="167">
        <f t="shared" si="34"/>
        <v>0.17370249999999032</v>
      </c>
      <c r="E400" s="167">
        <f t="shared" si="32"/>
        <v>476.37370250000004</v>
      </c>
      <c r="F400" s="167">
        <f t="shared" si="33"/>
        <v>0</v>
      </c>
      <c r="G400" s="167">
        <f t="shared" si="33"/>
        <v>476.37370250000004</v>
      </c>
    </row>
    <row r="401" spans="2:7" ht="11.25" customHeight="1" x14ac:dyDescent="0.2">
      <c r="B401" s="171">
        <f t="shared" si="30"/>
        <v>1975</v>
      </c>
      <c r="C401" s="172">
        <f t="shared" si="31"/>
        <v>173.2237025</v>
      </c>
      <c r="D401" s="167">
        <f t="shared" si="34"/>
        <v>0</v>
      </c>
      <c r="E401" s="167">
        <f t="shared" si="32"/>
        <v>474.42370249999976</v>
      </c>
      <c r="F401" s="167">
        <f t="shared" si="33"/>
        <v>0</v>
      </c>
      <c r="G401" s="167">
        <f t="shared" si="33"/>
        <v>474.42370249999976</v>
      </c>
    </row>
    <row r="402" spans="2:7" ht="11.25" customHeight="1" x14ac:dyDescent="0.2">
      <c r="B402" s="171">
        <f t="shared" si="30"/>
        <v>1980</v>
      </c>
      <c r="C402" s="172">
        <f t="shared" si="31"/>
        <v>173.2237025</v>
      </c>
      <c r="D402" s="167">
        <f t="shared" si="34"/>
        <v>0</v>
      </c>
      <c r="E402" s="167">
        <f t="shared" si="32"/>
        <v>472.47370249999994</v>
      </c>
      <c r="F402" s="167">
        <f t="shared" si="33"/>
        <v>0</v>
      </c>
      <c r="G402" s="167">
        <f t="shared" si="33"/>
        <v>472.47370249999994</v>
      </c>
    </row>
    <row r="403" spans="2:7" ht="11.25" customHeight="1" x14ac:dyDescent="0.2">
      <c r="B403" s="171">
        <f t="shared" si="30"/>
        <v>1985</v>
      </c>
      <c r="C403" s="172">
        <f t="shared" si="31"/>
        <v>173.2237025</v>
      </c>
      <c r="D403" s="167">
        <f t="shared" si="34"/>
        <v>0</v>
      </c>
      <c r="E403" s="167">
        <f t="shared" si="32"/>
        <v>470.52370250000013</v>
      </c>
      <c r="F403" s="167">
        <f t="shared" si="33"/>
        <v>0</v>
      </c>
      <c r="G403" s="167">
        <f t="shared" si="33"/>
        <v>470.52370250000013</v>
      </c>
    </row>
    <row r="404" spans="2:7" ht="11.25" customHeight="1" x14ac:dyDescent="0.2">
      <c r="B404" s="171">
        <f t="shared" si="30"/>
        <v>1990</v>
      </c>
      <c r="C404" s="172">
        <f t="shared" si="31"/>
        <v>173.2237025</v>
      </c>
      <c r="D404" s="167">
        <f t="shared" si="34"/>
        <v>0</v>
      </c>
      <c r="E404" s="167">
        <f t="shared" si="32"/>
        <v>468.57370249999985</v>
      </c>
      <c r="F404" s="167">
        <f t="shared" si="33"/>
        <v>0</v>
      </c>
      <c r="G404" s="167">
        <f t="shared" si="33"/>
        <v>468.57370249999985</v>
      </c>
    </row>
    <row r="405" spans="2:7" ht="11.25" customHeight="1" x14ac:dyDescent="0.2">
      <c r="B405" s="171">
        <f t="shared" si="30"/>
        <v>1995</v>
      </c>
      <c r="C405" s="172">
        <f t="shared" si="31"/>
        <v>173.2237025</v>
      </c>
      <c r="D405" s="167">
        <f t="shared" si="34"/>
        <v>0</v>
      </c>
      <c r="E405" s="167">
        <f t="shared" si="32"/>
        <v>466.62370250000004</v>
      </c>
      <c r="F405" s="167">
        <f t="shared" si="33"/>
        <v>0</v>
      </c>
      <c r="G405" s="167">
        <f t="shared" si="33"/>
        <v>466.62370250000004</v>
      </c>
    </row>
    <row r="406" spans="2:7" ht="11.25" customHeight="1" x14ac:dyDescent="0.2">
      <c r="B406" s="171">
        <f t="shared" si="30"/>
        <v>2000</v>
      </c>
      <c r="C406" s="172">
        <f t="shared" si="31"/>
        <v>173.2237025</v>
      </c>
      <c r="D406" s="167">
        <f t="shared" si="34"/>
        <v>0</v>
      </c>
      <c r="E406" s="167">
        <f t="shared" si="32"/>
        <v>464.67370249999976</v>
      </c>
      <c r="F406" s="167">
        <f t="shared" si="33"/>
        <v>0</v>
      </c>
      <c r="G406" s="167">
        <f t="shared" si="33"/>
        <v>464.67370249999976</v>
      </c>
    </row>
    <row r="407" spans="2:7" ht="11.25" customHeight="1" x14ac:dyDescent="0.2">
      <c r="B407" s="171">
        <f t="shared" si="30"/>
        <v>2005</v>
      </c>
      <c r="C407" s="172">
        <f t="shared" si="31"/>
        <v>173.2237025</v>
      </c>
      <c r="D407" s="167">
        <f t="shared" si="34"/>
        <v>0</v>
      </c>
      <c r="E407" s="167">
        <f t="shared" si="32"/>
        <v>462.72370249999994</v>
      </c>
      <c r="F407" s="167">
        <f t="shared" si="33"/>
        <v>0</v>
      </c>
      <c r="G407" s="167">
        <f t="shared" si="33"/>
        <v>462.72370249999994</v>
      </c>
    </row>
    <row r="408" spans="2:7" ht="11.25" customHeight="1" x14ac:dyDescent="0.2">
      <c r="B408" s="171">
        <f t="shared" ref="B408:B471" si="35">B407+5</f>
        <v>2010</v>
      </c>
      <c r="C408" s="172">
        <f t="shared" si="31"/>
        <v>173.2237025</v>
      </c>
      <c r="D408" s="167">
        <f t="shared" si="34"/>
        <v>0</v>
      </c>
      <c r="E408" s="167">
        <f t="shared" si="32"/>
        <v>460.77370250000013</v>
      </c>
      <c r="F408" s="167">
        <f t="shared" si="33"/>
        <v>0</v>
      </c>
      <c r="G408" s="167">
        <f t="shared" si="33"/>
        <v>460.77370250000013</v>
      </c>
    </row>
    <row r="409" spans="2:7" ht="11.25" customHeight="1" x14ac:dyDescent="0.2">
      <c r="B409" s="171">
        <f t="shared" si="35"/>
        <v>2015</v>
      </c>
      <c r="C409" s="172">
        <f t="shared" si="31"/>
        <v>173.2237025</v>
      </c>
      <c r="D409" s="167">
        <f t="shared" si="34"/>
        <v>0</v>
      </c>
      <c r="E409" s="167">
        <f t="shared" si="32"/>
        <v>458.82370249999985</v>
      </c>
      <c r="F409" s="167">
        <f t="shared" si="33"/>
        <v>0</v>
      </c>
      <c r="G409" s="167">
        <f t="shared" si="33"/>
        <v>458.82370249999985</v>
      </c>
    </row>
    <row r="410" spans="2:7" ht="11.25" customHeight="1" x14ac:dyDescent="0.2">
      <c r="B410" s="171">
        <f t="shared" si="35"/>
        <v>2020</v>
      </c>
      <c r="C410" s="172">
        <f t="shared" si="31"/>
        <v>173.2237025</v>
      </c>
      <c r="D410" s="167">
        <f t="shared" si="34"/>
        <v>0</v>
      </c>
      <c r="E410" s="167">
        <f t="shared" si="32"/>
        <v>456.87370250000004</v>
      </c>
      <c r="F410" s="167">
        <f t="shared" si="33"/>
        <v>0</v>
      </c>
      <c r="G410" s="167">
        <f t="shared" si="33"/>
        <v>456.87370250000004</v>
      </c>
    </row>
    <row r="411" spans="2:7" ht="11.25" customHeight="1" x14ac:dyDescent="0.2">
      <c r="B411" s="171">
        <f t="shared" si="35"/>
        <v>2025</v>
      </c>
      <c r="C411" s="172">
        <f t="shared" si="31"/>
        <v>173.2237025</v>
      </c>
      <c r="D411" s="167">
        <f t="shared" si="34"/>
        <v>0</v>
      </c>
      <c r="E411" s="167">
        <f t="shared" si="32"/>
        <v>454.92370249999976</v>
      </c>
      <c r="F411" s="167">
        <f t="shared" si="33"/>
        <v>0</v>
      </c>
      <c r="G411" s="167">
        <f t="shared" si="33"/>
        <v>454.92370249999976</v>
      </c>
    </row>
    <row r="412" spans="2:7" ht="11.25" customHeight="1" x14ac:dyDescent="0.2">
      <c r="B412" s="171">
        <f t="shared" si="35"/>
        <v>2030</v>
      </c>
      <c r="C412" s="172">
        <f t="shared" si="31"/>
        <v>173.2237025</v>
      </c>
      <c r="D412" s="167">
        <f t="shared" si="34"/>
        <v>0</v>
      </c>
      <c r="E412" s="167">
        <f t="shared" si="32"/>
        <v>452.97370249999994</v>
      </c>
      <c r="F412" s="167">
        <f t="shared" si="33"/>
        <v>0</v>
      </c>
      <c r="G412" s="167">
        <f t="shared" si="33"/>
        <v>452.97370249999994</v>
      </c>
    </row>
    <row r="413" spans="2:7" ht="11.25" customHeight="1" x14ac:dyDescent="0.2">
      <c r="B413" s="171">
        <f t="shared" si="35"/>
        <v>2035</v>
      </c>
      <c r="C413" s="172">
        <f t="shared" si="31"/>
        <v>173.2237025</v>
      </c>
      <c r="D413" s="167">
        <f t="shared" si="34"/>
        <v>0</v>
      </c>
      <c r="E413" s="167">
        <f t="shared" si="32"/>
        <v>451.02370250000013</v>
      </c>
      <c r="F413" s="167">
        <f t="shared" si="33"/>
        <v>0</v>
      </c>
      <c r="G413" s="167">
        <f t="shared" si="33"/>
        <v>451.02370250000013</v>
      </c>
    </row>
    <row r="414" spans="2:7" ht="11.25" customHeight="1" x14ac:dyDescent="0.2">
      <c r="B414" s="171">
        <f t="shared" si="35"/>
        <v>2040</v>
      </c>
      <c r="C414" s="172">
        <f t="shared" si="31"/>
        <v>173.2237025</v>
      </c>
      <c r="D414" s="167">
        <f t="shared" si="34"/>
        <v>0</v>
      </c>
      <c r="E414" s="167">
        <f t="shared" si="32"/>
        <v>449.07370249999985</v>
      </c>
      <c r="F414" s="167">
        <f t="shared" si="33"/>
        <v>0</v>
      </c>
      <c r="G414" s="167">
        <f t="shared" si="33"/>
        <v>449.07370249999985</v>
      </c>
    </row>
    <row r="415" spans="2:7" ht="11.25" customHeight="1" x14ac:dyDescent="0.2">
      <c r="B415" s="171">
        <f t="shared" si="35"/>
        <v>2045</v>
      </c>
      <c r="C415" s="172">
        <f t="shared" si="31"/>
        <v>173.2237025</v>
      </c>
      <c r="D415" s="167">
        <f t="shared" si="34"/>
        <v>0</v>
      </c>
      <c r="E415" s="167">
        <f t="shared" si="32"/>
        <v>447.12370250000004</v>
      </c>
      <c r="F415" s="167">
        <f t="shared" si="33"/>
        <v>0</v>
      </c>
      <c r="G415" s="167">
        <f t="shared" si="33"/>
        <v>447.12370250000004</v>
      </c>
    </row>
    <row r="416" spans="2:7" ht="11.25" customHeight="1" x14ac:dyDescent="0.2">
      <c r="B416" s="171">
        <f t="shared" si="35"/>
        <v>2050</v>
      </c>
      <c r="C416" s="172">
        <f t="shared" si="31"/>
        <v>173.2237025</v>
      </c>
      <c r="D416" s="167">
        <f t="shared" si="34"/>
        <v>0</v>
      </c>
      <c r="E416" s="167">
        <f t="shared" si="32"/>
        <v>445.17370249999976</v>
      </c>
      <c r="F416" s="167">
        <f t="shared" si="33"/>
        <v>0</v>
      </c>
      <c r="G416" s="167">
        <f t="shared" si="33"/>
        <v>445.17370249999976</v>
      </c>
    </row>
    <row r="417" spans="2:7" ht="11.25" customHeight="1" x14ac:dyDescent="0.2">
      <c r="B417" s="171">
        <f t="shared" si="35"/>
        <v>2055</v>
      </c>
      <c r="C417" s="172">
        <f t="shared" si="31"/>
        <v>173.2237025</v>
      </c>
      <c r="D417" s="167">
        <f t="shared" si="34"/>
        <v>0</v>
      </c>
      <c r="E417" s="167">
        <f t="shared" si="32"/>
        <v>443.22370249999994</v>
      </c>
      <c r="F417" s="167">
        <f t="shared" si="33"/>
        <v>0</v>
      </c>
      <c r="G417" s="167">
        <f t="shared" si="33"/>
        <v>443.22370249999994</v>
      </c>
    </row>
    <row r="418" spans="2:7" ht="11.25" customHeight="1" x14ac:dyDescent="0.2">
      <c r="B418" s="171">
        <f t="shared" si="35"/>
        <v>2060</v>
      </c>
      <c r="C418" s="172">
        <f t="shared" si="31"/>
        <v>173.2237025</v>
      </c>
      <c r="D418" s="167">
        <f t="shared" si="34"/>
        <v>0</v>
      </c>
      <c r="E418" s="167">
        <f t="shared" si="32"/>
        <v>441.27370250000013</v>
      </c>
      <c r="F418" s="167">
        <f t="shared" si="33"/>
        <v>0</v>
      </c>
      <c r="G418" s="167">
        <f t="shared" si="33"/>
        <v>441.27370250000013</v>
      </c>
    </row>
    <row r="419" spans="2:7" ht="11.25" customHeight="1" x14ac:dyDescent="0.2">
      <c r="B419" s="171">
        <f t="shared" si="35"/>
        <v>2065</v>
      </c>
      <c r="C419" s="172">
        <f t="shared" si="31"/>
        <v>173.2237025</v>
      </c>
      <c r="D419" s="167">
        <f t="shared" si="34"/>
        <v>0</v>
      </c>
      <c r="E419" s="167">
        <f t="shared" si="32"/>
        <v>439.32370249999985</v>
      </c>
      <c r="F419" s="167">
        <f t="shared" si="33"/>
        <v>0</v>
      </c>
      <c r="G419" s="167">
        <f t="shared" si="33"/>
        <v>439.32370249999985</v>
      </c>
    </row>
    <row r="420" spans="2:7" ht="11.25" customHeight="1" x14ac:dyDescent="0.2">
      <c r="B420" s="171">
        <f t="shared" si="35"/>
        <v>2070</v>
      </c>
      <c r="C420" s="172">
        <f t="shared" si="31"/>
        <v>173.2237025</v>
      </c>
      <c r="D420" s="167">
        <f t="shared" si="34"/>
        <v>0</v>
      </c>
      <c r="E420" s="167">
        <f t="shared" si="32"/>
        <v>437.37370250000004</v>
      </c>
      <c r="F420" s="167">
        <f t="shared" si="33"/>
        <v>0</v>
      </c>
      <c r="G420" s="167">
        <f t="shared" si="33"/>
        <v>437.37370250000004</v>
      </c>
    </row>
    <row r="421" spans="2:7" ht="11.25" customHeight="1" x14ac:dyDescent="0.2">
      <c r="B421" s="171">
        <f t="shared" si="35"/>
        <v>2075</v>
      </c>
      <c r="C421" s="172">
        <f t="shared" si="31"/>
        <v>173.2237025</v>
      </c>
      <c r="D421" s="167">
        <f t="shared" si="34"/>
        <v>0</v>
      </c>
      <c r="E421" s="167">
        <f t="shared" si="32"/>
        <v>435.42370249999976</v>
      </c>
      <c r="F421" s="167">
        <f t="shared" si="33"/>
        <v>0</v>
      </c>
      <c r="G421" s="167">
        <f t="shared" si="33"/>
        <v>435.42370249999976</v>
      </c>
    </row>
    <row r="422" spans="2:7" ht="11.25" customHeight="1" x14ac:dyDescent="0.2">
      <c r="B422" s="171">
        <f t="shared" si="35"/>
        <v>2080</v>
      </c>
      <c r="C422" s="172">
        <f t="shared" si="31"/>
        <v>173.2237025</v>
      </c>
      <c r="D422" s="167">
        <f t="shared" si="34"/>
        <v>0</v>
      </c>
      <c r="E422" s="167">
        <f t="shared" si="32"/>
        <v>433.47370249999994</v>
      </c>
      <c r="F422" s="167">
        <f t="shared" si="33"/>
        <v>0</v>
      </c>
      <c r="G422" s="167">
        <f t="shared" si="33"/>
        <v>433.47370249999994</v>
      </c>
    </row>
    <row r="423" spans="2:7" ht="11.25" customHeight="1" x14ac:dyDescent="0.2">
      <c r="B423" s="171">
        <f t="shared" si="35"/>
        <v>2085</v>
      </c>
      <c r="C423" s="172">
        <f t="shared" si="31"/>
        <v>173.2237025</v>
      </c>
      <c r="D423" s="167">
        <f t="shared" si="34"/>
        <v>0</v>
      </c>
      <c r="E423" s="167">
        <f t="shared" si="32"/>
        <v>431.52370250000013</v>
      </c>
      <c r="F423" s="167">
        <f t="shared" si="33"/>
        <v>0</v>
      </c>
      <c r="G423" s="167">
        <f t="shared" si="33"/>
        <v>431.52370250000013</v>
      </c>
    </row>
    <row r="424" spans="2:7" ht="11.25" customHeight="1" x14ac:dyDescent="0.2">
      <c r="B424" s="171">
        <f t="shared" si="35"/>
        <v>2090</v>
      </c>
      <c r="C424" s="172">
        <f t="shared" si="31"/>
        <v>173.2237025</v>
      </c>
      <c r="D424" s="167">
        <f t="shared" si="34"/>
        <v>0</v>
      </c>
      <c r="E424" s="167">
        <f t="shared" si="32"/>
        <v>429.57370249999985</v>
      </c>
      <c r="F424" s="167">
        <f t="shared" si="33"/>
        <v>0</v>
      </c>
      <c r="G424" s="167">
        <f t="shared" si="33"/>
        <v>429.57370249999985</v>
      </c>
    </row>
    <row r="425" spans="2:7" ht="11.25" customHeight="1" x14ac:dyDescent="0.2">
      <c r="B425" s="171">
        <f t="shared" si="35"/>
        <v>2095</v>
      </c>
      <c r="C425" s="172">
        <f t="shared" si="31"/>
        <v>173.2237025</v>
      </c>
      <c r="D425" s="167">
        <f t="shared" si="34"/>
        <v>0</v>
      </c>
      <c r="E425" s="167">
        <f t="shared" si="32"/>
        <v>427.62370250000004</v>
      </c>
      <c r="F425" s="167">
        <f t="shared" si="33"/>
        <v>0</v>
      </c>
      <c r="G425" s="167">
        <f t="shared" si="33"/>
        <v>427.62370250000004</v>
      </c>
    </row>
    <row r="426" spans="2:7" ht="11.25" customHeight="1" x14ac:dyDescent="0.2">
      <c r="B426" s="171">
        <f t="shared" si="35"/>
        <v>2100</v>
      </c>
      <c r="C426" s="172">
        <f t="shared" si="31"/>
        <v>173.2237025</v>
      </c>
      <c r="D426" s="167">
        <f t="shared" si="34"/>
        <v>0</v>
      </c>
      <c r="E426" s="167">
        <f t="shared" si="32"/>
        <v>425.67370249999976</v>
      </c>
      <c r="F426" s="167">
        <f t="shared" si="33"/>
        <v>0</v>
      </c>
      <c r="G426" s="167">
        <f t="shared" si="33"/>
        <v>425.67370249999976</v>
      </c>
    </row>
    <row r="427" spans="2:7" ht="11.25" customHeight="1" x14ac:dyDescent="0.2">
      <c r="B427" s="171">
        <f t="shared" si="35"/>
        <v>2105</v>
      </c>
      <c r="C427" s="172">
        <f t="shared" si="31"/>
        <v>173.2237025</v>
      </c>
      <c r="D427" s="167">
        <f t="shared" si="34"/>
        <v>0</v>
      </c>
      <c r="E427" s="167">
        <f t="shared" si="32"/>
        <v>423.72370249999994</v>
      </c>
      <c r="F427" s="167">
        <f t="shared" si="33"/>
        <v>0</v>
      </c>
      <c r="G427" s="167">
        <f t="shared" si="33"/>
        <v>423.72370249999994</v>
      </c>
    </row>
    <row r="428" spans="2:7" ht="11.25" customHeight="1" x14ac:dyDescent="0.2">
      <c r="B428" s="171">
        <f t="shared" si="35"/>
        <v>2110</v>
      </c>
      <c r="C428" s="172">
        <f t="shared" si="31"/>
        <v>173.2237025</v>
      </c>
      <c r="D428" s="167">
        <f t="shared" si="34"/>
        <v>0</v>
      </c>
      <c r="E428" s="167">
        <f t="shared" si="32"/>
        <v>421.77370250000013</v>
      </c>
      <c r="F428" s="167">
        <f t="shared" si="33"/>
        <v>0</v>
      </c>
      <c r="G428" s="167">
        <f t="shared" si="33"/>
        <v>421.77370250000013</v>
      </c>
    </row>
    <row r="429" spans="2:7" ht="11.25" customHeight="1" x14ac:dyDescent="0.2">
      <c r="B429" s="171">
        <f t="shared" si="35"/>
        <v>2115</v>
      </c>
      <c r="C429" s="172">
        <f t="shared" si="31"/>
        <v>173.2237025</v>
      </c>
      <c r="D429" s="167">
        <f t="shared" si="34"/>
        <v>0</v>
      </c>
      <c r="E429" s="167">
        <f t="shared" si="32"/>
        <v>419.82370249999985</v>
      </c>
      <c r="F429" s="167">
        <f t="shared" si="33"/>
        <v>0</v>
      </c>
      <c r="G429" s="167">
        <f t="shared" si="33"/>
        <v>419.82370249999985</v>
      </c>
    </row>
    <row r="430" spans="2:7" ht="11.25" customHeight="1" x14ac:dyDescent="0.2">
      <c r="B430" s="171">
        <f t="shared" si="35"/>
        <v>2120</v>
      </c>
      <c r="C430" s="172">
        <f t="shared" si="31"/>
        <v>173.2237025</v>
      </c>
      <c r="D430" s="167">
        <f t="shared" si="34"/>
        <v>0</v>
      </c>
      <c r="E430" s="167">
        <f t="shared" si="32"/>
        <v>417.87370250000004</v>
      </c>
      <c r="F430" s="167">
        <f t="shared" si="33"/>
        <v>0</v>
      </c>
      <c r="G430" s="167">
        <f t="shared" si="33"/>
        <v>417.87370250000004</v>
      </c>
    </row>
    <row r="431" spans="2:7" ht="11.25" customHeight="1" x14ac:dyDescent="0.2">
      <c r="B431" s="171">
        <f t="shared" si="35"/>
        <v>2125</v>
      </c>
      <c r="C431" s="172">
        <f t="shared" si="31"/>
        <v>173.2237025</v>
      </c>
      <c r="D431" s="167">
        <f t="shared" si="34"/>
        <v>0</v>
      </c>
      <c r="E431" s="167">
        <f t="shared" si="32"/>
        <v>415.92370249999976</v>
      </c>
      <c r="F431" s="167">
        <f t="shared" si="33"/>
        <v>0</v>
      </c>
      <c r="G431" s="167">
        <f t="shared" si="33"/>
        <v>415.92370249999976</v>
      </c>
    </row>
    <row r="432" spans="2:7" ht="11.25" customHeight="1" x14ac:dyDescent="0.2">
      <c r="B432" s="171">
        <f t="shared" si="35"/>
        <v>2130</v>
      </c>
      <c r="C432" s="172">
        <f t="shared" si="31"/>
        <v>173.2237025</v>
      </c>
      <c r="D432" s="167">
        <f t="shared" si="34"/>
        <v>0</v>
      </c>
      <c r="E432" s="167">
        <f t="shared" si="32"/>
        <v>413.97370249999994</v>
      </c>
      <c r="F432" s="167">
        <f t="shared" si="33"/>
        <v>0</v>
      </c>
      <c r="G432" s="167">
        <f t="shared" si="33"/>
        <v>413.97370249999994</v>
      </c>
    </row>
    <row r="433" spans="2:7" ht="11.25" customHeight="1" x14ac:dyDescent="0.2">
      <c r="B433" s="171">
        <f t="shared" si="35"/>
        <v>2135</v>
      </c>
      <c r="C433" s="172">
        <f t="shared" si="31"/>
        <v>173.2237025</v>
      </c>
      <c r="D433" s="167">
        <f t="shared" si="34"/>
        <v>0</v>
      </c>
      <c r="E433" s="167">
        <f t="shared" si="32"/>
        <v>412.02370250000013</v>
      </c>
      <c r="F433" s="167">
        <f t="shared" si="33"/>
        <v>0</v>
      </c>
      <c r="G433" s="167">
        <f t="shared" si="33"/>
        <v>412.02370250000013</v>
      </c>
    </row>
    <row r="434" spans="2:7" ht="11.25" customHeight="1" x14ac:dyDescent="0.2">
      <c r="B434" s="171">
        <f t="shared" si="35"/>
        <v>2140</v>
      </c>
      <c r="C434" s="172">
        <f t="shared" si="31"/>
        <v>173.2237025</v>
      </c>
      <c r="D434" s="167">
        <f t="shared" si="34"/>
        <v>0</v>
      </c>
      <c r="E434" s="167">
        <f t="shared" si="32"/>
        <v>410.07370249999985</v>
      </c>
      <c r="F434" s="167">
        <f t="shared" si="33"/>
        <v>0</v>
      </c>
      <c r="G434" s="167">
        <f t="shared" si="33"/>
        <v>410.07370249999985</v>
      </c>
    </row>
    <row r="435" spans="2:7" ht="11.25" customHeight="1" x14ac:dyDescent="0.2">
      <c r="B435" s="171">
        <f t="shared" si="35"/>
        <v>2145</v>
      </c>
      <c r="C435" s="172">
        <f t="shared" si="31"/>
        <v>173.2237025</v>
      </c>
      <c r="D435" s="167">
        <f t="shared" si="34"/>
        <v>0</v>
      </c>
      <c r="E435" s="167">
        <f t="shared" si="32"/>
        <v>408.12370250000004</v>
      </c>
      <c r="F435" s="167">
        <f t="shared" si="33"/>
        <v>0</v>
      </c>
      <c r="G435" s="167">
        <f t="shared" si="33"/>
        <v>408.12370250000004</v>
      </c>
    </row>
    <row r="436" spans="2:7" ht="11.25" customHeight="1" x14ac:dyDescent="0.2">
      <c r="B436" s="171">
        <f t="shared" si="35"/>
        <v>2150</v>
      </c>
      <c r="C436" s="172">
        <f t="shared" si="31"/>
        <v>173.2237025</v>
      </c>
      <c r="D436" s="167">
        <f t="shared" si="34"/>
        <v>0</v>
      </c>
      <c r="E436" s="167">
        <f t="shared" si="32"/>
        <v>406.17370249999976</v>
      </c>
      <c r="F436" s="167">
        <f t="shared" si="33"/>
        <v>0</v>
      </c>
      <c r="G436" s="167">
        <f t="shared" si="33"/>
        <v>406.17370249999976</v>
      </c>
    </row>
    <row r="437" spans="2:7" ht="11.25" customHeight="1" x14ac:dyDescent="0.2">
      <c r="B437" s="171">
        <f t="shared" si="35"/>
        <v>2155</v>
      </c>
      <c r="C437" s="172">
        <f t="shared" si="31"/>
        <v>173.2237025</v>
      </c>
      <c r="D437" s="167">
        <f t="shared" si="34"/>
        <v>0</v>
      </c>
      <c r="E437" s="167">
        <f t="shared" si="32"/>
        <v>404.22370249999994</v>
      </c>
      <c r="F437" s="167">
        <f t="shared" si="33"/>
        <v>0</v>
      </c>
      <c r="G437" s="167">
        <f t="shared" si="33"/>
        <v>404.22370249999994</v>
      </c>
    </row>
    <row r="438" spans="2:7" ht="11.25" customHeight="1" x14ac:dyDescent="0.2">
      <c r="B438" s="171">
        <f t="shared" si="35"/>
        <v>2160</v>
      </c>
      <c r="C438" s="172">
        <f t="shared" si="31"/>
        <v>173.2237025</v>
      </c>
      <c r="D438" s="167">
        <f t="shared" si="34"/>
        <v>0</v>
      </c>
      <c r="E438" s="167">
        <f t="shared" si="32"/>
        <v>402.27370250000013</v>
      </c>
      <c r="F438" s="167">
        <f t="shared" si="33"/>
        <v>0</v>
      </c>
      <c r="G438" s="167">
        <f t="shared" si="33"/>
        <v>402.27370250000013</v>
      </c>
    </row>
    <row r="439" spans="2:7" ht="11.25" customHeight="1" x14ac:dyDescent="0.2">
      <c r="B439" s="171">
        <f t="shared" si="35"/>
        <v>2165</v>
      </c>
      <c r="C439" s="172">
        <f t="shared" si="31"/>
        <v>173.2237025</v>
      </c>
      <c r="D439" s="167">
        <f t="shared" si="34"/>
        <v>0</v>
      </c>
      <c r="E439" s="167">
        <f t="shared" si="32"/>
        <v>400.32370249999985</v>
      </c>
      <c r="F439" s="167">
        <f t="shared" si="33"/>
        <v>0</v>
      </c>
      <c r="G439" s="167">
        <f t="shared" si="33"/>
        <v>400.32370249999985</v>
      </c>
    </row>
    <row r="440" spans="2:7" ht="11.25" customHeight="1" x14ac:dyDescent="0.2">
      <c r="B440" s="171">
        <f t="shared" si="35"/>
        <v>2170</v>
      </c>
      <c r="C440" s="172">
        <f t="shared" si="31"/>
        <v>173.2237025</v>
      </c>
      <c r="D440" s="167">
        <f t="shared" si="34"/>
        <v>0</v>
      </c>
      <c r="E440" s="167">
        <f t="shared" si="32"/>
        <v>398.37370250000004</v>
      </c>
      <c r="F440" s="167">
        <f t="shared" si="33"/>
        <v>0</v>
      </c>
      <c r="G440" s="167">
        <f t="shared" si="33"/>
        <v>398.37370250000004</v>
      </c>
    </row>
    <row r="441" spans="2:7" ht="11.25" customHeight="1" x14ac:dyDescent="0.2">
      <c r="B441" s="171">
        <f t="shared" si="35"/>
        <v>2175</v>
      </c>
      <c r="C441" s="172">
        <f t="shared" si="31"/>
        <v>173.2237025</v>
      </c>
      <c r="D441" s="167">
        <f t="shared" si="34"/>
        <v>0</v>
      </c>
      <c r="E441" s="167">
        <f t="shared" si="32"/>
        <v>396.42370249999976</v>
      </c>
      <c r="F441" s="167">
        <f t="shared" si="33"/>
        <v>0</v>
      </c>
      <c r="G441" s="167">
        <f t="shared" si="33"/>
        <v>396.42370249999976</v>
      </c>
    </row>
    <row r="442" spans="2:7" ht="11.25" customHeight="1" x14ac:dyDescent="0.2">
      <c r="B442" s="171">
        <f t="shared" si="35"/>
        <v>2180</v>
      </c>
      <c r="C442" s="172">
        <f t="shared" si="31"/>
        <v>173.2237025</v>
      </c>
      <c r="D442" s="167">
        <f t="shared" si="34"/>
        <v>0</v>
      </c>
      <c r="E442" s="167">
        <f t="shared" si="32"/>
        <v>394.47370249999994</v>
      </c>
      <c r="F442" s="167">
        <f t="shared" si="33"/>
        <v>0</v>
      </c>
      <c r="G442" s="167">
        <f t="shared" si="33"/>
        <v>394.47370249999994</v>
      </c>
    </row>
    <row r="443" spans="2:7" ht="11.25" customHeight="1" x14ac:dyDescent="0.2">
      <c r="B443" s="171">
        <f t="shared" si="35"/>
        <v>2185</v>
      </c>
      <c r="C443" s="172">
        <f t="shared" si="31"/>
        <v>173.2237025</v>
      </c>
      <c r="D443" s="167">
        <f t="shared" si="34"/>
        <v>0</v>
      </c>
      <c r="E443" s="167">
        <f t="shared" si="32"/>
        <v>392.52370250000013</v>
      </c>
      <c r="F443" s="167">
        <f t="shared" si="33"/>
        <v>0</v>
      </c>
      <c r="G443" s="167">
        <f t="shared" si="33"/>
        <v>392.52370250000013</v>
      </c>
    </row>
    <row r="444" spans="2:7" ht="11.25" customHeight="1" x14ac:dyDescent="0.2">
      <c r="B444" s="171">
        <f t="shared" si="35"/>
        <v>2190</v>
      </c>
      <c r="C444" s="172">
        <f t="shared" si="31"/>
        <v>173.2237025</v>
      </c>
      <c r="D444" s="167">
        <f t="shared" si="34"/>
        <v>0</v>
      </c>
      <c r="E444" s="167">
        <f t="shared" si="32"/>
        <v>390.57370249999985</v>
      </c>
      <c r="F444" s="167">
        <f t="shared" si="33"/>
        <v>0</v>
      </c>
      <c r="G444" s="167">
        <f t="shared" si="33"/>
        <v>390.57370249999985</v>
      </c>
    </row>
    <row r="445" spans="2:7" ht="11.25" customHeight="1" x14ac:dyDescent="0.2">
      <c r="B445" s="171">
        <f t="shared" si="35"/>
        <v>2195</v>
      </c>
      <c r="C445" s="172">
        <f t="shared" si="31"/>
        <v>173.2237025</v>
      </c>
      <c r="D445" s="167">
        <f t="shared" si="34"/>
        <v>0</v>
      </c>
      <c r="E445" s="167">
        <f t="shared" si="32"/>
        <v>388.62370250000004</v>
      </c>
      <c r="F445" s="167">
        <f t="shared" si="33"/>
        <v>0</v>
      </c>
      <c r="G445" s="167">
        <f t="shared" si="33"/>
        <v>388.62370250000004</v>
      </c>
    </row>
    <row r="446" spans="2:7" ht="11.25" customHeight="1" x14ac:dyDescent="0.2">
      <c r="B446" s="171">
        <f t="shared" si="35"/>
        <v>2200</v>
      </c>
      <c r="C446" s="172">
        <f t="shared" si="31"/>
        <v>173.2237025</v>
      </c>
      <c r="D446" s="167">
        <f t="shared" si="34"/>
        <v>0</v>
      </c>
      <c r="E446" s="167">
        <f t="shared" si="32"/>
        <v>386.67370249999976</v>
      </c>
      <c r="F446" s="167">
        <f t="shared" si="33"/>
        <v>0</v>
      </c>
      <c r="G446" s="167">
        <f t="shared" si="33"/>
        <v>386.67370249999976</v>
      </c>
    </row>
    <row r="447" spans="2:7" ht="11.25" customHeight="1" x14ac:dyDescent="0.2">
      <c r="B447" s="171">
        <f t="shared" si="35"/>
        <v>2205</v>
      </c>
      <c r="C447" s="172">
        <f t="shared" si="31"/>
        <v>173.2237025</v>
      </c>
      <c r="D447" s="167">
        <f t="shared" si="34"/>
        <v>0</v>
      </c>
      <c r="E447" s="167">
        <f t="shared" si="32"/>
        <v>384.72370249999994</v>
      </c>
      <c r="F447" s="167">
        <f t="shared" si="33"/>
        <v>0</v>
      </c>
      <c r="G447" s="167">
        <f t="shared" si="33"/>
        <v>384.72370249999994</v>
      </c>
    </row>
    <row r="448" spans="2:7" ht="11.25" customHeight="1" x14ac:dyDescent="0.2">
      <c r="B448" s="171">
        <f t="shared" si="35"/>
        <v>2210</v>
      </c>
      <c r="C448" s="172">
        <f t="shared" si="31"/>
        <v>173.2237025</v>
      </c>
      <c r="D448" s="167">
        <f t="shared" si="34"/>
        <v>0</v>
      </c>
      <c r="E448" s="167">
        <f t="shared" si="32"/>
        <v>382.77370250000013</v>
      </c>
      <c r="F448" s="167">
        <f t="shared" si="33"/>
        <v>0</v>
      </c>
      <c r="G448" s="167">
        <f t="shared" si="33"/>
        <v>382.77370250000013</v>
      </c>
    </row>
    <row r="449" spans="2:7" ht="11.25" customHeight="1" x14ac:dyDescent="0.2">
      <c r="B449" s="171">
        <f t="shared" si="35"/>
        <v>2215</v>
      </c>
      <c r="C449" s="172">
        <f t="shared" si="31"/>
        <v>173.2237025</v>
      </c>
      <c r="D449" s="167">
        <f t="shared" si="34"/>
        <v>0</v>
      </c>
      <c r="E449" s="167">
        <f t="shared" si="32"/>
        <v>380.82370249999985</v>
      </c>
      <c r="F449" s="167">
        <f t="shared" si="33"/>
        <v>0</v>
      </c>
      <c r="G449" s="167">
        <f t="shared" si="33"/>
        <v>380.82370249999985</v>
      </c>
    </row>
    <row r="450" spans="2:7" ht="11.25" customHeight="1" x14ac:dyDescent="0.2">
      <c r="B450" s="171">
        <f t="shared" si="35"/>
        <v>2220</v>
      </c>
      <c r="C450" s="172">
        <f t="shared" si="31"/>
        <v>173.2237025</v>
      </c>
      <c r="D450" s="167">
        <f t="shared" si="34"/>
        <v>0</v>
      </c>
      <c r="E450" s="167">
        <f t="shared" si="32"/>
        <v>378.87370250000004</v>
      </c>
      <c r="F450" s="167">
        <f t="shared" si="33"/>
        <v>0</v>
      </c>
      <c r="G450" s="167">
        <f t="shared" si="33"/>
        <v>378.87370250000004</v>
      </c>
    </row>
    <row r="451" spans="2:7" ht="11.25" customHeight="1" x14ac:dyDescent="0.2">
      <c r="B451" s="171">
        <f t="shared" si="35"/>
        <v>2225</v>
      </c>
      <c r="C451" s="172">
        <f t="shared" si="31"/>
        <v>173.2237025</v>
      </c>
      <c r="D451" s="167">
        <f t="shared" si="34"/>
        <v>0</v>
      </c>
      <c r="E451" s="167">
        <f t="shared" si="32"/>
        <v>376.92370249999976</v>
      </c>
      <c r="F451" s="167">
        <f t="shared" si="33"/>
        <v>0</v>
      </c>
      <c r="G451" s="167">
        <f t="shared" si="33"/>
        <v>376.92370249999976</v>
      </c>
    </row>
    <row r="452" spans="2:7" ht="11.25" customHeight="1" x14ac:dyDescent="0.2">
      <c r="B452" s="171">
        <f t="shared" si="35"/>
        <v>2230</v>
      </c>
      <c r="C452" s="172">
        <f t="shared" si="31"/>
        <v>173.2237025</v>
      </c>
      <c r="D452" s="167">
        <f t="shared" si="34"/>
        <v>0</v>
      </c>
      <c r="E452" s="167">
        <f t="shared" si="32"/>
        <v>374.97370249999994</v>
      </c>
      <c r="F452" s="167">
        <f t="shared" si="33"/>
        <v>0</v>
      </c>
      <c r="G452" s="167">
        <f t="shared" si="33"/>
        <v>374.97370249999994</v>
      </c>
    </row>
    <row r="453" spans="2:7" ht="11.25" customHeight="1" x14ac:dyDescent="0.2">
      <c r="B453" s="171">
        <f t="shared" si="35"/>
        <v>2235</v>
      </c>
      <c r="C453" s="172">
        <f t="shared" si="31"/>
        <v>173.2237025</v>
      </c>
      <c r="D453" s="167">
        <f t="shared" si="34"/>
        <v>0</v>
      </c>
      <c r="E453" s="167">
        <f t="shared" si="32"/>
        <v>373.02370250000013</v>
      </c>
      <c r="F453" s="167">
        <f t="shared" si="33"/>
        <v>0</v>
      </c>
      <c r="G453" s="167">
        <f>E453*(E453&gt;$L$6)</f>
        <v>373.02370250000013</v>
      </c>
    </row>
    <row r="454" spans="2:7" ht="11.25" customHeight="1" x14ac:dyDescent="0.2">
      <c r="B454" s="171">
        <f t="shared" si="35"/>
        <v>2240</v>
      </c>
      <c r="C454" s="172">
        <f t="shared" ref="C454:C517" si="36">(B454&gt;$M$7)*(B454&lt;$M$8)*(B454-$M$7)/($M$8-$M$7)*$L$5+(B454&gt;=$M$8)*$L$5</f>
        <v>173.2237025</v>
      </c>
      <c r="D454" s="167">
        <f t="shared" si="34"/>
        <v>0</v>
      </c>
      <c r="E454" s="167">
        <f t="shared" ref="E454:E517" si="37">MAX(0,$L$9+0.61*B454+C454-MAX($L$9,B454))</f>
        <v>371.07370249999985</v>
      </c>
      <c r="F454" s="167">
        <f t="shared" ref="F454:G517" si="38">D454*(D454&gt;$L$6)</f>
        <v>0</v>
      </c>
      <c r="G454" s="167">
        <f t="shared" si="38"/>
        <v>371.07370249999985</v>
      </c>
    </row>
    <row r="455" spans="2:7" ht="11.25" customHeight="1" x14ac:dyDescent="0.2">
      <c r="B455" s="171">
        <f t="shared" si="35"/>
        <v>2245</v>
      </c>
      <c r="C455" s="172">
        <f t="shared" si="36"/>
        <v>173.2237025</v>
      </c>
      <c r="D455" s="167">
        <f t="shared" ref="D455:D518" si="39">MAX(0,$K$9+0.61*B455+C455-MAX($K$9,B455))</f>
        <v>0</v>
      </c>
      <c r="E455" s="167">
        <f t="shared" si="37"/>
        <v>369.12370250000004</v>
      </c>
      <c r="F455" s="167">
        <f t="shared" si="38"/>
        <v>0</v>
      </c>
      <c r="G455" s="167">
        <f t="shared" si="38"/>
        <v>369.12370250000004</v>
      </c>
    </row>
    <row r="456" spans="2:7" ht="11.25" customHeight="1" x14ac:dyDescent="0.2">
      <c r="B456" s="171">
        <f t="shared" si="35"/>
        <v>2250</v>
      </c>
      <c r="C456" s="172">
        <f t="shared" si="36"/>
        <v>173.2237025</v>
      </c>
      <c r="D456" s="167">
        <f t="shared" si="39"/>
        <v>0</v>
      </c>
      <c r="E456" s="167">
        <f t="shared" si="37"/>
        <v>367.17370249999976</v>
      </c>
      <c r="F456" s="167">
        <f t="shared" si="38"/>
        <v>0</v>
      </c>
      <c r="G456" s="167">
        <f t="shared" si="38"/>
        <v>367.17370249999976</v>
      </c>
    </row>
    <row r="457" spans="2:7" ht="11.25" customHeight="1" x14ac:dyDescent="0.2">
      <c r="B457" s="171">
        <f t="shared" si="35"/>
        <v>2255</v>
      </c>
      <c r="C457" s="172">
        <f t="shared" si="36"/>
        <v>173.2237025</v>
      </c>
      <c r="D457" s="167">
        <f t="shared" si="39"/>
        <v>0</v>
      </c>
      <c r="E457" s="167">
        <f t="shared" si="37"/>
        <v>365.22370249999994</v>
      </c>
      <c r="F457" s="167">
        <f t="shared" si="38"/>
        <v>0</v>
      </c>
      <c r="G457" s="167">
        <f t="shared" si="38"/>
        <v>365.22370249999994</v>
      </c>
    </row>
    <row r="458" spans="2:7" ht="11.25" customHeight="1" x14ac:dyDescent="0.2">
      <c r="B458" s="171">
        <f t="shared" si="35"/>
        <v>2260</v>
      </c>
      <c r="C458" s="172">
        <f t="shared" si="36"/>
        <v>173.2237025</v>
      </c>
      <c r="D458" s="167">
        <f t="shared" si="39"/>
        <v>0</v>
      </c>
      <c r="E458" s="167">
        <f t="shared" si="37"/>
        <v>363.27370250000013</v>
      </c>
      <c r="F458" s="167">
        <f t="shared" si="38"/>
        <v>0</v>
      </c>
      <c r="G458" s="167">
        <f t="shared" si="38"/>
        <v>363.27370250000013</v>
      </c>
    </row>
    <row r="459" spans="2:7" ht="11.25" customHeight="1" x14ac:dyDescent="0.2">
      <c r="B459" s="171">
        <f t="shared" si="35"/>
        <v>2265</v>
      </c>
      <c r="C459" s="172">
        <f t="shared" si="36"/>
        <v>173.2237025</v>
      </c>
      <c r="D459" s="167">
        <f t="shared" si="39"/>
        <v>0</v>
      </c>
      <c r="E459" s="167">
        <f t="shared" si="37"/>
        <v>361.32370249999985</v>
      </c>
      <c r="F459" s="167">
        <f t="shared" si="38"/>
        <v>0</v>
      </c>
      <c r="G459" s="167">
        <f t="shared" si="38"/>
        <v>361.32370249999985</v>
      </c>
    </row>
    <row r="460" spans="2:7" ht="11.25" customHeight="1" x14ac:dyDescent="0.2">
      <c r="B460" s="171">
        <f t="shared" si="35"/>
        <v>2270</v>
      </c>
      <c r="C460" s="172">
        <f t="shared" si="36"/>
        <v>173.2237025</v>
      </c>
      <c r="D460" s="167">
        <f t="shared" si="39"/>
        <v>0</v>
      </c>
      <c r="E460" s="167">
        <f t="shared" si="37"/>
        <v>359.37370250000004</v>
      </c>
      <c r="F460" s="167">
        <f t="shared" si="38"/>
        <v>0</v>
      </c>
      <c r="G460" s="167">
        <f t="shared" si="38"/>
        <v>359.37370250000004</v>
      </c>
    </row>
    <row r="461" spans="2:7" ht="11.25" customHeight="1" x14ac:dyDescent="0.2">
      <c r="B461" s="171">
        <f t="shared" si="35"/>
        <v>2275</v>
      </c>
      <c r="C461" s="172">
        <f t="shared" si="36"/>
        <v>173.2237025</v>
      </c>
      <c r="D461" s="167">
        <f t="shared" si="39"/>
        <v>0</v>
      </c>
      <c r="E461" s="167">
        <f t="shared" si="37"/>
        <v>357.42370249999976</v>
      </c>
      <c r="F461" s="167">
        <f t="shared" si="38"/>
        <v>0</v>
      </c>
      <c r="G461" s="167">
        <f t="shared" si="38"/>
        <v>357.42370249999976</v>
      </c>
    </row>
    <row r="462" spans="2:7" ht="11.25" customHeight="1" x14ac:dyDescent="0.2">
      <c r="B462" s="171">
        <f t="shared" si="35"/>
        <v>2280</v>
      </c>
      <c r="C462" s="172">
        <f t="shared" si="36"/>
        <v>173.2237025</v>
      </c>
      <c r="D462" s="167">
        <f t="shared" si="39"/>
        <v>0</v>
      </c>
      <c r="E462" s="167">
        <f t="shared" si="37"/>
        <v>355.47370249999994</v>
      </c>
      <c r="F462" s="167">
        <f t="shared" si="38"/>
        <v>0</v>
      </c>
      <c r="G462" s="167">
        <f t="shared" si="38"/>
        <v>355.47370249999994</v>
      </c>
    </row>
    <row r="463" spans="2:7" ht="11.25" customHeight="1" x14ac:dyDescent="0.2">
      <c r="B463" s="171">
        <f t="shared" si="35"/>
        <v>2285</v>
      </c>
      <c r="C463" s="172">
        <f t="shared" si="36"/>
        <v>173.2237025</v>
      </c>
      <c r="D463" s="167">
        <f t="shared" si="39"/>
        <v>0</v>
      </c>
      <c r="E463" s="167">
        <f t="shared" si="37"/>
        <v>353.52370250000013</v>
      </c>
      <c r="F463" s="167">
        <f t="shared" si="38"/>
        <v>0</v>
      </c>
      <c r="G463" s="167">
        <f t="shared" si="38"/>
        <v>353.52370250000013</v>
      </c>
    </row>
    <row r="464" spans="2:7" ht="11.25" customHeight="1" x14ac:dyDescent="0.2">
      <c r="B464" s="171">
        <f t="shared" si="35"/>
        <v>2290</v>
      </c>
      <c r="C464" s="172">
        <f t="shared" si="36"/>
        <v>173.2237025</v>
      </c>
      <c r="D464" s="167">
        <f t="shared" si="39"/>
        <v>0</v>
      </c>
      <c r="E464" s="167">
        <f t="shared" si="37"/>
        <v>351.57370249999985</v>
      </c>
      <c r="F464" s="167">
        <f t="shared" si="38"/>
        <v>0</v>
      </c>
      <c r="G464" s="167">
        <f t="shared" si="38"/>
        <v>351.57370249999985</v>
      </c>
    </row>
    <row r="465" spans="2:7" ht="11.25" customHeight="1" x14ac:dyDescent="0.2">
      <c r="B465" s="171">
        <f t="shared" si="35"/>
        <v>2295</v>
      </c>
      <c r="C465" s="172">
        <f t="shared" si="36"/>
        <v>173.2237025</v>
      </c>
      <c r="D465" s="167">
        <f t="shared" si="39"/>
        <v>0</v>
      </c>
      <c r="E465" s="167">
        <f t="shared" si="37"/>
        <v>349.62370250000004</v>
      </c>
      <c r="F465" s="167">
        <f t="shared" si="38"/>
        <v>0</v>
      </c>
      <c r="G465" s="167">
        <f t="shared" si="38"/>
        <v>349.62370250000004</v>
      </c>
    </row>
    <row r="466" spans="2:7" ht="11.25" customHeight="1" x14ac:dyDescent="0.2">
      <c r="B466" s="171">
        <f t="shared" si="35"/>
        <v>2300</v>
      </c>
      <c r="C466" s="172">
        <f t="shared" si="36"/>
        <v>173.2237025</v>
      </c>
      <c r="D466" s="167">
        <f t="shared" si="39"/>
        <v>0</v>
      </c>
      <c r="E466" s="167">
        <f t="shared" si="37"/>
        <v>347.67370249999976</v>
      </c>
      <c r="F466" s="167">
        <f t="shared" si="38"/>
        <v>0</v>
      </c>
      <c r="G466" s="167">
        <f t="shared" si="38"/>
        <v>347.67370249999976</v>
      </c>
    </row>
    <row r="467" spans="2:7" ht="11.25" customHeight="1" x14ac:dyDescent="0.2">
      <c r="B467" s="171">
        <f t="shared" si="35"/>
        <v>2305</v>
      </c>
      <c r="C467" s="172">
        <f t="shared" si="36"/>
        <v>173.2237025</v>
      </c>
      <c r="D467" s="167">
        <f t="shared" si="39"/>
        <v>0</v>
      </c>
      <c r="E467" s="167">
        <f t="shared" si="37"/>
        <v>345.72370249999994</v>
      </c>
      <c r="F467" s="167">
        <f t="shared" si="38"/>
        <v>0</v>
      </c>
      <c r="G467" s="167">
        <f t="shared" si="38"/>
        <v>345.72370249999994</v>
      </c>
    </row>
    <row r="468" spans="2:7" ht="11.25" customHeight="1" x14ac:dyDescent="0.2">
      <c r="B468" s="171">
        <f t="shared" si="35"/>
        <v>2310</v>
      </c>
      <c r="C468" s="172">
        <f t="shared" si="36"/>
        <v>173.2237025</v>
      </c>
      <c r="D468" s="167">
        <f t="shared" si="39"/>
        <v>0</v>
      </c>
      <c r="E468" s="167">
        <f t="shared" si="37"/>
        <v>343.77370250000013</v>
      </c>
      <c r="F468" s="167">
        <f t="shared" si="38"/>
        <v>0</v>
      </c>
      <c r="G468" s="167">
        <f t="shared" si="38"/>
        <v>343.77370250000013</v>
      </c>
    </row>
    <row r="469" spans="2:7" ht="11.25" customHeight="1" x14ac:dyDescent="0.2">
      <c r="B469" s="171">
        <f t="shared" si="35"/>
        <v>2315</v>
      </c>
      <c r="C469" s="172">
        <f t="shared" si="36"/>
        <v>173.2237025</v>
      </c>
      <c r="D469" s="167">
        <f t="shared" si="39"/>
        <v>0</v>
      </c>
      <c r="E469" s="167">
        <f t="shared" si="37"/>
        <v>341.82370249999985</v>
      </c>
      <c r="F469" s="167">
        <f t="shared" si="38"/>
        <v>0</v>
      </c>
      <c r="G469" s="167">
        <f t="shared" si="38"/>
        <v>341.82370249999985</v>
      </c>
    </row>
    <row r="470" spans="2:7" ht="11.25" customHeight="1" x14ac:dyDescent="0.2">
      <c r="B470" s="171">
        <f t="shared" si="35"/>
        <v>2320</v>
      </c>
      <c r="C470" s="172">
        <f t="shared" si="36"/>
        <v>173.2237025</v>
      </c>
      <c r="D470" s="167">
        <f t="shared" si="39"/>
        <v>0</v>
      </c>
      <c r="E470" s="167">
        <f t="shared" si="37"/>
        <v>339.87370250000004</v>
      </c>
      <c r="F470" s="167">
        <f t="shared" si="38"/>
        <v>0</v>
      </c>
      <c r="G470" s="167">
        <f t="shared" si="38"/>
        <v>339.87370250000004</v>
      </c>
    </row>
    <row r="471" spans="2:7" ht="11.25" customHeight="1" x14ac:dyDescent="0.2">
      <c r="B471" s="171">
        <f t="shared" si="35"/>
        <v>2325</v>
      </c>
      <c r="C471" s="172">
        <f t="shared" si="36"/>
        <v>173.2237025</v>
      </c>
      <c r="D471" s="167">
        <f t="shared" si="39"/>
        <v>0</v>
      </c>
      <c r="E471" s="167">
        <f t="shared" si="37"/>
        <v>337.92370249999976</v>
      </c>
      <c r="F471" s="167">
        <f t="shared" si="38"/>
        <v>0</v>
      </c>
      <c r="G471" s="167">
        <f t="shared" si="38"/>
        <v>337.92370249999976</v>
      </c>
    </row>
    <row r="472" spans="2:7" ht="11.25" customHeight="1" x14ac:dyDescent="0.2">
      <c r="B472" s="171">
        <f t="shared" ref="B472:B535" si="40">B471+5</f>
        <v>2330</v>
      </c>
      <c r="C472" s="172">
        <f t="shared" si="36"/>
        <v>173.2237025</v>
      </c>
      <c r="D472" s="167">
        <f t="shared" si="39"/>
        <v>0</v>
      </c>
      <c r="E472" s="167">
        <f t="shared" si="37"/>
        <v>335.97370249999994</v>
      </c>
      <c r="F472" s="167">
        <f t="shared" si="38"/>
        <v>0</v>
      </c>
      <c r="G472" s="167">
        <f t="shared" si="38"/>
        <v>335.97370249999994</v>
      </c>
    </row>
    <row r="473" spans="2:7" ht="11.25" customHeight="1" x14ac:dyDescent="0.2">
      <c r="B473" s="171">
        <f t="shared" si="40"/>
        <v>2335</v>
      </c>
      <c r="C473" s="172">
        <f t="shared" si="36"/>
        <v>173.2237025</v>
      </c>
      <c r="D473" s="167">
        <f t="shared" si="39"/>
        <v>0</v>
      </c>
      <c r="E473" s="167">
        <f t="shared" si="37"/>
        <v>334.02370250000013</v>
      </c>
      <c r="F473" s="167">
        <f t="shared" si="38"/>
        <v>0</v>
      </c>
      <c r="G473" s="167">
        <f t="shared" si="38"/>
        <v>334.02370250000013</v>
      </c>
    </row>
    <row r="474" spans="2:7" ht="11.25" customHeight="1" x14ac:dyDescent="0.2">
      <c r="B474" s="171">
        <f t="shared" si="40"/>
        <v>2340</v>
      </c>
      <c r="C474" s="172">
        <f t="shared" si="36"/>
        <v>173.2237025</v>
      </c>
      <c r="D474" s="167">
        <f t="shared" si="39"/>
        <v>0</v>
      </c>
      <c r="E474" s="167">
        <f t="shared" si="37"/>
        <v>332.07370249999985</v>
      </c>
      <c r="F474" s="167">
        <f t="shared" si="38"/>
        <v>0</v>
      </c>
      <c r="G474" s="167">
        <f t="shared" si="38"/>
        <v>332.07370249999985</v>
      </c>
    </row>
    <row r="475" spans="2:7" ht="11.25" customHeight="1" x14ac:dyDescent="0.2">
      <c r="B475" s="171">
        <f t="shared" si="40"/>
        <v>2345</v>
      </c>
      <c r="C475" s="172">
        <f t="shared" si="36"/>
        <v>173.2237025</v>
      </c>
      <c r="D475" s="167">
        <f t="shared" si="39"/>
        <v>0</v>
      </c>
      <c r="E475" s="167">
        <f t="shared" si="37"/>
        <v>330.12370250000004</v>
      </c>
      <c r="F475" s="167">
        <f t="shared" si="38"/>
        <v>0</v>
      </c>
      <c r="G475" s="167">
        <f t="shared" si="38"/>
        <v>330.12370250000004</v>
      </c>
    </row>
    <row r="476" spans="2:7" ht="11.25" customHeight="1" x14ac:dyDescent="0.2">
      <c r="B476" s="171">
        <f t="shared" si="40"/>
        <v>2350</v>
      </c>
      <c r="C476" s="172">
        <f t="shared" si="36"/>
        <v>173.2237025</v>
      </c>
      <c r="D476" s="167">
        <f t="shared" si="39"/>
        <v>0</v>
      </c>
      <c r="E476" s="167">
        <f t="shared" si="37"/>
        <v>328.17370249999976</v>
      </c>
      <c r="F476" s="167">
        <f t="shared" si="38"/>
        <v>0</v>
      </c>
      <c r="G476" s="167">
        <f t="shared" si="38"/>
        <v>328.17370249999976</v>
      </c>
    </row>
    <row r="477" spans="2:7" ht="11.25" customHeight="1" x14ac:dyDescent="0.2">
      <c r="B477" s="171">
        <f t="shared" si="40"/>
        <v>2355</v>
      </c>
      <c r="C477" s="172">
        <f t="shared" si="36"/>
        <v>173.2237025</v>
      </c>
      <c r="D477" s="167">
        <f t="shared" si="39"/>
        <v>0</v>
      </c>
      <c r="E477" s="167">
        <f t="shared" si="37"/>
        <v>326.22370249999994</v>
      </c>
      <c r="F477" s="167">
        <f t="shared" si="38"/>
        <v>0</v>
      </c>
      <c r="G477" s="167">
        <f t="shared" si="38"/>
        <v>326.22370249999994</v>
      </c>
    </row>
    <row r="478" spans="2:7" ht="11.25" customHeight="1" x14ac:dyDescent="0.2">
      <c r="B478" s="171">
        <f t="shared" si="40"/>
        <v>2360</v>
      </c>
      <c r="C478" s="172">
        <f t="shared" si="36"/>
        <v>173.2237025</v>
      </c>
      <c r="D478" s="167">
        <f t="shared" si="39"/>
        <v>0</v>
      </c>
      <c r="E478" s="167">
        <f t="shared" si="37"/>
        <v>324.27370250000013</v>
      </c>
      <c r="F478" s="167">
        <f t="shared" si="38"/>
        <v>0</v>
      </c>
      <c r="G478" s="167">
        <f t="shared" si="38"/>
        <v>324.27370250000013</v>
      </c>
    </row>
    <row r="479" spans="2:7" ht="11.25" customHeight="1" x14ac:dyDescent="0.2">
      <c r="B479" s="171">
        <f t="shared" si="40"/>
        <v>2365</v>
      </c>
      <c r="C479" s="172">
        <f t="shared" si="36"/>
        <v>173.2237025</v>
      </c>
      <c r="D479" s="167">
        <f t="shared" si="39"/>
        <v>0</v>
      </c>
      <c r="E479" s="167">
        <f t="shared" si="37"/>
        <v>322.32370249999985</v>
      </c>
      <c r="F479" s="167">
        <f t="shared" si="38"/>
        <v>0</v>
      </c>
      <c r="G479" s="167">
        <f t="shared" si="38"/>
        <v>322.32370249999985</v>
      </c>
    </row>
    <row r="480" spans="2:7" ht="11.25" customHeight="1" x14ac:dyDescent="0.2">
      <c r="B480" s="171">
        <f t="shared" si="40"/>
        <v>2370</v>
      </c>
      <c r="C480" s="172">
        <f t="shared" si="36"/>
        <v>173.2237025</v>
      </c>
      <c r="D480" s="167">
        <f t="shared" si="39"/>
        <v>0</v>
      </c>
      <c r="E480" s="167">
        <f t="shared" si="37"/>
        <v>320.37370250000004</v>
      </c>
      <c r="F480" s="167">
        <f t="shared" si="38"/>
        <v>0</v>
      </c>
      <c r="G480" s="167">
        <f t="shared" si="38"/>
        <v>320.37370250000004</v>
      </c>
    </row>
    <row r="481" spans="2:7" ht="11.25" customHeight="1" x14ac:dyDescent="0.2">
      <c r="B481" s="171">
        <f t="shared" si="40"/>
        <v>2375</v>
      </c>
      <c r="C481" s="172">
        <f t="shared" si="36"/>
        <v>173.2237025</v>
      </c>
      <c r="D481" s="167">
        <f t="shared" si="39"/>
        <v>0</v>
      </c>
      <c r="E481" s="167">
        <f t="shared" si="37"/>
        <v>318.42370249999976</v>
      </c>
      <c r="F481" s="167">
        <f t="shared" si="38"/>
        <v>0</v>
      </c>
      <c r="G481" s="167">
        <f t="shared" si="38"/>
        <v>318.42370249999976</v>
      </c>
    </row>
    <row r="482" spans="2:7" ht="11.25" customHeight="1" x14ac:dyDescent="0.2">
      <c r="B482" s="171">
        <f t="shared" si="40"/>
        <v>2380</v>
      </c>
      <c r="C482" s="172">
        <f t="shared" si="36"/>
        <v>173.2237025</v>
      </c>
      <c r="D482" s="167">
        <f t="shared" si="39"/>
        <v>0</v>
      </c>
      <c r="E482" s="167">
        <f t="shared" si="37"/>
        <v>316.47370249999994</v>
      </c>
      <c r="F482" s="167">
        <f t="shared" si="38"/>
        <v>0</v>
      </c>
      <c r="G482" s="167">
        <f t="shared" si="38"/>
        <v>316.47370249999994</v>
      </c>
    </row>
    <row r="483" spans="2:7" ht="11.25" customHeight="1" x14ac:dyDescent="0.2">
      <c r="B483" s="171">
        <f t="shared" si="40"/>
        <v>2385</v>
      </c>
      <c r="C483" s="172">
        <f t="shared" si="36"/>
        <v>173.2237025</v>
      </c>
      <c r="D483" s="167">
        <f t="shared" si="39"/>
        <v>0</v>
      </c>
      <c r="E483" s="167">
        <f t="shared" si="37"/>
        <v>314.52370250000013</v>
      </c>
      <c r="F483" s="167">
        <f t="shared" si="38"/>
        <v>0</v>
      </c>
      <c r="G483" s="167">
        <f t="shared" si="38"/>
        <v>314.52370250000013</v>
      </c>
    </row>
    <row r="484" spans="2:7" ht="11.25" customHeight="1" x14ac:dyDescent="0.2">
      <c r="B484" s="171">
        <f t="shared" si="40"/>
        <v>2390</v>
      </c>
      <c r="C484" s="172">
        <f t="shared" si="36"/>
        <v>173.2237025</v>
      </c>
      <c r="D484" s="167">
        <f t="shared" si="39"/>
        <v>0</v>
      </c>
      <c r="E484" s="167">
        <f t="shared" si="37"/>
        <v>312.57370249999985</v>
      </c>
      <c r="F484" s="167">
        <f t="shared" si="38"/>
        <v>0</v>
      </c>
      <c r="G484" s="167">
        <f t="shared" si="38"/>
        <v>312.57370249999985</v>
      </c>
    </row>
    <row r="485" spans="2:7" ht="11.25" customHeight="1" x14ac:dyDescent="0.2">
      <c r="B485" s="171">
        <f t="shared" si="40"/>
        <v>2395</v>
      </c>
      <c r="C485" s="172">
        <f t="shared" si="36"/>
        <v>173.2237025</v>
      </c>
      <c r="D485" s="167">
        <f t="shared" si="39"/>
        <v>0</v>
      </c>
      <c r="E485" s="167">
        <f t="shared" si="37"/>
        <v>310.62370250000004</v>
      </c>
      <c r="F485" s="167">
        <f t="shared" si="38"/>
        <v>0</v>
      </c>
      <c r="G485" s="167">
        <f t="shared" si="38"/>
        <v>310.62370250000004</v>
      </c>
    </row>
    <row r="486" spans="2:7" ht="11.25" customHeight="1" x14ac:dyDescent="0.2">
      <c r="B486" s="171">
        <f t="shared" si="40"/>
        <v>2400</v>
      </c>
      <c r="C486" s="172">
        <f t="shared" si="36"/>
        <v>173.2237025</v>
      </c>
      <c r="D486" s="167">
        <f t="shared" si="39"/>
        <v>0</v>
      </c>
      <c r="E486" s="167">
        <f t="shared" si="37"/>
        <v>308.67370249999976</v>
      </c>
      <c r="F486" s="167">
        <f t="shared" si="38"/>
        <v>0</v>
      </c>
      <c r="G486" s="167">
        <f t="shared" si="38"/>
        <v>308.67370249999976</v>
      </c>
    </row>
    <row r="487" spans="2:7" ht="11.25" customHeight="1" x14ac:dyDescent="0.2">
      <c r="B487" s="171">
        <f t="shared" si="40"/>
        <v>2405</v>
      </c>
      <c r="C487" s="172">
        <f t="shared" si="36"/>
        <v>173.2237025</v>
      </c>
      <c r="D487" s="167">
        <f t="shared" si="39"/>
        <v>0</v>
      </c>
      <c r="E487" s="167">
        <f t="shared" si="37"/>
        <v>306.72370249999994</v>
      </c>
      <c r="F487" s="167">
        <f t="shared" si="38"/>
        <v>0</v>
      </c>
      <c r="G487" s="167">
        <f t="shared" si="38"/>
        <v>306.72370249999994</v>
      </c>
    </row>
    <row r="488" spans="2:7" ht="11.25" customHeight="1" x14ac:dyDescent="0.2">
      <c r="B488" s="171">
        <f t="shared" si="40"/>
        <v>2410</v>
      </c>
      <c r="C488" s="172">
        <f t="shared" si="36"/>
        <v>173.2237025</v>
      </c>
      <c r="D488" s="167">
        <f t="shared" si="39"/>
        <v>0</v>
      </c>
      <c r="E488" s="167">
        <f t="shared" si="37"/>
        <v>304.77370250000013</v>
      </c>
      <c r="F488" s="167">
        <f t="shared" si="38"/>
        <v>0</v>
      </c>
      <c r="G488" s="167">
        <f t="shared" si="38"/>
        <v>304.77370250000013</v>
      </c>
    </row>
    <row r="489" spans="2:7" ht="11.25" customHeight="1" x14ac:dyDescent="0.2">
      <c r="B489" s="171">
        <f t="shared" si="40"/>
        <v>2415</v>
      </c>
      <c r="C489" s="172">
        <f t="shared" si="36"/>
        <v>173.2237025</v>
      </c>
      <c r="D489" s="167">
        <f t="shared" si="39"/>
        <v>0</v>
      </c>
      <c r="E489" s="167">
        <f t="shared" si="37"/>
        <v>302.82370249999985</v>
      </c>
      <c r="F489" s="167">
        <f t="shared" si="38"/>
        <v>0</v>
      </c>
      <c r="G489" s="167">
        <f t="shared" si="38"/>
        <v>302.82370249999985</v>
      </c>
    </row>
    <row r="490" spans="2:7" ht="11.25" customHeight="1" x14ac:dyDescent="0.2">
      <c r="B490" s="171">
        <f t="shared" si="40"/>
        <v>2420</v>
      </c>
      <c r="C490" s="172">
        <f t="shared" si="36"/>
        <v>173.2237025</v>
      </c>
      <c r="D490" s="167">
        <f t="shared" si="39"/>
        <v>0</v>
      </c>
      <c r="E490" s="167">
        <f t="shared" si="37"/>
        <v>300.87370250000004</v>
      </c>
      <c r="F490" s="167">
        <f t="shared" si="38"/>
        <v>0</v>
      </c>
      <c r="G490" s="167">
        <f t="shared" si="38"/>
        <v>300.87370250000004</v>
      </c>
    </row>
    <row r="491" spans="2:7" ht="11.25" customHeight="1" x14ac:dyDescent="0.2">
      <c r="B491" s="171">
        <f t="shared" si="40"/>
        <v>2425</v>
      </c>
      <c r="C491" s="172">
        <f t="shared" si="36"/>
        <v>173.2237025</v>
      </c>
      <c r="D491" s="167">
        <f t="shared" si="39"/>
        <v>0</v>
      </c>
      <c r="E491" s="167">
        <f t="shared" si="37"/>
        <v>298.92370249999976</v>
      </c>
      <c r="F491" s="167">
        <f t="shared" si="38"/>
        <v>0</v>
      </c>
      <c r="G491" s="167">
        <f t="shared" si="38"/>
        <v>298.92370249999976</v>
      </c>
    </row>
    <row r="492" spans="2:7" ht="11.25" customHeight="1" x14ac:dyDescent="0.2">
      <c r="B492" s="171">
        <f t="shared" si="40"/>
        <v>2430</v>
      </c>
      <c r="C492" s="172">
        <f t="shared" si="36"/>
        <v>173.2237025</v>
      </c>
      <c r="D492" s="167">
        <f t="shared" si="39"/>
        <v>0</v>
      </c>
      <c r="E492" s="167">
        <f t="shared" si="37"/>
        <v>296.97370249999994</v>
      </c>
      <c r="F492" s="167">
        <f t="shared" si="38"/>
        <v>0</v>
      </c>
      <c r="G492" s="167">
        <f t="shared" si="38"/>
        <v>296.97370249999994</v>
      </c>
    </row>
    <row r="493" spans="2:7" ht="11.25" customHeight="1" x14ac:dyDescent="0.2">
      <c r="B493" s="171">
        <f t="shared" si="40"/>
        <v>2435</v>
      </c>
      <c r="C493" s="172">
        <f t="shared" si="36"/>
        <v>173.2237025</v>
      </c>
      <c r="D493" s="167">
        <f t="shared" si="39"/>
        <v>0</v>
      </c>
      <c r="E493" s="167">
        <f t="shared" si="37"/>
        <v>295.02370250000013</v>
      </c>
      <c r="F493" s="167">
        <f t="shared" si="38"/>
        <v>0</v>
      </c>
      <c r="G493" s="167">
        <f t="shared" si="38"/>
        <v>295.02370250000013</v>
      </c>
    </row>
    <row r="494" spans="2:7" ht="11.25" customHeight="1" x14ac:dyDescent="0.2">
      <c r="B494" s="171">
        <f t="shared" si="40"/>
        <v>2440</v>
      </c>
      <c r="C494" s="172">
        <f t="shared" si="36"/>
        <v>173.2237025</v>
      </c>
      <c r="D494" s="167">
        <f t="shared" si="39"/>
        <v>0</v>
      </c>
      <c r="E494" s="167">
        <f t="shared" si="37"/>
        <v>293.07370249999985</v>
      </c>
      <c r="F494" s="167">
        <f t="shared" si="38"/>
        <v>0</v>
      </c>
      <c r="G494" s="167">
        <f t="shared" si="38"/>
        <v>293.07370249999985</v>
      </c>
    </row>
    <row r="495" spans="2:7" ht="11.25" customHeight="1" x14ac:dyDescent="0.2">
      <c r="B495" s="171">
        <f t="shared" si="40"/>
        <v>2445</v>
      </c>
      <c r="C495" s="172">
        <f t="shared" si="36"/>
        <v>173.2237025</v>
      </c>
      <c r="D495" s="167">
        <f t="shared" si="39"/>
        <v>0</v>
      </c>
      <c r="E495" s="167">
        <f t="shared" si="37"/>
        <v>291.12370250000004</v>
      </c>
      <c r="F495" s="167">
        <f t="shared" si="38"/>
        <v>0</v>
      </c>
      <c r="G495" s="167">
        <f t="shared" si="38"/>
        <v>291.12370250000004</v>
      </c>
    </row>
    <row r="496" spans="2:7" ht="11.25" customHeight="1" x14ac:dyDescent="0.2">
      <c r="B496" s="171">
        <f t="shared" si="40"/>
        <v>2450</v>
      </c>
      <c r="C496" s="172">
        <f t="shared" si="36"/>
        <v>173.2237025</v>
      </c>
      <c r="D496" s="167">
        <f t="shared" si="39"/>
        <v>0</v>
      </c>
      <c r="E496" s="167">
        <f t="shared" si="37"/>
        <v>289.17370249999976</v>
      </c>
      <c r="F496" s="167">
        <f t="shared" si="38"/>
        <v>0</v>
      </c>
      <c r="G496" s="167">
        <f t="shared" si="38"/>
        <v>289.17370249999976</v>
      </c>
    </row>
    <row r="497" spans="2:7" ht="11.25" customHeight="1" x14ac:dyDescent="0.2">
      <c r="B497" s="171">
        <f t="shared" si="40"/>
        <v>2455</v>
      </c>
      <c r="C497" s="172">
        <f t="shared" si="36"/>
        <v>173.2237025</v>
      </c>
      <c r="D497" s="167">
        <f t="shared" si="39"/>
        <v>0</v>
      </c>
      <c r="E497" s="167">
        <f t="shared" si="37"/>
        <v>287.22370249999994</v>
      </c>
      <c r="F497" s="167">
        <f t="shared" si="38"/>
        <v>0</v>
      </c>
      <c r="G497" s="167">
        <f t="shared" si="38"/>
        <v>287.22370249999994</v>
      </c>
    </row>
    <row r="498" spans="2:7" ht="11.25" customHeight="1" x14ac:dyDescent="0.2">
      <c r="B498" s="171">
        <f t="shared" si="40"/>
        <v>2460</v>
      </c>
      <c r="C498" s="172">
        <f t="shared" si="36"/>
        <v>173.2237025</v>
      </c>
      <c r="D498" s="167">
        <f t="shared" si="39"/>
        <v>0</v>
      </c>
      <c r="E498" s="167">
        <f t="shared" si="37"/>
        <v>285.27370250000013</v>
      </c>
      <c r="F498" s="167">
        <f t="shared" si="38"/>
        <v>0</v>
      </c>
      <c r="G498" s="167">
        <f t="shared" si="38"/>
        <v>285.27370250000013</v>
      </c>
    </row>
    <row r="499" spans="2:7" ht="11.25" customHeight="1" x14ac:dyDescent="0.2">
      <c r="B499" s="171">
        <f t="shared" si="40"/>
        <v>2465</v>
      </c>
      <c r="C499" s="172">
        <f t="shared" si="36"/>
        <v>173.2237025</v>
      </c>
      <c r="D499" s="167">
        <f t="shared" si="39"/>
        <v>0</v>
      </c>
      <c r="E499" s="167">
        <f t="shared" si="37"/>
        <v>283.32370249999985</v>
      </c>
      <c r="F499" s="167">
        <f t="shared" si="38"/>
        <v>0</v>
      </c>
      <c r="G499" s="167">
        <f t="shared" si="38"/>
        <v>283.32370249999985</v>
      </c>
    </row>
    <row r="500" spans="2:7" ht="11.25" customHeight="1" x14ac:dyDescent="0.2">
      <c r="B500" s="171">
        <f t="shared" si="40"/>
        <v>2470</v>
      </c>
      <c r="C500" s="172">
        <f t="shared" si="36"/>
        <v>173.2237025</v>
      </c>
      <c r="D500" s="167">
        <f t="shared" si="39"/>
        <v>0</v>
      </c>
      <c r="E500" s="167">
        <f t="shared" si="37"/>
        <v>281.37370250000004</v>
      </c>
      <c r="F500" s="167">
        <f t="shared" si="38"/>
        <v>0</v>
      </c>
      <c r="G500" s="167">
        <f t="shared" si="38"/>
        <v>281.37370250000004</v>
      </c>
    </row>
    <row r="501" spans="2:7" ht="11.25" customHeight="1" x14ac:dyDescent="0.2">
      <c r="B501" s="171">
        <f t="shared" si="40"/>
        <v>2475</v>
      </c>
      <c r="C501" s="172">
        <f t="shared" si="36"/>
        <v>173.2237025</v>
      </c>
      <c r="D501" s="167">
        <f t="shared" si="39"/>
        <v>0</v>
      </c>
      <c r="E501" s="167">
        <f t="shared" si="37"/>
        <v>279.42370249999976</v>
      </c>
      <c r="F501" s="167">
        <f t="shared" si="38"/>
        <v>0</v>
      </c>
      <c r="G501" s="167">
        <f t="shared" si="38"/>
        <v>279.42370249999976</v>
      </c>
    </row>
    <row r="502" spans="2:7" ht="11.25" customHeight="1" x14ac:dyDescent="0.2">
      <c r="B502" s="171">
        <f t="shared" si="40"/>
        <v>2480</v>
      </c>
      <c r="C502" s="172">
        <f t="shared" si="36"/>
        <v>173.2237025</v>
      </c>
      <c r="D502" s="167">
        <f t="shared" si="39"/>
        <v>0</v>
      </c>
      <c r="E502" s="167">
        <f t="shared" si="37"/>
        <v>277.47370249999994</v>
      </c>
      <c r="F502" s="167">
        <f t="shared" si="38"/>
        <v>0</v>
      </c>
      <c r="G502" s="167">
        <f t="shared" si="38"/>
        <v>277.47370249999994</v>
      </c>
    </row>
    <row r="503" spans="2:7" ht="11.25" customHeight="1" x14ac:dyDescent="0.2">
      <c r="B503" s="171">
        <f t="shared" si="40"/>
        <v>2485</v>
      </c>
      <c r="C503" s="172">
        <f t="shared" si="36"/>
        <v>173.2237025</v>
      </c>
      <c r="D503" s="167">
        <f t="shared" si="39"/>
        <v>0</v>
      </c>
      <c r="E503" s="167">
        <f t="shared" si="37"/>
        <v>275.52370250000013</v>
      </c>
      <c r="F503" s="167">
        <f t="shared" si="38"/>
        <v>0</v>
      </c>
      <c r="G503" s="167">
        <f t="shared" si="38"/>
        <v>275.52370250000013</v>
      </c>
    </row>
    <row r="504" spans="2:7" ht="11.25" customHeight="1" x14ac:dyDescent="0.2">
      <c r="B504" s="171">
        <f t="shared" si="40"/>
        <v>2490</v>
      </c>
      <c r="C504" s="172">
        <f t="shared" si="36"/>
        <v>173.2237025</v>
      </c>
      <c r="D504" s="167">
        <f t="shared" si="39"/>
        <v>0</v>
      </c>
      <c r="E504" s="167">
        <f t="shared" si="37"/>
        <v>273.57370249999985</v>
      </c>
      <c r="F504" s="167">
        <f t="shared" si="38"/>
        <v>0</v>
      </c>
      <c r="G504" s="167">
        <f t="shared" si="38"/>
        <v>273.57370249999985</v>
      </c>
    </row>
    <row r="505" spans="2:7" ht="11.25" customHeight="1" x14ac:dyDescent="0.2">
      <c r="B505" s="171">
        <f t="shared" si="40"/>
        <v>2495</v>
      </c>
      <c r="C505" s="172">
        <f t="shared" si="36"/>
        <v>173.2237025</v>
      </c>
      <c r="D505" s="167">
        <f t="shared" si="39"/>
        <v>0</v>
      </c>
      <c r="E505" s="167">
        <f t="shared" si="37"/>
        <v>271.62370250000004</v>
      </c>
      <c r="F505" s="167">
        <f t="shared" si="38"/>
        <v>0</v>
      </c>
      <c r="G505" s="167">
        <f t="shared" si="38"/>
        <v>271.62370250000004</v>
      </c>
    </row>
    <row r="506" spans="2:7" ht="11.25" customHeight="1" x14ac:dyDescent="0.2">
      <c r="B506" s="171">
        <f t="shared" si="40"/>
        <v>2500</v>
      </c>
      <c r="C506" s="172">
        <f t="shared" si="36"/>
        <v>173.2237025</v>
      </c>
      <c r="D506" s="167">
        <f t="shared" si="39"/>
        <v>0</v>
      </c>
      <c r="E506" s="167">
        <f t="shared" si="37"/>
        <v>269.67370249999976</v>
      </c>
      <c r="F506" s="167">
        <f t="shared" si="38"/>
        <v>0</v>
      </c>
      <c r="G506" s="167">
        <f t="shared" si="38"/>
        <v>269.67370249999976</v>
      </c>
    </row>
    <row r="507" spans="2:7" ht="11.25" customHeight="1" x14ac:dyDescent="0.2">
      <c r="B507" s="171">
        <f t="shared" si="40"/>
        <v>2505</v>
      </c>
      <c r="C507" s="172">
        <f t="shared" si="36"/>
        <v>173.2237025</v>
      </c>
      <c r="D507" s="167">
        <f t="shared" si="39"/>
        <v>0</v>
      </c>
      <c r="E507" s="167">
        <f t="shared" si="37"/>
        <v>267.72370249999994</v>
      </c>
      <c r="F507" s="167">
        <f t="shared" si="38"/>
        <v>0</v>
      </c>
      <c r="G507" s="167">
        <f t="shared" si="38"/>
        <v>267.72370249999994</v>
      </c>
    </row>
    <row r="508" spans="2:7" ht="11.25" customHeight="1" x14ac:dyDescent="0.2">
      <c r="B508" s="171">
        <f t="shared" si="40"/>
        <v>2510</v>
      </c>
      <c r="C508" s="172">
        <f t="shared" si="36"/>
        <v>173.2237025</v>
      </c>
      <c r="D508" s="167">
        <f t="shared" si="39"/>
        <v>0</v>
      </c>
      <c r="E508" s="167">
        <f t="shared" si="37"/>
        <v>265.77370250000013</v>
      </c>
      <c r="F508" s="167">
        <f t="shared" si="38"/>
        <v>0</v>
      </c>
      <c r="G508" s="167">
        <f t="shared" si="38"/>
        <v>265.77370250000013</v>
      </c>
    </row>
    <row r="509" spans="2:7" ht="11.25" customHeight="1" x14ac:dyDescent="0.2">
      <c r="B509" s="171">
        <f t="shared" si="40"/>
        <v>2515</v>
      </c>
      <c r="C509" s="172">
        <f t="shared" si="36"/>
        <v>173.2237025</v>
      </c>
      <c r="D509" s="167">
        <f t="shared" si="39"/>
        <v>0</v>
      </c>
      <c r="E509" s="167">
        <f t="shared" si="37"/>
        <v>263.82370249999985</v>
      </c>
      <c r="F509" s="167">
        <f t="shared" si="38"/>
        <v>0</v>
      </c>
      <c r="G509" s="167">
        <f t="shared" si="38"/>
        <v>263.82370249999985</v>
      </c>
    </row>
    <row r="510" spans="2:7" ht="11.25" customHeight="1" x14ac:dyDescent="0.2">
      <c r="B510" s="171">
        <f t="shared" si="40"/>
        <v>2520</v>
      </c>
      <c r="C510" s="172">
        <f t="shared" si="36"/>
        <v>173.2237025</v>
      </c>
      <c r="D510" s="167">
        <f t="shared" si="39"/>
        <v>0</v>
      </c>
      <c r="E510" s="167">
        <f t="shared" si="37"/>
        <v>261.87370250000004</v>
      </c>
      <c r="F510" s="167">
        <f t="shared" si="38"/>
        <v>0</v>
      </c>
      <c r="G510" s="167">
        <f t="shared" si="38"/>
        <v>261.87370250000004</v>
      </c>
    </row>
    <row r="511" spans="2:7" ht="11.25" customHeight="1" x14ac:dyDescent="0.2">
      <c r="B511" s="171">
        <f t="shared" si="40"/>
        <v>2525</v>
      </c>
      <c r="C511" s="172">
        <f t="shared" si="36"/>
        <v>173.2237025</v>
      </c>
      <c r="D511" s="167">
        <f t="shared" si="39"/>
        <v>0</v>
      </c>
      <c r="E511" s="167">
        <f t="shared" si="37"/>
        <v>259.92370249999976</v>
      </c>
      <c r="F511" s="167">
        <f t="shared" si="38"/>
        <v>0</v>
      </c>
      <c r="G511" s="167">
        <f t="shared" si="38"/>
        <v>259.92370249999976</v>
      </c>
    </row>
    <row r="512" spans="2:7" ht="11.25" customHeight="1" x14ac:dyDescent="0.2">
      <c r="B512" s="171">
        <f t="shared" si="40"/>
        <v>2530</v>
      </c>
      <c r="C512" s="172">
        <f t="shared" si="36"/>
        <v>173.2237025</v>
      </c>
      <c r="D512" s="167">
        <f t="shared" si="39"/>
        <v>0</v>
      </c>
      <c r="E512" s="167">
        <f t="shared" si="37"/>
        <v>257.97370249999994</v>
      </c>
      <c r="F512" s="167">
        <f t="shared" si="38"/>
        <v>0</v>
      </c>
      <c r="G512" s="167">
        <f t="shared" si="38"/>
        <v>257.97370249999994</v>
      </c>
    </row>
    <row r="513" spans="2:7" ht="11.25" customHeight="1" x14ac:dyDescent="0.2">
      <c r="B513" s="171">
        <f t="shared" si="40"/>
        <v>2535</v>
      </c>
      <c r="C513" s="172">
        <f t="shared" si="36"/>
        <v>173.2237025</v>
      </c>
      <c r="D513" s="167">
        <f t="shared" si="39"/>
        <v>0</v>
      </c>
      <c r="E513" s="167">
        <f t="shared" si="37"/>
        <v>256.02370250000013</v>
      </c>
      <c r="F513" s="167">
        <f t="shared" si="38"/>
        <v>0</v>
      </c>
      <c r="G513" s="167">
        <f t="shared" si="38"/>
        <v>256.02370250000013</v>
      </c>
    </row>
    <row r="514" spans="2:7" ht="11.25" customHeight="1" x14ac:dyDescent="0.2">
      <c r="B514" s="171">
        <f t="shared" si="40"/>
        <v>2540</v>
      </c>
      <c r="C514" s="172">
        <f t="shared" si="36"/>
        <v>173.2237025</v>
      </c>
      <c r="D514" s="167">
        <f t="shared" si="39"/>
        <v>0</v>
      </c>
      <c r="E514" s="167">
        <f t="shared" si="37"/>
        <v>254.07370249999985</v>
      </c>
      <c r="F514" s="167">
        <f t="shared" si="38"/>
        <v>0</v>
      </c>
      <c r="G514" s="167">
        <f t="shared" si="38"/>
        <v>254.07370249999985</v>
      </c>
    </row>
    <row r="515" spans="2:7" ht="11.25" customHeight="1" x14ac:dyDescent="0.2">
      <c r="B515" s="171">
        <f t="shared" si="40"/>
        <v>2545</v>
      </c>
      <c r="C515" s="172">
        <f t="shared" si="36"/>
        <v>173.2237025</v>
      </c>
      <c r="D515" s="167">
        <f t="shared" si="39"/>
        <v>0</v>
      </c>
      <c r="E515" s="167">
        <f t="shared" si="37"/>
        <v>252.12370250000004</v>
      </c>
      <c r="F515" s="167">
        <f t="shared" si="38"/>
        <v>0</v>
      </c>
      <c r="G515" s="167">
        <f t="shared" si="38"/>
        <v>252.12370250000004</v>
      </c>
    </row>
    <row r="516" spans="2:7" ht="11.25" customHeight="1" x14ac:dyDescent="0.2">
      <c r="B516" s="171">
        <f t="shared" si="40"/>
        <v>2550</v>
      </c>
      <c r="C516" s="172">
        <f t="shared" si="36"/>
        <v>173.2237025</v>
      </c>
      <c r="D516" s="167">
        <f t="shared" si="39"/>
        <v>0</v>
      </c>
      <c r="E516" s="167">
        <f t="shared" si="37"/>
        <v>250.17370249999976</v>
      </c>
      <c r="F516" s="167">
        <f t="shared" si="38"/>
        <v>0</v>
      </c>
      <c r="G516" s="167">
        <f t="shared" si="38"/>
        <v>250.17370249999976</v>
      </c>
    </row>
    <row r="517" spans="2:7" ht="11.25" customHeight="1" x14ac:dyDescent="0.2">
      <c r="B517" s="171">
        <f t="shared" si="40"/>
        <v>2555</v>
      </c>
      <c r="C517" s="172">
        <f t="shared" si="36"/>
        <v>173.2237025</v>
      </c>
      <c r="D517" s="167">
        <f t="shared" si="39"/>
        <v>0</v>
      </c>
      <c r="E517" s="167">
        <f t="shared" si="37"/>
        <v>248.22370249999994</v>
      </c>
      <c r="F517" s="167">
        <f t="shared" si="38"/>
        <v>0</v>
      </c>
      <c r="G517" s="167">
        <f t="shared" si="38"/>
        <v>248.22370249999994</v>
      </c>
    </row>
    <row r="518" spans="2:7" ht="11.25" customHeight="1" x14ac:dyDescent="0.2">
      <c r="B518" s="171">
        <f t="shared" si="40"/>
        <v>2560</v>
      </c>
      <c r="C518" s="172">
        <f t="shared" ref="C518:C581" si="41">(B518&gt;$M$7)*(B518&lt;$M$8)*(B518-$M$7)/($M$8-$M$7)*$L$5+(B518&gt;=$M$8)*$L$5</f>
        <v>173.2237025</v>
      </c>
      <c r="D518" s="167">
        <f t="shared" si="39"/>
        <v>0</v>
      </c>
      <c r="E518" s="167">
        <f t="shared" ref="E518:E581" si="42">MAX(0,$L$9+0.61*B518+C518-MAX($L$9,B518))</f>
        <v>246.27370250000013</v>
      </c>
      <c r="F518" s="167">
        <f t="shared" ref="F518:G581" si="43">D518*(D518&gt;$L$6)</f>
        <v>0</v>
      </c>
      <c r="G518" s="167">
        <f t="shared" si="43"/>
        <v>246.27370250000013</v>
      </c>
    </row>
    <row r="519" spans="2:7" ht="11.25" customHeight="1" x14ac:dyDescent="0.2">
      <c r="B519" s="171">
        <f t="shared" si="40"/>
        <v>2565</v>
      </c>
      <c r="C519" s="172">
        <f t="shared" si="41"/>
        <v>173.2237025</v>
      </c>
      <c r="D519" s="167">
        <f t="shared" ref="D519:D582" si="44">MAX(0,$K$9+0.61*B519+C519-MAX($K$9,B519))</f>
        <v>0</v>
      </c>
      <c r="E519" s="167">
        <f t="shared" si="42"/>
        <v>244.32370249999985</v>
      </c>
      <c r="F519" s="167">
        <f t="shared" si="43"/>
        <v>0</v>
      </c>
      <c r="G519" s="167">
        <f t="shared" si="43"/>
        <v>244.32370249999985</v>
      </c>
    </row>
    <row r="520" spans="2:7" ht="11.25" customHeight="1" x14ac:dyDescent="0.2">
      <c r="B520" s="171">
        <f t="shared" si="40"/>
        <v>2570</v>
      </c>
      <c r="C520" s="172">
        <f t="shared" si="41"/>
        <v>173.2237025</v>
      </c>
      <c r="D520" s="167">
        <f t="shared" si="44"/>
        <v>0</v>
      </c>
      <c r="E520" s="167">
        <f t="shared" si="42"/>
        <v>242.37370250000004</v>
      </c>
      <c r="F520" s="167">
        <f t="shared" si="43"/>
        <v>0</v>
      </c>
      <c r="G520" s="167">
        <f t="shared" si="43"/>
        <v>242.37370250000004</v>
      </c>
    </row>
    <row r="521" spans="2:7" ht="11.25" customHeight="1" x14ac:dyDescent="0.2">
      <c r="B521" s="171">
        <f t="shared" si="40"/>
        <v>2575</v>
      </c>
      <c r="C521" s="172">
        <f t="shared" si="41"/>
        <v>173.2237025</v>
      </c>
      <c r="D521" s="167">
        <f t="shared" si="44"/>
        <v>0</v>
      </c>
      <c r="E521" s="167">
        <f t="shared" si="42"/>
        <v>240.42370249999976</v>
      </c>
      <c r="F521" s="167">
        <f t="shared" si="43"/>
        <v>0</v>
      </c>
      <c r="G521" s="167">
        <f t="shared" si="43"/>
        <v>240.42370249999976</v>
      </c>
    </row>
    <row r="522" spans="2:7" ht="11.25" customHeight="1" x14ac:dyDescent="0.2">
      <c r="B522" s="171">
        <f t="shared" si="40"/>
        <v>2580</v>
      </c>
      <c r="C522" s="172">
        <f t="shared" si="41"/>
        <v>173.2237025</v>
      </c>
      <c r="D522" s="167">
        <f t="shared" si="44"/>
        <v>0</v>
      </c>
      <c r="E522" s="167">
        <f t="shared" si="42"/>
        <v>238.47370249999994</v>
      </c>
      <c r="F522" s="167">
        <f t="shared" si="43"/>
        <v>0</v>
      </c>
      <c r="G522" s="167">
        <f t="shared" si="43"/>
        <v>238.47370249999994</v>
      </c>
    </row>
    <row r="523" spans="2:7" ht="11.25" customHeight="1" x14ac:dyDescent="0.2">
      <c r="B523" s="171">
        <f t="shared" si="40"/>
        <v>2585</v>
      </c>
      <c r="C523" s="172">
        <f t="shared" si="41"/>
        <v>173.2237025</v>
      </c>
      <c r="D523" s="167">
        <f t="shared" si="44"/>
        <v>0</v>
      </c>
      <c r="E523" s="167">
        <f t="shared" si="42"/>
        <v>236.52370250000013</v>
      </c>
      <c r="F523" s="167">
        <f t="shared" si="43"/>
        <v>0</v>
      </c>
      <c r="G523" s="167">
        <f t="shared" si="43"/>
        <v>236.52370250000013</v>
      </c>
    </row>
    <row r="524" spans="2:7" ht="11.25" customHeight="1" x14ac:dyDescent="0.2">
      <c r="B524" s="171">
        <f t="shared" si="40"/>
        <v>2590</v>
      </c>
      <c r="C524" s="172">
        <f t="shared" si="41"/>
        <v>173.2237025</v>
      </c>
      <c r="D524" s="167">
        <f t="shared" si="44"/>
        <v>0</v>
      </c>
      <c r="E524" s="167">
        <f t="shared" si="42"/>
        <v>234.57370249999985</v>
      </c>
      <c r="F524" s="167">
        <f t="shared" si="43"/>
        <v>0</v>
      </c>
      <c r="G524" s="167">
        <f t="shared" si="43"/>
        <v>234.57370249999985</v>
      </c>
    </row>
    <row r="525" spans="2:7" ht="11.25" customHeight="1" x14ac:dyDescent="0.2">
      <c r="B525" s="171">
        <f t="shared" si="40"/>
        <v>2595</v>
      </c>
      <c r="C525" s="172">
        <f t="shared" si="41"/>
        <v>173.2237025</v>
      </c>
      <c r="D525" s="167">
        <f t="shared" si="44"/>
        <v>0</v>
      </c>
      <c r="E525" s="167">
        <f t="shared" si="42"/>
        <v>232.62370250000004</v>
      </c>
      <c r="F525" s="167">
        <f t="shared" si="43"/>
        <v>0</v>
      </c>
      <c r="G525" s="167">
        <f t="shared" si="43"/>
        <v>232.62370250000004</v>
      </c>
    </row>
    <row r="526" spans="2:7" ht="11.25" customHeight="1" x14ac:dyDescent="0.2">
      <c r="B526" s="171">
        <f t="shared" si="40"/>
        <v>2600</v>
      </c>
      <c r="C526" s="172">
        <f t="shared" si="41"/>
        <v>173.2237025</v>
      </c>
      <c r="D526" s="167">
        <f t="shared" si="44"/>
        <v>0</v>
      </c>
      <c r="E526" s="167">
        <f t="shared" si="42"/>
        <v>230.67370249999976</v>
      </c>
      <c r="F526" s="167">
        <f t="shared" si="43"/>
        <v>0</v>
      </c>
      <c r="G526" s="167">
        <f t="shared" si="43"/>
        <v>230.67370249999976</v>
      </c>
    </row>
    <row r="527" spans="2:7" ht="11.25" customHeight="1" x14ac:dyDescent="0.2">
      <c r="B527" s="171">
        <f t="shared" si="40"/>
        <v>2605</v>
      </c>
      <c r="C527" s="172">
        <f t="shared" si="41"/>
        <v>173.2237025</v>
      </c>
      <c r="D527" s="167">
        <f t="shared" si="44"/>
        <v>0</v>
      </c>
      <c r="E527" s="167">
        <f t="shared" si="42"/>
        <v>228.72370249999994</v>
      </c>
      <c r="F527" s="167">
        <f t="shared" si="43"/>
        <v>0</v>
      </c>
      <c r="G527" s="167">
        <f t="shared" si="43"/>
        <v>228.72370249999994</v>
      </c>
    </row>
    <row r="528" spans="2:7" ht="11.25" customHeight="1" x14ac:dyDescent="0.2">
      <c r="B528" s="171">
        <f t="shared" si="40"/>
        <v>2610</v>
      </c>
      <c r="C528" s="172">
        <f t="shared" si="41"/>
        <v>173.2237025</v>
      </c>
      <c r="D528" s="167">
        <f t="shared" si="44"/>
        <v>0</v>
      </c>
      <c r="E528" s="167">
        <f t="shared" si="42"/>
        <v>226.77370250000013</v>
      </c>
      <c r="F528" s="167">
        <f t="shared" si="43"/>
        <v>0</v>
      </c>
      <c r="G528" s="167">
        <f t="shared" si="43"/>
        <v>226.77370250000013</v>
      </c>
    </row>
    <row r="529" spans="2:7" ht="11.25" customHeight="1" x14ac:dyDescent="0.2">
      <c r="B529" s="171">
        <f t="shared" si="40"/>
        <v>2615</v>
      </c>
      <c r="C529" s="172">
        <f t="shared" si="41"/>
        <v>173.2237025</v>
      </c>
      <c r="D529" s="167">
        <f t="shared" si="44"/>
        <v>0</v>
      </c>
      <c r="E529" s="167">
        <f t="shared" si="42"/>
        <v>224.82370249999985</v>
      </c>
      <c r="F529" s="167">
        <f t="shared" si="43"/>
        <v>0</v>
      </c>
      <c r="G529" s="167">
        <f t="shared" si="43"/>
        <v>224.82370249999985</v>
      </c>
    </row>
    <row r="530" spans="2:7" ht="11.25" customHeight="1" x14ac:dyDescent="0.2">
      <c r="B530" s="171">
        <f t="shared" si="40"/>
        <v>2620</v>
      </c>
      <c r="C530" s="172">
        <f t="shared" si="41"/>
        <v>173.2237025</v>
      </c>
      <c r="D530" s="167">
        <f t="shared" si="44"/>
        <v>0</v>
      </c>
      <c r="E530" s="167">
        <f t="shared" si="42"/>
        <v>222.87370250000004</v>
      </c>
      <c r="F530" s="167">
        <f t="shared" si="43"/>
        <v>0</v>
      </c>
      <c r="G530" s="167">
        <f t="shared" si="43"/>
        <v>222.87370250000004</v>
      </c>
    </row>
    <row r="531" spans="2:7" ht="11.25" customHeight="1" x14ac:dyDescent="0.2">
      <c r="B531" s="171">
        <f t="shared" si="40"/>
        <v>2625</v>
      </c>
      <c r="C531" s="172">
        <f t="shared" si="41"/>
        <v>173.2237025</v>
      </c>
      <c r="D531" s="167">
        <f t="shared" si="44"/>
        <v>0</v>
      </c>
      <c r="E531" s="167">
        <f t="shared" si="42"/>
        <v>220.92370249999976</v>
      </c>
      <c r="F531" s="167">
        <f t="shared" si="43"/>
        <v>0</v>
      </c>
      <c r="G531" s="167">
        <f t="shared" si="43"/>
        <v>220.92370249999976</v>
      </c>
    </row>
    <row r="532" spans="2:7" ht="11.25" customHeight="1" x14ac:dyDescent="0.2">
      <c r="B532" s="171">
        <f t="shared" si="40"/>
        <v>2630</v>
      </c>
      <c r="C532" s="172">
        <f t="shared" si="41"/>
        <v>173.2237025</v>
      </c>
      <c r="D532" s="167">
        <f t="shared" si="44"/>
        <v>0</v>
      </c>
      <c r="E532" s="167">
        <f t="shared" si="42"/>
        <v>218.97370249999994</v>
      </c>
      <c r="F532" s="167">
        <f t="shared" si="43"/>
        <v>0</v>
      </c>
      <c r="G532" s="167">
        <f t="shared" si="43"/>
        <v>218.97370249999994</v>
      </c>
    </row>
    <row r="533" spans="2:7" ht="11.25" customHeight="1" x14ac:dyDescent="0.2">
      <c r="B533" s="171">
        <f t="shared" si="40"/>
        <v>2635</v>
      </c>
      <c r="C533" s="172">
        <f t="shared" si="41"/>
        <v>173.2237025</v>
      </c>
      <c r="D533" s="167">
        <f t="shared" si="44"/>
        <v>0</v>
      </c>
      <c r="E533" s="167">
        <f t="shared" si="42"/>
        <v>217.02370250000013</v>
      </c>
      <c r="F533" s="167">
        <f t="shared" si="43"/>
        <v>0</v>
      </c>
      <c r="G533" s="167">
        <f t="shared" si="43"/>
        <v>217.02370250000013</v>
      </c>
    </row>
    <row r="534" spans="2:7" ht="11.25" customHeight="1" x14ac:dyDescent="0.2">
      <c r="B534" s="171">
        <f t="shared" si="40"/>
        <v>2640</v>
      </c>
      <c r="C534" s="172">
        <f t="shared" si="41"/>
        <v>173.2237025</v>
      </c>
      <c r="D534" s="167">
        <f t="shared" si="44"/>
        <v>0</v>
      </c>
      <c r="E534" s="167">
        <f t="shared" si="42"/>
        <v>215.07370249999985</v>
      </c>
      <c r="F534" s="167">
        <f t="shared" si="43"/>
        <v>0</v>
      </c>
      <c r="G534" s="167">
        <f t="shared" si="43"/>
        <v>215.07370249999985</v>
      </c>
    </row>
    <row r="535" spans="2:7" ht="11.25" customHeight="1" x14ac:dyDescent="0.2">
      <c r="B535" s="171">
        <f t="shared" si="40"/>
        <v>2645</v>
      </c>
      <c r="C535" s="172">
        <f t="shared" si="41"/>
        <v>173.2237025</v>
      </c>
      <c r="D535" s="167">
        <f t="shared" si="44"/>
        <v>0</v>
      </c>
      <c r="E535" s="167">
        <f t="shared" si="42"/>
        <v>213.12370250000004</v>
      </c>
      <c r="F535" s="167">
        <f t="shared" si="43"/>
        <v>0</v>
      </c>
      <c r="G535" s="167">
        <f t="shared" si="43"/>
        <v>213.12370250000004</v>
      </c>
    </row>
    <row r="536" spans="2:7" ht="11.25" customHeight="1" x14ac:dyDescent="0.2">
      <c r="B536" s="171">
        <f t="shared" ref="B536:B582" si="45">B535+5</f>
        <v>2650</v>
      </c>
      <c r="C536" s="172">
        <f t="shared" si="41"/>
        <v>173.2237025</v>
      </c>
      <c r="D536" s="167">
        <f t="shared" si="44"/>
        <v>0</v>
      </c>
      <c r="E536" s="167">
        <f t="shared" si="42"/>
        <v>211.17370249999976</v>
      </c>
      <c r="F536" s="167">
        <f t="shared" si="43"/>
        <v>0</v>
      </c>
      <c r="G536" s="167">
        <f t="shared" si="43"/>
        <v>211.17370249999976</v>
      </c>
    </row>
    <row r="537" spans="2:7" ht="11.25" customHeight="1" x14ac:dyDescent="0.2">
      <c r="B537" s="171">
        <f t="shared" si="45"/>
        <v>2655</v>
      </c>
      <c r="C537" s="172">
        <f t="shared" si="41"/>
        <v>173.2237025</v>
      </c>
      <c r="D537" s="167">
        <f t="shared" si="44"/>
        <v>0</v>
      </c>
      <c r="E537" s="167">
        <f t="shared" si="42"/>
        <v>209.22370249999994</v>
      </c>
      <c r="F537" s="167">
        <f t="shared" si="43"/>
        <v>0</v>
      </c>
      <c r="G537" s="167">
        <f t="shared" si="43"/>
        <v>209.22370249999994</v>
      </c>
    </row>
    <row r="538" spans="2:7" ht="11.25" customHeight="1" x14ac:dyDescent="0.2">
      <c r="B538" s="171">
        <f t="shared" si="45"/>
        <v>2660</v>
      </c>
      <c r="C538" s="172">
        <f t="shared" si="41"/>
        <v>173.2237025</v>
      </c>
      <c r="D538" s="167">
        <f t="shared" si="44"/>
        <v>0</v>
      </c>
      <c r="E538" s="167">
        <f t="shared" si="42"/>
        <v>207.27370250000013</v>
      </c>
      <c r="F538" s="167">
        <f t="shared" si="43"/>
        <v>0</v>
      </c>
      <c r="G538" s="167">
        <f t="shared" si="43"/>
        <v>207.27370250000013</v>
      </c>
    </row>
    <row r="539" spans="2:7" ht="11.25" customHeight="1" x14ac:dyDescent="0.2">
      <c r="B539" s="171">
        <f t="shared" si="45"/>
        <v>2665</v>
      </c>
      <c r="C539" s="172">
        <f t="shared" si="41"/>
        <v>173.2237025</v>
      </c>
      <c r="D539" s="167">
        <f t="shared" si="44"/>
        <v>0</v>
      </c>
      <c r="E539" s="167">
        <f t="shared" si="42"/>
        <v>205.32370249999985</v>
      </c>
      <c r="F539" s="167">
        <f t="shared" si="43"/>
        <v>0</v>
      </c>
      <c r="G539" s="167">
        <f t="shared" si="43"/>
        <v>205.32370249999985</v>
      </c>
    </row>
    <row r="540" spans="2:7" ht="11.25" customHeight="1" x14ac:dyDescent="0.2">
      <c r="B540" s="171">
        <f t="shared" si="45"/>
        <v>2670</v>
      </c>
      <c r="C540" s="172">
        <f t="shared" si="41"/>
        <v>173.2237025</v>
      </c>
      <c r="D540" s="167">
        <f t="shared" si="44"/>
        <v>0</v>
      </c>
      <c r="E540" s="167">
        <f t="shared" si="42"/>
        <v>203.37370250000004</v>
      </c>
      <c r="F540" s="167">
        <f t="shared" si="43"/>
        <v>0</v>
      </c>
      <c r="G540" s="167">
        <f t="shared" si="43"/>
        <v>203.37370250000004</v>
      </c>
    </row>
    <row r="541" spans="2:7" ht="11.25" customHeight="1" x14ac:dyDescent="0.2">
      <c r="B541" s="171">
        <f t="shared" si="45"/>
        <v>2675</v>
      </c>
      <c r="C541" s="172">
        <f t="shared" si="41"/>
        <v>173.2237025</v>
      </c>
      <c r="D541" s="167">
        <f t="shared" si="44"/>
        <v>0</v>
      </c>
      <c r="E541" s="167">
        <f t="shared" si="42"/>
        <v>201.42370249999976</v>
      </c>
      <c r="F541" s="167">
        <f t="shared" si="43"/>
        <v>0</v>
      </c>
      <c r="G541" s="167">
        <f t="shared" si="43"/>
        <v>201.42370249999976</v>
      </c>
    </row>
    <row r="542" spans="2:7" ht="11.25" customHeight="1" x14ac:dyDescent="0.2">
      <c r="B542" s="171">
        <f t="shared" si="45"/>
        <v>2680</v>
      </c>
      <c r="C542" s="172">
        <f t="shared" si="41"/>
        <v>173.2237025</v>
      </c>
      <c r="D542" s="167">
        <f t="shared" si="44"/>
        <v>0</v>
      </c>
      <c r="E542" s="167">
        <f t="shared" si="42"/>
        <v>199.47370249999994</v>
      </c>
      <c r="F542" s="167">
        <f t="shared" si="43"/>
        <v>0</v>
      </c>
      <c r="G542" s="167">
        <f t="shared" si="43"/>
        <v>199.47370249999994</v>
      </c>
    </row>
    <row r="543" spans="2:7" ht="11.25" customHeight="1" x14ac:dyDescent="0.2">
      <c r="B543" s="171">
        <f t="shared" si="45"/>
        <v>2685</v>
      </c>
      <c r="C543" s="172">
        <f t="shared" si="41"/>
        <v>173.2237025</v>
      </c>
      <c r="D543" s="167">
        <f t="shared" si="44"/>
        <v>0</v>
      </c>
      <c r="E543" s="167">
        <f t="shared" si="42"/>
        <v>197.52370250000013</v>
      </c>
      <c r="F543" s="167">
        <f t="shared" si="43"/>
        <v>0</v>
      </c>
      <c r="G543" s="167">
        <f t="shared" si="43"/>
        <v>197.52370250000013</v>
      </c>
    </row>
    <row r="544" spans="2:7" ht="11.25" customHeight="1" x14ac:dyDescent="0.2">
      <c r="B544" s="171">
        <f>B543+5</f>
        <v>2690</v>
      </c>
      <c r="C544" s="172">
        <f t="shared" si="41"/>
        <v>173.2237025</v>
      </c>
      <c r="D544" s="167">
        <f t="shared" si="44"/>
        <v>0</v>
      </c>
      <c r="E544" s="167">
        <f t="shared" si="42"/>
        <v>195.57370249999985</v>
      </c>
      <c r="F544" s="167">
        <f t="shared" si="43"/>
        <v>0</v>
      </c>
      <c r="G544" s="167">
        <f t="shared" si="43"/>
        <v>195.57370249999985</v>
      </c>
    </row>
    <row r="545" spans="2:7" ht="11.25" customHeight="1" x14ac:dyDescent="0.2">
      <c r="B545" s="171">
        <f t="shared" si="45"/>
        <v>2695</v>
      </c>
      <c r="C545" s="172">
        <f t="shared" si="41"/>
        <v>173.2237025</v>
      </c>
      <c r="D545" s="167">
        <f t="shared" si="44"/>
        <v>0</v>
      </c>
      <c r="E545" s="167">
        <f t="shared" si="42"/>
        <v>193.62370250000004</v>
      </c>
      <c r="F545" s="167">
        <f t="shared" si="43"/>
        <v>0</v>
      </c>
      <c r="G545" s="167">
        <f t="shared" si="43"/>
        <v>193.62370250000004</v>
      </c>
    </row>
    <row r="546" spans="2:7" ht="11.25" customHeight="1" x14ac:dyDescent="0.2">
      <c r="B546" s="171">
        <f t="shared" si="45"/>
        <v>2700</v>
      </c>
      <c r="C546" s="172">
        <f t="shared" si="41"/>
        <v>173.2237025</v>
      </c>
      <c r="D546" s="167">
        <f t="shared" si="44"/>
        <v>0</v>
      </c>
      <c r="E546" s="167">
        <f t="shared" si="42"/>
        <v>191.67370249999976</v>
      </c>
      <c r="F546" s="167">
        <f t="shared" si="43"/>
        <v>0</v>
      </c>
      <c r="G546" s="167">
        <f t="shared" si="43"/>
        <v>191.67370249999976</v>
      </c>
    </row>
    <row r="547" spans="2:7" ht="11.25" customHeight="1" x14ac:dyDescent="0.2">
      <c r="B547" s="171">
        <f t="shared" si="45"/>
        <v>2705</v>
      </c>
      <c r="C547" s="172">
        <f t="shared" si="41"/>
        <v>173.2237025</v>
      </c>
      <c r="D547" s="167">
        <f t="shared" si="44"/>
        <v>0</v>
      </c>
      <c r="E547" s="167">
        <f t="shared" si="42"/>
        <v>189.72370249999994</v>
      </c>
      <c r="F547" s="167">
        <f t="shared" si="43"/>
        <v>0</v>
      </c>
      <c r="G547" s="167">
        <f t="shared" si="43"/>
        <v>189.72370249999994</v>
      </c>
    </row>
    <row r="548" spans="2:7" ht="11.25" customHeight="1" x14ac:dyDescent="0.2">
      <c r="B548" s="171">
        <f t="shared" si="45"/>
        <v>2710</v>
      </c>
      <c r="C548" s="172">
        <f t="shared" si="41"/>
        <v>173.2237025</v>
      </c>
      <c r="D548" s="167">
        <f t="shared" si="44"/>
        <v>0</v>
      </c>
      <c r="E548" s="167">
        <f t="shared" si="42"/>
        <v>187.77370250000013</v>
      </c>
      <c r="F548" s="167">
        <f t="shared" si="43"/>
        <v>0</v>
      </c>
      <c r="G548" s="167">
        <f t="shared" si="43"/>
        <v>187.77370250000013</v>
      </c>
    </row>
    <row r="549" spans="2:7" ht="11.25" customHeight="1" x14ac:dyDescent="0.2">
      <c r="B549" s="171">
        <f t="shared" si="45"/>
        <v>2715</v>
      </c>
      <c r="C549" s="172">
        <f t="shared" si="41"/>
        <v>173.2237025</v>
      </c>
      <c r="D549" s="167">
        <f t="shared" si="44"/>
        <v>0</v>
      </c>
      <c r="E549" s="167">
        <f t="shared" si="42"/>
        <v>185.82370249999985</v>
      </c>
      <c r="F549" s="167">
        <f t="shared" si="43"/>
        <v>0</v>
      </c>
      <c r="G549" s="167">
        <f t="shared" si="43"/>
        <v>185.82370249999985</v>
      </c>
    </row>
    <row r="550" spans="2:7" ht="11.25" customHeight="1" x14ac:dyDescent="0.2">
      <c r="B550" s="171">
        <f t="shared" si="45"/>
        <v>2720</v>
      </c>
      <c r="C550" s="172">
        <f t="shared" si="41"/>
        <v>173.2237025</v>
      </c>
      <c r="D550" s="167">
        <f t="shared" si="44"/>
        <v>0</v>
      </c>
      <c r="E550" s="167">
        <f t="shared" si="42"/>
        <v>183.87370250000004</v>
      </c>
      <c r="F550" s="167">
        <f t="shared" si="43"/>
        <v>0</v>
      </c>
      <c r="G550" s="167">
        <f t="shared" si="43"/>
        <v>183.87370250000004</v>
      </c>
    </row>
    <row r="551" spans="2:7" ht="11.25" customHeight="1" x14ac:dyDescent="0.2">
      <c r="B551" s="171">
        <f t="shared" si="45"/>
        <v>2725</v>
      </c>
      <c r="C551" s="172">
        <f t="shared" si="41"/>
        <v>173.2237025</v>
      </c>
      <c r="D551" s="167">
        <f t="shared" si="44"/>
        <v>0</v>
      </c>
      <c r="E551" s="167">
        <f t="shared" si="42"/>
        <v>181.92370249999976</v>
      </c>
      <c r="F551" s="167">
        <f t="shared" si="43"/>
        <v>0</v>
      </c>
      <c r="G551" s="167">
        <f t="shared" si="43"/>
        <v>181.92370249999976</v>
      </c>
    </row>
    <row r="552" spans="2:7" ht="11.25" customHeight="1" x14ac:dyDescent="0.2">
      <c r="B552" s="171">
        <f t="shared" si="45"/>
        <v>2730</v>
      </c>
      <c r="C552" s="172">
        <f t="shared" si="41"/>
        <v>173.2237025</v>
      </c>
      <c r="D552" s="167">
        <f t="shared" si="44"/>
        <v>0</v>
      </c>
      <c r="E552" s="167">
        <f t="shared" si="42"/>
        <v>179.97370249999994</v>
      </c>
      <c r="F552" s="167">
        <f t="shared" si="43"/>
        <v>0</v>
      </c>
      <c r="G552" s="167">
        <f t="shared" si="43"/>
        <v>179.97370249999994</v>
      </c>
    </row>
    <row r="553" spans="2:7" ht="11.25" customHeight="1" x14ac:dyDescent="0.2">
      <c r="B553" s="171">
        <f t="shared" si="45"/>
        <v>2735</v>
      </c>
      <c r="C553" s="172">
        <f t="shared" si="41"/>
        <v>173.2237025</v>
      </c>
      <c r="D553" s="167">
        <f t="shared" si="44"/>
        <v>0</v>
      </c>
      <c r="E553" s="167">
        <f t="shared" si="42"/>
        <v>178.02370250000013</v>
      </c>
      <c r="F553" s="167">
        <f t="shared" si="43"/>
        <v>0</v>
      </c>
      <c r="G553" s="167">
        <f t="shared" si="43"/>
        <v>178.02370250000013</v>
      </c>
    </row>
    <row r="554" spans="2:7" ht="11.25" customHeight="1" x14ac:dyDescent="0.2">
      <c r="B554" s="171">
        <f t="shared" si="45"/>
        <v>2740</v>
      </c>
      <c r="C554" s="172">
        <f t="shared" si="41"/>
        <v>173.2237025</v>
      </c>
      <c r="D554" s="167">
        <f t="shared" si="44"/>
        <v>0</v>
      </c>
      <c r="E554" s="167">
        <f t="shared" si="42"/>
        <v>176.07370249999985</v>
      </c>
      <c r="F554" s="167">
        <f t="shared" si="43"/>
        <v>0</v>
      </c>
      <c r="G554" s="167">
        <f t="shared" si="43"/>
        <v>176.07370249999985</v>
      </c>
    </row>
    <row r="555" spans="2:7" ht="11.25" customHeight="1" x14ac:dyDescent="0.2">
      <c r="B555" s="171">
        <f t="shared" si="45"/>
        <v>2745</v>
      </c>
      <c r="C555" s="172">
        <f t="shared" si="41"/>
        <v>173.2237025</v>
      </c>
      <c r="D555" s="167">
        <f t="shared" si="44"/>
        <v>0</v>
      </c>
      <c r="E555" s="167">
        <f t="shared" si="42"/>
        <v>174.12370250000004</v>
      </c>
      <c r="F555" s="167">
        <f t="shared" si="43"/>
        <v>0</v>
      </c>
      <c r="G555" s="167">
        <f t="shared" si="43"/>
        <v>174.12370250000004</v>
      </c>
    </row>
    <row r="556" spans="2:7" ht="11.25" customHeight="1" x14ac:dyDescent="0.2">
      <c r="B556" s="171">
        <f t="shared" si="45"/>
        <v>2750</v>
      </c>
      <c r="C556" s="172">
        <f t="shared" si="41"/>
        <v>173.2237025</v>
      </c>
      <c r="D556" s="167">
        <f t="shared" si="44"/>
        <v>0</v>
      </c>
      <c r="E556" s="167">
        <f t="shared" si="42"/>
        <v>172.17370249999976</v>
      </c>
      <c r="F556" s="167">
        <f t="shared" si="43"/>
        <v>0</v>
      </c>
      <c r="G556" s="167">
        <f t="shared" si="43"/>
        <v>172.17370249999976</v>
      </c>
    </row>
    <row r="557" spans="2:7" ht="11.25" customHeight="1" x14ac:dyDescent="0.2">
      <c r="B557" s="171">
        <f t="shared" si="45"/>
        <v>2755</v>
      </c>
      <c r="C557" s="172">
        <f t="shared" si="41"/>
        <v>173.2237025</v>
      </c>
      <c r="D557" s="167">
        <f t="shared" si="44"/>
        <v>0</v>
      </c>
      <c r="E557" s="167">
        <f t="shared" si="42"/>
        <v>170.22370249999994</v>
      </c>
      <c r="F557" s="167">
        <f t="shared" si="43"/>
        <v>0</v>
      </c>
      <c r="G557" s="167">
        <f t="shared" si="43"/>
        <v>170.22370249999994</v>
      </c>
    </row>
    <row r="558" spans="2:7" ht="11.25" customHeight="1" x14ac:dyDescent="0.2">
      <c r="B558" s="171">
        <f t="shared" si="45"/>
        <v>2760</v>
      </c>
      <c r="C558" s="172">
        <f t="shared" si="41"/>
        <v>173.2237025</v>
      </c>
      <c r="D558" s="167">
        <f t="shared" si="44"/>
        <v>0</v>
      </c>
      <c r="E558" s="167">
        <f t="shared" si="42"/>
        <v>168.27370250000013</v>
      </c>
      <c r="F558" s="167">
        <f t="shared" si="43"/>
        <v>0</v>
      </c>
      <c r="G558" s="167">
        <f t="shared" si="43"/>
        <v>168.27370250000013</v>
      </c>
    </row>
    <row r="559" spans="2:7" ht="11.25" customHeight="1" x14ac:dyDescent="0.2">
      <c r="B559" s="171">
        <f t="shared" si="45"/>
        <v>2765</v>
      </c>
      <c r="C559" s="172">
        <f t="shared" si="41"/>
        <v>173.2237025</v>
      </c>
      <c r="D559" s="167">
        <f t="shared" si="44"/>
        <v>0</v>
      </c>
      <c r="E559" s="167">
        <f t="shared" si="42"/>
        <v>166.32370249999985</v>
      </c>
      <c r="F559" s="167">
        <f t="shared" si="43"/>
        <v>0</v>
      </c>
      <c r="G559" s="167">
        <f t="shared" si="43"/>
        <v>166.32370249999985</v>
      </c>
    </row>
    <row r="560" spans="2:7" ht="11.25" customHeight="1" x14ac:dyDescent="0.2">
      <c r="B560" s="171">
        <f>B559+5</f>
        <v>2770</v>
      </c>
      <c r="C560" s="172">
        <f t="shared" si="41"/>
        <v>173.2237025</v>
      </c>
      <c r="D560" s="167">
        <f t="shared" si="44"/>
        <v>0</v>
      </c>
      <c r="E560" s="167">
        <f t="shared" si="42"/>
        <v>164.37370250000004</v>
      </c>
      <c r="F560" s="167">
        <f t="shared" si="43"/>
        <v>0</v>
      </c>
      <c r="G560" s="167">
        <f t="shared" si="43"/>
        <v>164.37370250000004</v>
      </c>
    </row>
    <row r="561" spans="2:7" ht="11.25" customHeight="1" x14ac:dyDescent="0.2">
      <c r="B561" s="171">
        <f t="shared" si="45"/>
        <v>2775</v>
      </c>
      <c r="C561" s="172">
        <f t="shared" si="41"/>
        <v>173.2237025</v>
      </c>
      <c r="D561" s="167">
        <f t="shared" si="44"/>
        <v>0</v>
      </c>
      <c r="E561" s="167">
        <f t="shared" si="42"/>
        <v>162.42370249999976</v>
      </c>
      <c r="F561" s="167">
        <f t="shared" si="43"/>
        <v>0</v>
      </c>
      <c r="G561" s="167">
        <f t="shared" si="43"/>
        <v>162.42370249999976</v>
      </c>
    </row>
    <row r="562" spans="2:7" ht="11.25" customHeight="1" x14ac:dyDescent="0.2">
      <c r="B562" s="171">
        <f t="shared" si="45"/>
        <v>2780</v>
      </c>
      <c r="C562" s="172">
        <f t="shared" si="41"/>
        <v>173.2237025</v>
      </c>
      <c r="D562" s="167">
        <f t="shared" si="44"/>
        <v>0</v>
      </c>
      <c r="E562" s="167">
        <f t="shared" si="42"/>
        <v>160.47370249999994</v>
      </c>
      <c r="F562" s="167">
        <f t="shared" si="43"/>
        <v>0</v>
      </c>
      <c r="G562" s="167">
        <f t="shared" si="43"/>
        <v>160.47370249999994</v>
      </c>
    </row>
    <row r="563" spans="2:7" ht="11.25" customHeight="1" x14ac:dyDescent="0.2">
      <c r="B563" s="171">
        <f t="shared" si="45"/>
        <v>2785</v>
      </c>
      <c r="C563" s="172">
        <f t="shared" si="41"/>
        <v>173.2237025</v>
      </c>
      <c r="D563" s="167">
        <f t="shared" si="44"/>
        <v>0</v>
      </c>
      <c r="E563" s="167">
        <f t="shared" si="42"/>
        <v>158.52370250000013</v>
      </c>
      <c r="F563" s="167">
        <f t="shared" si="43"/>
        <v>0</v>
      </c>
      <c r="G563" s="167">
        <f t="shared" si="43"/>
        <v>158.52370250000013</v>
      </c>
    </row>
    <row r="564" spans="2:7" ht="11.25" customHeight="1" x14ac:dyDescent="0.2">
      <c r="B564" s="171">
        <f>B563+5</f>
        <v>2790</v>
      </c>
      <c r="C564" s="172">
        <f t="shared" si="41"/>
        <v>173.2237025</v>
      </c>
      <c r="D564" s="167">
        <f t="shared" si="44"/>
        <v>0</v>
      </c>
      <c r="E564" s="167">
        <f t="shared" si="42"/>
        <v>156.57370249999985</v>
      </c>
      <c r="F564" s="167">
        <f t="shared" si="43"/>
        <v>0</v>
      </c>
      <c r="G564" s="167">
        <f t="shared" si="43"/>
        <v>156.57370249999985</v>
      </c>
    </row>
    <row r="565" spans="2:7" ht="11.25" customHeight="1" x14ac:dyDescent="0.2">
      <c r="B565" s="171">
        <f t="shared" si="45"/>
        <v>2795</v>
      </c>
      <c r="C565" s="172">
        <f t="shared" si="41"/>
        <v>173.2237025</v>
      </c>
      <c r="D565" s="167">
        <f t="shared" si="44"/>
        <v>0</v>
      </c>
      <c r="E565" s="167">
        <f t="shared" si="42"/>
        <v>154.62370250000004</v>
      </c>
      <c r="F565" s="167">
        <f t="shared" si="43"/>
        <v>0</v>
      </c>
      <c r="G565" s="167">
        <f t="shared" si="43"/>
        <v>154.62370250000004</v>
      </c>
    </row>
    <row r="566" spans="2:7" ht="11.25" customHeight="1" x14ac:dyDescent="0.2">
      <c r="B566" s="171">
        <f t="shared" si="45"/>
        <v>2800</v>
      </c>
      <c r="C566" s="172">
        <f t="shared" si="41"/>
        <v>173.2237025</v>
      </c>
      <c r="D566" s="167">
        <f t="shared" si="44"/>
        <v>0</v>
      </c>
      <c r="E566" s="167">
        <f t="shared" si="42"/>
        <v>152.67370249999976</v>
      </c>
      <c r="F566" s="167">
        <f t="shared" si="43"/>
        <v>0</v>
      </c>
      <c r="G566" s="167">
        <f t="shared" si="43"/>
        <v>152.67370249999976</v>
      </c>
    </row>
    <row r="567" spans="2:7" ht="11.25" customHeight="1" x14ac:dyDescent="0.2">
      <c r="B567" s="171">
        <f t="shared" si="45"/>
        <v>2805</v>
      </c>
      <c r="C567" s="172">
        <f t="shared" si="41"/>
        <v>173.2237025</v>
      </c>
      <c r="D567" s="167">
        <f t="shared" si="44"/>
        <v>0</v>
      </c>
      <c r="E567" s="167">
        <f t="shared" si="42"/>
        <v>150.72370249999994</v>
      </c>
      <c r="F567" s="167">
        <f t="shared" si="43"/>
        <v>0</v>
      </c>
      <c r="G567" s="167">
        <f t="shared" si="43"/>
        <v>150.72370249999994</v>
      </c>
    </row>
    <row r="568" spans="2:7" ht="11.25" customHeight="1" x14ac:dyDescent="0.2">
      <c r="B568" s="171">
        <f t="shared" si="45"/>
        <v>2810</v>
      </c>
      <c r="C568" s="172">
        <f t="shared" si="41"/>
        <v>173.2237025</v>
      </c>
      <c r="D568" s="167">
        <f t="shared" si="44"/>
        <v>0</v>
      </c>
      <c r="E568" s="167">
        <f t="shared" si="42"/>
        <v>148.77370250000013</v>
      </c>
      <c r="F568" s="167">
        <f t="shared" si="43"/>
        <v>0</v>
      </c>
      <c r="G568" s="167">
        <f t="shared" si="43"/>
        <v>148.77370250000013</v>
      </c>
    </row>
    <row r="569" spans="2:7" ht="11.25" customHeight="1" x14ac:dyDescent="0.2">
      <c r="B569" s="171">
        <f t="shared" si="45"/>
        <v>2815</v>
      </c>
      <c r="C569" s="172">
        <f t="shared" si="41"/>
        <v>173.2237025</v>
      </c>
      <c r="D569" s="167">
        <f t="shared" si="44"/>
        <v>0</v>
      </c>
      <c r="E569" s="167">
        <f t="shared" si="42"/>
        <v>146.82370249999985</v>
      </c>
      <c r="F569" s="167">
        <f t="shared" si="43"/>
        <v>0</v>
      </c>
      <c r="G569" s="167">
        <f t="shared" si="43"/>
        <v>146.82370249999985</v>
      </c>
    </row>
    <row r="570" spans="2:7" ht="11.25" customHeight="1" x14ac:dyDescent="0.2">
      <c r="B570" s="171">
        <f t="shared" si="45"/>
        <v>2820</v>
      </c>
      <c r="C570" s="172">
        <f t="shared" si="41"/>
        <v>173.2237025</v>
      </c>
      <c r="D570" s="167">
        <f t="shared" si="44"/>
        <v>0</v>
      </c>
      <c r="E570" s="167">
        <f t="shared" si="42"/>
        <v>144.87370250000004</v>
      </c>
      <c r="F570" s="167">
        <f t="shared" si="43"/>
        <v>0</v>
      </c>
      <c r="G570" s="167">
        <f t="shared" si="43"/>
        <v>144.87370250000004</v>
      </c>
    </row>
    <row r="571" spans="2:7" ht="11.25" customHeight="1" x14ac:dyDescent="0.2">
      <c r="B571" s="171">
        <f t="shared" si="45"/>
        <v>2825</v>
      </c>
      <c r="C571" s="172">
        <f t="shared" si="41"/>
        <v>173.2237025</v>
      </c>
      <c r="D571" s="167">
        <f t="shared" si="44"/>
        <v>0</v>
      </c>
      <c r="E571" s="167">
        <f t="shared" si="42"/>
        <v>142.92370249999976</v>
      </c>
      <c r="F571" s="167">
        <f t="shared" si="43"/>
        <v>0</v>
      </c>
      <c r="G571" s="167">
        <f t="shared" si="43"/>
        <v>142.92370249999976</v>
      </c>
    </row>
    <row r="572" spans="2:7" ht="11.25" customHeight="1" x14ac:dyDescent="0.2">
      <c r="B572" s="171">
        <f t="shared" si="45"/>
        <v>2830</v>
      </c>
      <c r="C572" s="172">
        <f t="shared" si="41"/>
        <v>173.2237025</v>
      </c>
      <c r="D572" s="167">
        <f t="shared" si="44"/>
        <v>0</v>
      </c>
      <c r="E572" s="167">
        <f t="shared" si="42"/>
        <v>140.97370249999994</v>
      </c>
      <c r="F572" s="167">
        <f t="shared" si="43"/>
        <v>0</v>
      </c>
      <c r="G572" s="167">
        <f t="shared" si="43"/>
        <v>140.97370249999994</v>
      </c>
    </row>
    <row r="573" spans="2:7" ht="11.25" customHeight="1" x14ac:dyDescent="0.2">
      <c r="B573" s="171">
        <f t="shared" si="45"/>
        <v>2835</v>
      </c>
      <c r="C573" s="172">
        <f t="shared" si="41"/>
        <v>173.2237025</v>
      </c>
      <c r="D573" s="167">
        <f t="shared" si="44"/>
        <v>0</v>
      </c>
      <c r="E573" s="167">
        <f t="shared" si="42"/>
        <v>139.02370250000013</v>
      </c>
      <c r="F573" s="167">
        <f t="shared" si="43"/>
        <v>0</v>
      </c>
      <c r="G573" s="167">
        <f t="shared" si="43"/>
        <v>139.02370250000013</v>
      </c>
    </row>
    <row r="574" spans="2:7" ht="11.25" customHeight="1" x14ac:dyDescent="0.2">
      <c r="B574" s="171">
        <f t="shared" si="45"/>
        <v>2840</v>
      </c>
      <c r="C574" s="172">
        <f t="shared" si="41"/>
        <v>173.2237025</v>
      </c>
      <c r="D574" s="167">
        <f t="shared" si="44"/>
        <v>0</v>
      </c>
      <c r="E574" s="167">
        <f t="shared" si="42"/>
        <v>137.07370249999985</v>
      </c>
      <c r="F574" s="167">
        <f t="shared" si="43"/>
        <v>0</v>
      </c>
      <c r="G574" s="167">
        <f t="shared" si="43"/>
        <v>137.07370249999985</v>
      </c>
    </row>
    <row r="575" spans="2:7" ht="11.25" customHeight="1" x14ac:dyDescent="0.2">
      <c r="B575" s="171">
        <f t="shared" si="45"/>
        <v>2845</v>
      </c>
      <c r="C575" s="172">
        <f t="shared" si="41"/>
        <v>173.2237025</v>
      </c>
      <c r="D575" s="167">
        <f t="shared" si="44"/>
        <v>0</v>
      </c>
      <c r="E575" s="167">
        <f t="shared" si="42"/>
        <v>135.12370250000004</v>
      </c>
      <c r="F575" s="167">
        <f t="shared" si="43"/>
        <v>0</v>
      </c>
      <c r="G575" s="167">
        <f t="shared" si="43"/>
        <v>135.12370250000004</v>
      </c>
    </row>
    <row r="576" spans="2:7" ht="11.25" customHeight="1" x14ac:dyDescent="0.2">
      <c r="B576" s="171">
        <f t="shared" si="45"/>
        <v>2850</v>
      </c>
      <c r="C576" s="172">
        <f t="shared" si="41"/>
        <v>173.2237025</v>
      </c>
      <c r="D576" s="167">
        <f t="shared" si="44"/>
        <v>0</v>
      </c>
      <c r="E576" s="167">
        <f t="shared" si="42"/>
        <v>133.17370249999976</v>
      </c>
      <c r="F576" s="167">
        <f t="shared" si="43"/>
        <v>0</v>
      </c>
      <c r="G576" s="167">
        <f t="shared" si="43"/>
        <v>133.17370249999976</v>
      </c>
    </row>
    <row r="577" spans="2:7" ht="11.25" customHeight="1" x14ac:dyDescent="0.2">
      <c r="B577" s="171">
        <f t="shared" si="45"/>
        <v>2855</v>
      </c>
      <c r="C577" s="172">
        <f t="shared" si="41"/>
        <v>173.2237025</v>
      </c>
      <c r="D577" s="167">
        <f t="shared" si="44"/>
        <v>0</v>
      </c>
      <c r="E577" s="167">
        <f t="shared" si="42"/>
        <v>131.22370249999994</v>
      </c>
      <c r="F577" s="167">
        <f t="shared" si="43"/>
        <v>0</v>
      </c>
      <c r="G577" s="167">
        <f t="shared" si="43"/>
        <v>131.22370249999994</v>
      </c>
    </row>
    <row r="578" spans="2:7" ht="11.25" customHeight="1" x14ac:dyDescent="0.2">
      <c r="B578" s="171">
        <f t="shared" si="45"/>
        <v>2860</v>
      </c>
      <c r="C578" s="172">
        <f t="shared" si="41"/>
        <v>173.2237025</v>
      </c>
      <c r="D578" s="167">
        <f t="shared" si="44"/>
        <v>0</v>
      </c>
      <c r="E578" s="167">
        <f t="shared" si="42"/>
        <v>129.27370250000013</v>
      </c>
      <c r="F578" s="167">
        <f t="shared" si="43"/>
        <v>0</v>
      </c>
      <c r="G578" s="167">
        <f t="shared" si="43"/>
        <v>129.27370250000013</v>
      </c>
    </row>
    <row r="579" spans="2:7" ht="11.25" customHeight="1" x14ac:dyDescent="0.2">
      <c r="B579" s="171">
        <f t="shared" si="45"/>
        <v>2865</v>
      </c>
      <c r="C579" s="172">
        <f t="shared" si="41"/>
        <v>173.2237025</v>
      </c>
      <c r="D579" s="167">
        <f t="shared" si="44"/>
        <v>0</v>
      </c>
      <c r="E579" s="167">
        <f t="shared" si="42"/>
        <v>127.32370249999985</v>
      </c>
      <c r="F579" s="167">
        <f t="shared" si="43"/>
        <v>0</v>
      </c>
      <c r="G579" s="167">
        <f t="shared" si="43"/>
        <v>127.32370249999985</v>
      </c>
    </row>
    <row r="580" spans="2:7" ht="11.25" customHeight="1" x14ac:dyDescent="0.2">
      <c r="B580" s="171">
        <f t="shared" si="45"/>
        <v>2870</v>
      </c>
      <c r="C580" s="172">
        <f t="shared" si="41"/>
        <v>173.2237025</v>
      </c>
      <c r="D580" s="167">
        <f t="shared" si="44"/>
        <v>0</v>
      </c>
      <c r="E580" s="167">
        <f t="shared" si="42"/>
        <v>125.37370250000004</v>
      </c>
      <c r="F580" s="167">
        <f t="shared" si="43"/>
        <v>0</v>
      </c>
      <c r="G580" s="167">
        <f t="shared" si="43"/>
        <v>125.37370250000004</v>
      </c>
    </row>
    <row r="581" spans="2:7" ht="11.25" customHeight="1" x14ac:dyDescent="0.2">
      <c r="B581" s="171">
        <f t="shared" si="45"/>
        <v>2875</v>
      </c>
      <c r="C581" s="172">
        <f t="shared" si="41"/>
        <v>173.2237025</v>
      </c>
      <c r="D581" s="167">
        <f t="shared" si="44"/>
        <v>0</v>
      </c>
      <c r="E581" s="167">
        <f t="shared" si="42"/>
        <v>123.42370249999976</v>
      </c>
      <c r="F581" s="167">
        <f t="shared" si="43"/>
        <v>0</v>
      </c>
      <c r="G581" s="167">
        <f t="shared" si="43"/>
        <v>123.42370249999976</v>
      </c>
    </row>
    <row r="582" spans="2:7" ht="11.25" customHeight="1" x14ac:dyDescent="0.2">
      <c r="B582" s="171">
        <f t="shared" si="45"/>
        <v>2880</v>
      </c>
      <c r="C582" s="172">
        <f t="shared" ref="C582:C599" si="46">(B582&gt;$M$7)*(B582&lt;$M$8)*(B582-$M$7)/($M$8-$M$7)*$L$5+(B582&gt;=$M$8)*$L$5</f>
        <v>173.2237025</v>
      </c>
      <c r="D582" s="167">
        <f t="shared" si="44"/>
        <v>0</v>
      </c>
      <c r="E582" s="167">
        <f t="shared" ref="E582:E645" si="47">MAX(0,$L$9+0.61*B582+C582-MAX($L$9,B582))</f>
        <v>121.47370249999994</v>
      </c>
      <c r="F582" s="167">
        <f t="shared" ref="F582:G600" si="48">D582*(D582&gt;$L$6)</f>
        <v>0</v>
      </c>
      <c r="G582" s="167">
        <f t="shared" si="48"/>
        <v>121.47370249999994</v>
      </c>
    </row>
    <row r="583" spans="2:7" ht="11.25" customHeight="1" x14ac:dyDescent="0.2">
      <c r="B583" s="171">
        <f>B582+5</f>
        <v>2885</v>
      </c>
      <c r="C583" s="172">
        <f t="shared" si="46"/>
        <v>173.2237025</v>
      </c>
      <c r="D583" s="167">
        <f t="shared" ref="D583:D645" si="49">MAX(0,$K$9+0.61*B583+C583-MAX($K$9,B583))</f>
        <v>0</v>
      </c>
      <c r="E583" s="167">
        <f t="shared" si="47"/>
        <v>119.52370250000013</v>
      </c>
      <c r="F583" s="167">
        <f t="shared" si="48"/>
        <v>0</v>
      </c>
      <c r="G583" s="167">
        <f t="shared" si="48"/>
        <v>119.52370250000013</v>
      </c>
    </row>
    <row r="584" spans="2:7" ht="11.25" customHeight="1" x14ac:dyDescent="0.2">
      <c r="B584" s="171">
        <f>B583+5</f>
        <v>2890</v>
      </c>
      <c r="C584" s="172">
        <f t="shared" si="46"/>
        <v>173.2237025</v>
      </c>
      <c r="D584" s="167">
        <f t="shared" si="49"/>
        <v>0</v>
      </c>
      <c r="E584" s="167">
        <f t="shared" si="47"/>
        <v>117.57370249999985</v>
      </c>
      <c r="F584" s="167">
        <f t="shared" si="48"/>
        <v>0</v>
      </c>
      <c r="G584" s="167">
        <f t="shared" si="48"/>
        <v>117.57370249999985</v>
      </c>
    </row>
    <row r="585" spans="2:7" ht="11.25" customHeight="1" x14ac:dyDescent="0.2">
      <c r="B585" s="171">
        <f>B584+5</f>
        <v>2895</v>
      </c>
      <c r="C585" s="172">
        <f t="shared" si="46"/>
        <v>173.2237025</v>
      </c>
      <c r="D585" s="167">
        <f t="shared" si="49"/>
        <v>0</v>
      </c>
      <c r="E585" s="167">
        <f t="shared" si="47"/>
        <v>115.62370250000004</v>
      </c>
      <c r="F585" s="167">
        <f t="shared" si="48"/>
        <v>0</v>
      </c>
      <c r="G585" s="167">
        <f t="shared" si="48"/>
        <v>115.62370250000004</v>
      </c>
    </row>
    <row r="586" spans="2:7" ht="11.25" customHeight="1" x14ac:dyDescent="0.2">
      <c r="B586" s="171">
        <f>B585+5</f>
        <v>2900</v>
      </c>
      <c r="C586" s="172">
        <f t="shared" si="46"/>
        <v>173.2237025</v>
      </c>
      <c r="D586" s="167">
        <f t="shared" si="49"/>
        <v>0</v>
      </c>
      <c r="E586" s="167">
        <f t="shared" si="47"/>
        <v>113.67370249999976</v>
      </c>
      <c r="F586" s="167">
        <f t="shared" si="48"/>
        <v>0</v>
      </c>
      <c r="G586" s="167">
        <f t="shared" si="48"/>
        <v>113.67370249999976</v>
      </c>
    </row>
    <row r="587" spans="2:7" ht="11.25" customHeight="1" x14ac:dyDescent="0.2">
      <c r="B587" s="171">
        <f>B586+5</f>
        <v>2905</v>
      </c>
      <c r="C587" s="172">
        <f t="shared" si="46"/>
        <v>173.2237025</v>
      </c>
      <c r="D587" s="167">
        <f t="shared" si="49"/>
        <v>0</v>
      </c>
      <c r="E587" s="167">
        <f t="shared" si="47"/>
        <v>111.72370249999994</v>
      </c>
      <c r="F587" s="167">
        <f t="shared" si="48"/>
        <v>0</v>
      </c>
      <c r="G587" s="167">
        <f t="shared" si="48"/>
        <v>111.72370249999994</v>
      </c>
    </row>
    <row r="588" spans="2:7" ht="11.25" customHeight="1" x14ac:dyDescent="0.2">
      <c r="B588" s="171">
        <f t="shared" ref="B588:B645" si="50">B587+5</f>
        <v>2910</v>
      </c>
      <c r="C588" s="172">
        <f t="shared" si="46"/>
        <v>173.2237025</v>
      </c>
      <c r="D588" s="167">
        <f t="shared" si="49"/>
        <v>0</v>
      </c>
      <c r="E588" s="167">
        <f t="shared" si="47"/>
        <v>109.77370250000013</v>
      </c>
      <c r="F588" s="167">
        <f t="shared" si="48"/>
        <v>0</v>
      </c>
      <c r="G588" s="167">
        <f t="shared" si="48"/>
        <v>109.77370250000013</v>
      </c>
    </row>
    <row r="589" spans="2:7" ht="11.25" customHeight="1" x14ac:dyDescent="0.2">
      <c r="B589" s="171">
        <f t="shared" si="50"/>
        <v>2915</v>
      </c>
      <c r="C589" s="172">
        <f t="shared" si="46"/>
        <v>173.2237025</v>
      </c>
      <c r="D589" s="167">
        <f t="shared" si="49"/>
        <v>0</v>
      </c>
      <c r="E589" s="167">
        <f t="shared" si="47"/>
        <v>107.82370249999985</v>
      </c>
      <c r="F589" s="167">
        <f t="shared" si="48"/>
        <v>0</v>
      </c>
      <c r="G589" s="167">
        <f t="shared" si="48"/>
        <v>107.82370249999985</v>
      </c>
    </row>
    <row r="590" spans="2:7" ht="11.25" customHeight="1" x14ac:dyDescent="0.2">
      <c r="B590" s="171">
        <f t="shared" si="50"/>
        <v>2920</v>
      </c>
      <c r="C590" s="172">
        <f t="shared" si="46"/>
        <v>173.2237025</v>
      </c>
      <c r="D590" s="167">
        <f t="shared" si="49"/>
        <v>0</v>
      </c>
      <c r="E590" s="167">
        <f t="shared" si="47"/>
        <v>105.87370250000004</v>
      </c>
      <c r="F590" s="167">
        <f t="shared" si="48"/>
        <v>0</v>
      </c>
      <c r="G590" s="167">
        <f t="shared" si="48"/>
        <v>105.87370250000004</v>
      </c>
    </row>
    <row r="591" spans="2:7" ht="11.25" customHeight="1" x14ac:dyDescent="0.2">
      <c r="B591" s="171">
        <f t="shared" si="50"/>
        <v>2925</v>
      </c>
      <c r="C591" s="172">
        <f t="shared" si="46"/>
        <v>173.2237025</v>
      </c>
      <c r="D591" s="167">
        <f t="shared" si="49"/>
        <v>0</v>
      </c>
      <c r="E591" s="167">
        <f t="shared" si="47"/>
        <v>103.92370249999976</v>
      </c>
      <c r="F591" s="167">
        <f t="shared" si="48"/>
        <v>0</v>
      </c>
      <c r="G591" s="167">
        <f t="shared" si="48"/>
        <v>103.92370249999976</v>
      </c>
    </row>
    <row r="592" spans="2:7" ht="11.25" customHeight="1" x14ac:dyDescent="0.2">
      <c r="B592" s="171">
        <f t="shared" si="50"/>
        <v>2930</v>
      </c>
      <c r="C592" s="172">
        <f t="shared" si="46"/>
        <v>173.2237025</v>
      </c>
      <c r="D592" s="167">
        <f t="shared" si="49"/>
        <v>0</v>
      </c>
      <c r="E592" s="167">
        <f t="shared" si="47"/>
        <v>101.97370249999994</v>
      </c>
      <c r="F592" s="167">
        <f t="shared" si="48"/>
        <v>0</v>
      </c>
      <c r="G592" s="167">
        <f t="shared" si="48"/>
        <v>101.97370249999994</v>
      </c>
    </row>
    <row r="593" spans="2:7" ht="11.25" customHeight="1" x14ac:dyDescent="0.2">
      <c r="B593" s="171">
        <f t="shared" si="50"/>
        <v>2935</v>
      </c>
      <c r="C593" s="172">
        <f t="shared" si="46"/>
        <v>173.2237025</v>
      </c>
      <c r="D593" s="167">
        <f t="shared" si="49"/>
        <v>0</v>
      </c>
      <c r="E593" s="167">
        <f t="shared" si="47"/>
        <v>100.02370250000013</v>
      </c>
      <c r="F593" s="167">
        <f t="shared" si="48"/>
        <v>0</v>
      </c>
      <c r="G593" s="167">
        <f t="shared" si="48"/>
        <v>100.02370250000013</v>
      </c>
    </row>
    <row r="594" spans="2:7" ht="11.25" customHeight="1" x14ac:dyDescent="0.2">
      <c r="B594" s="171">
        <f t="shared" si="50"/>
        <v>2940</v>
      </c>
      <c r="C594" s="172">
        <f t="shared" si="46"/>
        <v>173.2237025</v>
      </c>
      <c r="D594" s="167">
        <f t="shared" si="49"/>
        <v>0</v>
      </c>
      <c r="E594" s="167">
        <f t="shared" si="47"/>
        <v>98.073702499999854</v>
      </c>
      <c r="F594" s="167">
        <f t="shared" si="48"/>
        <v>0</v>
      </c>
      <c r="G594" s="167">
        <f t="shared" si="48"/>
        <v>98.073702499999854</v>
      </c>
    </row>
    <row r="595" spans="2:7" ht="11.25" customHeight="1" x14ac:dyDescent="0.2">
      <c r="B595" s="171">
        <f t="shared" si="50"/>
        <v>2945</v>
      </c>
      <c r="C595" s="172">
        <f t="shared" si="46"/>
        <v>173.2237025</v>
      </c>
      <c r="D595" s="167">
        <f t="shared" si="49"/>
        <v>0</v>
      </c>
      <c r="E595" s="167">
        <f t="shared" si="47"/>
        <v>96.123702500000036</v>
      </c>
      <c r="F595" s="167">
        <f t="shared" si="48"/>
        <v>0</v>
      </c>
      <c r="G595" s="167">
        <f t="shared" si="48"/>
        <v>96.123702500000036</v>
      </c>
    </row>
    <row r="596" spans="2:7" ht="11.25" customHeight="1" x14ac:dyDescent="0.2">
      <c r="B596" s="171">
        <f t="shared" si="50"/>
        <v>2950</v>
      </c>
      <c r="C596" s="172">
        <f t="shared" si="46"/>
        <v>173.2237025</v>
      </c>
      <c r="D596" s="167">
        <f t="shared" si="49"/>
        <v>0</v>
      </c>
      <c r="E596" s="167">
        <f t="shared" si="47"/>
        <v>94.173702499999763</v>
      </c>
      <c r="F596" s="167">
        <f t="shared" si="48"/>
        <v>0</v>
      </c>
      <c r="G596" s="167">
        <f t="shared" si="48"/>
        <v>94.173702499999763</v>
      </c>
    </row>
    <row r="597" spans="2:7" ht="11.25" customHeight="1" x14ac:dyDescent="0.2">
      <c r="B597" s="171">
        <f t="shared" si="50"/>
        <v>2955</v>
      </c>
      <c r="C597" s="172">
        <f t="shared" si="46"/>
        <v>173.2237025</v>
      </c>
      <c r="D597" s="167">
        <f t="shared" si="49"/>
        <v>0</v>
      </c>
      <c r="E597" s="167">
        <f t="shared" si="47"/>
        <v>92.223702499999945</v>
      </c>
      <c r="F597" s="167">
        <f t="shared" si="48"/>
        <v>0</v>
      </c>
      <c r="G597" s="167">
        <f t="shared" si="48"/>
        <v>92.223702499999945</v>
      </c>
    </row>
    <row r="598" spans="2:7" ht="11.25" customHeight="1" x14ac:dyDescent="0.2">
      <c r="B598" s="171">
        <f t="shared" si="50"/>
        <v>2960</v>
      </c>
      <c r="C598" s="172">
        <f t="shared" si="46"/>
        <v>173.2237025</v>
      </c>
      <c r="D598" s="167">
        <f t="shared" si="49"/>
        <v>0</v>
      </c>
      <c r="E598" s="167">
        <f t="shared" si="47"/>
        <v>90.273702500000127</v>
      </c>
      <c r="F598" s="167">
        <f t="shared" si="48"/>
        <v>0</v>
      </c>
      <c r="G598" s="167">
        <f t="shared" si="48"/>
        <v>90.273702500000127</v>
      </c>
    </row>
    <row r="599" spans="2:7" ht="11.25" customHeight="1" x14ac:dyDescent="0.2">
      <c r="B599" s="171">
        <f t="shared" si="50"/>
        <v>2965</v>
      </c>
      <c r="C599" s="172">
        <f t="shared" si="46"/>
        <v>173.2237025</v>
      </c>
      <c r="D599" s="167">
        <f t="shared" si="49"/>
        <v>0</v>
      </c>
      <c r="E599" s="167">
        <f t="shared" si="47"/>
        <v>88.323702499999854</v>
      </c>
      <c r="F599" s="167">
        <f t="shared" si="48"/>
        <v>0</v>
      </c>
      <c r="G599" s="167">
        <f t="shared" si="48"/>
        <v>88.323702499999854</v>
      </c>
    </row>
    <row r="600" spans="2:7" ht="11.25" customHeight="1" x14ac:dyDescent="0.2">
      <c r="B600" s="171">
        <f t="shared" si="50"/>
        <v>2970</v>
      </c>
      <c r="C600" s="172">
        <f>(B600&gt;$M$7)*(B600&lt;$M$8)*(B600-$M$7)/($M$8-$M$7)*$L$5+(B600&gt;=$M$8)*$L$5</f>
        <v>173.2237025</v>
      </c>
      <c r="D600" s="167">
        <f t="shared" si="49"/>
        <v>0</v>
      </c>
      <c r="E600" s="167">
        <f t="shared" si="47"/>
        <v>86.373702500000036</v>
      </c>
      <c r="F600" s="167">
        <f t="shared" si="48"/>
        <v>0</v>
      </c>
      <c r="G600" s="167">
        <f t="shared" si="48"/>
        <v>86.373702500000036</v>
      </c>
    </row>
    <row r="601" spans="2:7" ht="11.25" customHeight="1" x14ac:dyDescent="0.2">
      <c r="B601" s="171">
        <f t="shared" si="50"/>
        <v>2975</v>
      </c>
      <c r="C601" s="172">
        <f t="shared" ref="C601:C645" si="51">(B601&gt;$M$7)*(B601&lt;$M$8)*(B601-$M$7)/($M$8-$M$7)*$L$5+(B601&gt;=$M$8)*$L$5</f>
        <v>173.2237025</v>
      </c>
      <c r="D601" s="167">
        <f t="shared" si="49"/>
        <v>0</v>
      </c>
      <c r="E601" s="167">
        <f t="shared" si="47"/>
        <v>84.423702499999763</v>
      </c>
      <c r="F601" s="167">
        <f t="shared" ref="F601:G616" si="52">D601*(D601&gt;$L$6)</f>
        <v>0</v>
      </c>
      <c r="G601" s="167">
        <f t="shared" si="52"/>
        <v>84.423702499999763</v>
      </c>
    </row>
    <row r="602" spans="2:7" ht="11.25" customHeight="1" x14ac:dyDescent="0.2">
      <c r="B602" s="171">
        <f t="shared" si="50"/>
        <v>2980</v>
      </c>
      <c r="C602" s="172">
        <f t="shared" si="51"/>
        <v>173.2237025</v>
      </c>
      <c r="D602" s="167">
        <f t="shared" si="49"/>
        <v>0</v>
      </c>
      <c r="E602" s="167">
        <f t="shared" si="47"/>
        <v>82.473702499999945</v>
      </c>
      <c r="F602" s="167">
        <f t="shared" si="52"/>
        <v>0</v>
      </c>
      <c r="G602" s="167">
        <f t="shared" si="52"/>
        <v>82.473702499999945</v>
      </c>
    </row>
    <row r="603" spans="2:7" ht="11.25" customHeight="1" x14ac:dyDescent="0.2">
      <c r="B603" s="171">
        <f t="shared" si="50"/>
        <v>2985</v>
      </c>
      <c r="C603" s="172">
        <f t="shared" si="51"/>
        <v>173.2237025</v>
      </c>
      <c r="D603" s="167">
        <f t="shared" si="49"/>
        <v>0</v>
      </c>
      <c r="E603" s="167">
        <f t="shared" si="47"/>
        <v>80.523702500000127</v>
      </c>
      <c r="F603" s="167">
        <f t="shared" si="52"/>
        <v>0</v>
      </c>
      <c r="G603" s="167">
        <f>E603*(E603&gt;$L$6)</f>
        <v>80.523702500000127</v>
      </c>
    </row>
    <row r="604" spans="2:7" ht="11.25" customHeight="1" x14ac:dyDescent="0.2">
      <c r="B604" s="171">
        <f t="shared" si="50"/>
        <v>2990</v>
      </c>
      <c r="C604" s="172">
        <f t="shared" si="51"/>
        <v>173.2237025</v>
      </c>
      <c r="D604" s="167">
        <f t="shared" si="49"/>
        <v>0</v>
      </c>
      <c r="E604" s="167">
        <f t="shared" si="47"/>
        <v>78.573702499999854</v>
      </c>
      <c r="F604" s="167">
        <f t="shared" si="52"/>
        <v>0</v>
      </c>
      <c r="G604" s="167">
        <f t="shared" si="52"/>
        <v>78.573702499999854</v>
      </c>
    </row>
    <row r="605" spans="2:7" ht="11.25" customHeight="1" x14ac:dyDescent="0.2">
      <c r="B605" s="171">
        <f t="shared" si="50"/>
        <v>2995</v>
      </c>
      <c r="C605" s="172">
        <f t="shared" si="51"/>
        <v>173.2237025</v>
      </c>
      <c r="D605" s="167">
        <f t="shared" si="49"/>
        <v>0</v>
      </c>
      <c r="E605" s="167">
        <f t="shared" si="47"/>
        <v>76.623702500000036</v>
      </c>
      <c r="F605" s="167">
        <f t="shared" si="52"/>
        <v>0</v>
      </c>
      <c r="G605" s="167">
        <f t="shared" si="52"/>
        <v>76.623702500000036</v>
      </c>
    </row>
    <row r="606" spans="2:7" ht="11.25" customHeight="1" x14ac:dyDescent="0.2">
      <c r="B606" s="171">
        <f t="shared" si="50"/>
        <v>3000</v>
      </c>
      <c r="C606" s="172">
        <f t="shared" si="51"/>
        <v>173.2237025</v>
      </c>
      <c r="D606" s="167">
        <f t="shared" si="49"/>
        <v>0</v>
      </c>
      <c r="E606" s="167">
        <f t="shared" si="47"/>
        <v>74.673702499999763</v>
      </c>
      <c r="F606" s="167">
        <f t="shared" si="52"/>
        <v>0</v>
      </c>
      <c r="G606" s="167">
        <f t="shared" si="52"/>
        <v>74.673702499999763</v>
      </c>
    </row>
    <row r="607" spans="2:7" ht="11.25" customHeight="1" x14ac:dyDescent="0.2">
      <c r="B607" s="171">
        <f t="shared" si="50"/>
        <v>3005</v>
      </c>
      <c r="C607" s="172">
        <f t="shared" si="51"/>
        <v>173.2237025</v>
      </c>
      <c r="D607" s="167">
        <f t="shared" si="49"/>
        <v>0</v>
      </c>
      <c r="E607" s="167">
        <f t="shared" si="47"/>
        <v>72.723702499999945</v>
      </c>
      <c r="F607" s="167">
        <f t="shared" si="52"/>
        <v>0</v>
      </c>
      <c r="G607" s="167">
        <f t="shared" si="52"/>
        <v>72.723702499999945</v>
      </c>
    </row>
    <row r="608" spans="2:7" ht="11.25" customHeight="1" x14ac:dyDescent="0.2">
      <c r="B608" s="171">
        <f t="shared" si="50"/>
        <v>3010</v>
      </c>
      <c r="C608" s="172">
        <f t="shared" si="51"/>
        <v>173.2237025</v>
      </c>
      <c r="D608" s="167">
        <f t="shared" si="49"/>
        <v>0</v>
      </c>
      <c r="E608" s="167">
        <f t="shared" si="47"/>
        <v>70.773702500000127</v>
      </c>
      <c r="F608" s="167">
        <f t="shared" si="52"/>
        <v>0</v>
      </c>
      <c r="G608" s="167">
        <f t="shared" si="52"/>
        <v>70.773702500000127</v>
      </c>
    </row>
    <row r="609" spans="2:7" ht="11.25" customHeight="1" x14ac:dyDescent="0.2">
      <c r="B609" s="171">
        <f t="shared" si="50"/>
        <v>3015</v>
      </c>
      <c r="C609" s="172">
        <f t="shared" si="51"/>
        <v>173.2237025</v>
      </c>
      <c r="D609" s="167">
        <f t="shared" si="49"/>
        <v>0</v>
      </c>
      <c r="E609" s="167">
        <f t="shared" si="47"/>
        <v>68.823702499999854</v>
      </c>
      <c r="F609" s="167">
        <f t="shared" si="52"/>
        <v>0</v>
      </c>
      <c r="G609" s="167">
        <f t="shared" si="52"/>
        <v>68.823702499999854</v>
      </c>
    </row>
    <row r="610" spans="2:7" ht="11.25" customHeight="1" x14ac:dyDescent="0.2">
      <c r="B610" s="171">
        <f t="shared" si="50"/>
        <v>3020</v>
      </c>
      <c r="C610" s="172">
        <f t="shared" si="51"/>
        <v>173.2237025</v>
      </c>
      <c r="D610" s="167">
        <f t="shared" si="49"/>
        <v>0</v>
      </c>
      <c r="E610" s="167">
        <f t="shared" si="47"/>
        <v>66.873702500000036</v>
      </c>
      <c r="F610" s="167">
        <f t="shared" si="52"/>
        <v>0</v>
      </c>
      <c r="G610" s="167">
        <f t="shared" si="52"/>
        <v>66.873702500000036</v>
      </c>
    </row>
    <row r="611" spans="2:7" ht="11.25" customHeight="1" x14ac:dyDescent="0.2">
      <c r="B611" s="171">
        <f t="shared" si="50"/>
        <v>3025</v>
      </c>
      <c r="C611" s="172">
        <f t="shared" si="51"/>
        <v>173.2237025</v>
      </c>
      <c r="D611" s="167">
        <f t="shared" si="49"/>
        <v>0</v>
      </c>
      <c r="E611" s="167">
        <f t="shared" si="47"/>
        <v>64.923702499999763</v>
      </c>
      <c r="F611" s="167">
        <f t="shared" si="52"/>
        <v>0</v>
      </c>
      <c r="G611" s="167">
        <f t="shared" si="52"/>
        <v>64.923702499999763</v>
      </c>
    </row>
    <row r="612" spans="2:7" ht="11.25" customHeight="1" x14ac:dyDescent="0.2">
      <c r="B612" s="171">
        <f t="shared" si="50"/>
        <v>3030</v>
      </c>
      <c r="C612" s="172">
        <f t="shared" si="51"/>
        <v>173.2237025</v>
      </c>
      <c r="D612" s="167">
        <f t="shared" si="49"/>
        <v>0</v>
      </c>
      <c r="E612" s="167">
        <f t="shared" si="47"/>
        <v>62.973702499999945</v>
      </c>
      <c r="F612" s="167">
        <f t="shared" si="52"/>
        <v>0</v>
      </c>
      <c r="G612" s="167">
        <f t="shared" si="52"/>
        <v>62.973702499999945</v>
      </c>
    </row>
    <row r="613" spans="2:7" ht="11.25" customHeight="1" x14ac:dyDescent="0.2">
      <c r="B613" s="171">
        <f t="shared" si="50"/>
        <v>3035</v>
      </c>
      <c r="C613" s="172">
        <f t="shared" si="51"/>
        <v>173.2237025</v>
      </c>
      <c r="D613" s="167">
        <f t="shared" si="49"/>
        <v>0</v>
      </c>
      <c r="E613" s="167">
        <f t="shared" si="47"/>
        <v>61.023702500000127</v>
      </c>
      <c r="F613" s="167">
        <f t="shared" si="52"/>
        <v>0</v>
      </c>
      <c r="G613" s="167">
        <f t="shared" si="52"/>
        <v>61.023702500000127</v>
      </c>
    </row>
    <row r="614" spans="2:7" ht="11.25" customHeight="1" x14ac:dyDescent="0.2">
      <c r="B614" s="171">
        <f t="shared" si="50"/>
        <v>3040</v>
      </c>
      <c r="C614" s="172">
        <f t="shared" si="51"/>
        <v>173.2237025</v>
      </c>
      <c r="D614" s="167">
        <f t="shared" si="49"/>
        <v>0</v>
      </c>
      <c r="E614" s="167">
        <f t="shared" si="47"/>
        <v>59.073702499999854</v>
      </c>
      <c r="F614" s="167">
        <f t="shared" si="52"/>
        <v>0</v>
      </c>
      <c r="G614" s="167">
        <f t="shared" si="52"/>
        <v>59.073702499999854</v>
      </c>
    </row>
    <row r="615" spans="2:7" ht="11.25" customHeight="1" x14ac:dyDescent="0.2">
      <c r="B615" s="171">
        <f t="shared" si="50"/>
        <v>3045</v>
      </c>
      <c r="C615" s="172">
        <f t="shared" si="51"/>
        <v>173.2237025</v>
      </c>
      <c r="D615" s="167">
        <f t="shared" si="49"/>
        <v>0</v>
      </c>
      <c r="E615" s="167">
        <f t="shared" si="47"/>
        <v>57.123702500000036</v>
      </c>
      <c r="F615" s="167">
        <f t="shared" si="52"/>
        <v>0</v>
      </c>
      <c r="G615" s="167">
        <f t="shared" si="52"/>
        <v>57.123702500000036</v>
      </c>
    </row>
    <row r="616" spans="2:7" ht="11.25" customHeight="1" x14ac:dyDescent="0.2">
      <c r="B616" s="171">
        <f t="shared" si="50"/>
        <v>3050</v>
      </c>
      <c r="C616" s="172">
        <f t="shared" si="51"/>
        <v>173.2237025</v>
      </c>
      <c r="D616" s="167">
        <f t="shared" si="49"/>
        <v>0</v>
      </c>
      <c r="E616" s="167">
        <f t="shared" si="47"/>
        <v>55.173702499999763</v>
      </c>
      <c r="F616" s="167">
        <f t="shared" si="52"/>
        <v>0</v>
      </c>
      <c r="G616" s="167">
        <f t="shared" si="52"/>
        <v>55.173702499999763</v>
      </c>
    </row>
    <row r="617" spans="2:7" ht="11.25" customHeight="1" x14ac:dyDescent="0.2">
      <c r="B617" s="171">
        <f t="shared" si="50"/>
        <v>3055</v>
      </c>
      <c r="C617" s="172">
        <f t="shared" si="51"/>
        <v>173.2237025</v>
      </c>
      <c r="D617" s="167">
        <f t="shared" si="49"/>
        <v>0</v>
      </c>
      <c r="E617" s="167">
        <f t="shared" si="47"/>
        <v>53.223702499999945</v>
      </c>
      <c r="F617" s="167">
        <f t="shared" ref="F617:G632" si="53">D617*(D617&gt;$L$6)</f>
        <v>0</v>
      </c>
      <c r="G617" s="167">
        <f t="shared" si="53"/>
        <v>53.223702499999945</v>
      </c>
    </row>
    <row r="618" spans="2:7" ht="11.25" customHeight="1" x14ac:dyDescent="0.2">
      <c r="B618" s="171">
        <f t="shared" si="50"/>
        <v>3060</v>
      </c>
      <c r="C618" s="172">
        <f t="shared" si="51"/>
        <v>173.2237025</v>
      </c>
      <c r="D618" s="167">
        <f t="shared" si="49"/>
        <v>0</v>
      </c>
      <c r="E618" s="167">
        <f t="shared" si="47"/>
        <v>51.273702500000127</v>
      </c>
      <c r="F618" s="167">
        <f t="shared" si="53"/>
        <v>0</v>
      </c>
      <c r="G618" s="167">
        <f t="shared" si="53"/>
        <v>51.273702500000127</v>
      </c>
    </row>
    <row r="619" spans="2:7" ht="11.25" customHeight="1" x14ac:dyDescent="0.2">
      <c r="B619" s="171">
        <f t="shared" si="50"/>
        <v>3065</v>
      </c>
      <c r="C619" s="172">
        <f t="shared" si="51"/>
        <v>173.2237025</v>
      </c>
      <c r="D619" s="167">
        <f t="shared" si="49"/>
        <v>0</v>
      </c>
      <c r="E619" s="167">
        <f t="shared" si="47"/>
        <v>49.323702499999854</v>
      </c>
      <c r="F619" s="167">
        <f t="shared" si="53"/>
        <v>0</v>
      </c>
      <c r="G619" s="167">
        <f t="shared" si="53"/>
        <v>49.323702499999854</v>
      </c>
    </row>
    <row r="620" spans="2:7" ht="11.25" customHeight="1" x14ac:dyDescent="0.2">
      <c r="B620" s="171">
        <f t="shared" si="50"/>
        <v>3070</v>
      </c>
      <c r="C620" s="172">
        <f t="shared" si="51"/>
        <v>173.2237025</v>
      </c>
      <c r="D620" s="167">
        <f t="shared" si="49"/>
        <v>0</v>
      </c>
      <c r="E620" s="167">
        <f t="shared" si="47"/>
        <v>47.373702500000036</v>
      </c>
      <c r="F620" s="167">
        <f t="shared" si="53"/>
        <v>0</v>
      </c>
      <c r="G620" s="167">
        <f t="shared" si="53"/>
        <v>47.373702500000036</v>
      </c>
    </row>
    <row r="621" spans="2:7" ht="11.25" customHeight="1" x14ac:dyDescent="0.2">
      <c r="B621" s="171">
        <f t="shared" si="50"/>
        <v>3075</v>
      </c>
      <c r="C621" s="172">
        <f t="shared" si="51"/>
        <v>173.2237025</v>
      </c>
      <c r="D621" s="167">
        <f t="shared" si="49"/>
        <v>0</v>
      </c>
      <c r="E621" s="167">
        <f t="shared" si="47"/>
        <v>45.423702499999763</v>
      </c>
      <c r="F621" s="167">
        <f t="shared" si="53"/>
        <v>0</v>
      </c>
      <c r="G621" s="167">
        <f t="shared" si="53"/>
        <v>45.423702499999763</v>
      </c>
    </row>
    <row r="622" spans="2:7" ht="11.25" customHeight="1" x14ac:dyDescent="0.2">
      <c r="B622" s="171">
        <f t="shared" si="50"/>
        <v>3080</v>
      </c>
      <c r="C622" s="172">
        <f t="shared" si="51"/>
        <v>173.2237025</v>
      </c>
      <c r="D622" s="167">
        <f t="shared" si="49"/>
        <v>0</v>
      </c>
      <c r="E622" s="167">
        <f t="shared" si="47"/>
        <v>43.473702499999945</v>
      </c>
      <c r="F622" s="167">
        <f t="shared" si="53"/>
        <v>0</v>
      </c>
      <c r="G622" s="167">
        <f t="shared" si="53"/>
        <v>43.473702499999945</v>
      </c>
    </row>
    <row r="623" spans="2:7" ht="11.25" customHeight="1" x14ac:dyDescent="0.2">
      <c r="B623" s="171">
        <f t="shared" si="50"/>
        <v>3085</v>
      </c>
      <c r="C623" s="172">
        <f t="shared" si="51"/>
        <v>173.2237025</v>
      </c>
      <c r="D623" s="167">
        <f t="shared" si="49"/>
        <v>0</v>
      </c>
      <c r="E623" s="167">
        <f t="shared" si="47"/>
        <v>41.523702500000127</v>
      </c>
      <c r="F623" s="167">
        <f t="shared" si="53"/>
        <v>0</v>
      </c>
      <c r="G623" s="167">
        <f t="shared" si="53"/>
        <v>41.523702500000127</v>
      </c>
    </row>
    <row r="624" spans="2:7" ht="11.25" customHeight="1" x14ac:dyDescent="0.2">
      <c r="B624" s="171">
        <f t="shared" si="50"/>
        <v>3090</v>
      </c>
      <c r="C624" s="172">
        <f t="shared" si="51"/>
        <v>173.2237025</v>
      </c>
      <c r="D624" s="167">
        <f t="shared" si="49"/>
        <v>0</v>
      </c>
      <c r="E624" s="167">
        <f t="shared" si="47"/>
        <v>39.573702499999854</v>
      </c>
      <c r="F624" s="167">
        <f t="shared" si="53"/>
        <v>0</v>
      </c>
      <c r="G624" s="167">
        <f t="shared" si="53"/>
        <v>39.573702499999854</v>
      </c>
    </row>
    <row r="625" spans="2:7" ht="11.25" customHeight="1" x14ac:dyDescent="0.2">
      <c r="B625" s="171">
        <f t="shared" si="50"/>
        <v>3095</v>
      </c>
      <c r="C625" s="172">
        <f t="shared" si="51"/>
        <v>173.2237025</v>
      </c>
      <c r="D625" s="167">
        <f t="shared" si="49"/>
        <v>0</v>
      </c>
      <c r="E625" s="167">
        <f t="shared" si="47"/>
        <v>37.623702500000036</v>
      </c>
      <c r="F625" s="167">
        <f t="shared" si="53"/>
        <v>0</v>
      </c>
      <c r="G625" s="167">
        <f t="shared" si="53"/>
        <v>37.623702500000036</v>
      </c>
    </row>
    <row r="626" spans="2:7" ht="11.25" customHeight="1" x14ac:dyDescent="0.2">
      <c r="B626" s="171">
        <f t="shared" si="50"/>
        <v>3100</v>
      </c>
      <c r="C626" s="172">
        <f t="shared" si="51"/>
        <v>173.2237025</v>
      </c>
      <c r="D626" s="167">
        <f t="shared" si="49"/>
        <v>0</v>
      </c>
      <c r="E626" s="167">
        <f t="shared" si="47"/>
        <v>35.673702499999763</v>
      </c>
      <c r="F626" s="167">
        <f t="shared" si="53"/>
        <v>0</v>
      </c>
      <c r="G626" s="167">
        <f t="shared" si="53"/>
        <v>35.673702499999763</v>
      </c>
    </row>
    <row r="627" spans="2:7" ht="11.25" customHeight="1" x14ac:dyDescent="0.2">
      <c r="B627" s="171">
        <f t="shared" si="50"/>
        <v>3105</v>
      </c>
      <c r="C627" s="172">
        <f t="shared" si="51"/>
        <v>173.2237025</v>
      </c>
      <c r="D627" s="167">
        <f t="shared" si="49"/>
        <v>0</v>
      </c>
      <c r="E627" s="167">
        <f t="shared" si="47"/>
        <v>33.723702499999945</v>
      </c>
      <c r="F627" s="167">
        <f t="shared" si="53"/>
        <v>0</v>
      </c>
      <c r="G627" s="167">
        <f t="shared" si="53"/>
        <v>33.723702499999945</v>
      </c>
    </row>
    <row r="628" spans="2:7" ht="11.25" customHeight="1" x14ac:dyDescent="0.2">
      <c r="B628" s="171">
        <f t="shared" si="50"/>
        <v>3110</v>
      </c>
      <c r="C628" s="172">
        <f t="shared" si="51"/>
        <v>173.2237025</v>
      </c>
      <c r="D628" s="167">
        <f t="shared" si="49"/>
        <v>0</v>
      </c>
      <c r="E628" s="167">
        <f t="shared" si="47"/>
        <v>31.773702500000127</v>
      </c>
      <c r="F628" s="167">
        <f t="shared" si="53"/>
        <v>0</v>
      </c>
      <c r="G628" s="167">
        <f t="shared" si="53"/>
        <v>31.773702500000127</v>
      </c>
    </row>
    <row r="629" spans="2:7" ht="11.25" customHeight="1" x14ac:dyDescent="0.2">
      <c r="B629" s="171">
        <f t="shared" si="50"/>
        <v>3115</v>
      </c>
      <c r="C629" s="172">
        <f t="shared" si="51"/>
        <v>173.2237025</v>
      </c>
      <c r="D629" s="167">
        <f t="shared" si="49"/>
        <v>0</v>
      </c>
      <c r="E629" s="167">
        <f t="shared" si="47"/>
        <v>29.823702499999854</v>
      </c>
      <c r="F629" s="167">
        <f t="shared" si="53"/>
        <v>0</v>
      </c>
      <c r="G629" s="167">
        <f t="shared" si="53"/>
        <v>29.823702499999854</v>
      </c>
    </row>
    <row r="630" spans="2:7" ht="11.25" customHeight="1" x14ac:dyDescent="0.2">
      <c r="B630" s="171">
        <f t="shared" si="50"/>
        <v>3120</v>
      </c>
      <c r="C630" s="172">
        <f t="shared" si="51"/>
        <v>173.2237025</v>
      </c>
      <c r="D630" s="167">
        <f t="shared" si="49"/>
        <v>0</v>
      </c>
      <c r="E630" s="167">
        <f t="shared" si="47"/>
        <v>27.873702500000036</v>
      </c>
      <c r="F630" s="167">
        <f t="shared" si="53"/>
        <v>0</v>
      </c>
      <c r="G630" s="167">
        <f t="shared" si="53"/>
        <v>27.873702500000036</v>
      </c>
    </row>
    <row r="631" spans="2:7" ht="11.25" customHeight="1" x14ac:dyDescent="0.2">
      <c r="B631" s="171">
        <f t="shared" si="50"/>
        <v>3125</v>
      </c>
      <c r="C631" s="172">
        <f t="shared" si="51"/>
        <v>173.2237025</v>
      </c>
      <c r="D631" s="167">
        <f t="shared" si="49"/>
        <v>0</v>
      </c>
      <c r="E631" s="167">
        <f t="shared" si="47"/>
        <v>25.923702499999763</v>
      </c>
      <c r="F631" s="167">
        <f t="shared" si="53"/>
        <v>0</v>
      </c>
      <c r="G631" s="167">
        <f t="shared" si="53"/>
        <v>25.923702499999763</v>
      </c>
    </row>
    <row r="632" spans="2:7" ht="11.25" customHeight="1" x14ac:dyDescent="0.2">
      <c r="B632" s="171">
        <f t="shared" si="50"/>
        <v>3130</v>
      </c>
      <c r="C632" s="172">
        <f t="shared" si="51"/>
        <v>173.2237025</v>
      </c>
      <c r="D632" s="167">
        <f t="shared" si="49"/>
        <v>0</v>
      </c>
      <c r="E632" s="167">
        <f t="shared" si="47"/>
        <v>23.973702499999945</v>
      </c>
      <c r="F632" s="167">
        <f t="shared" si="53"/>
        <v>0</v>
      </c>
      <c r="G632" s="167">
        <f t="shared" si="53"/>
        <v>23.973702499999945</v>
      </c>
    </row>
    <row r="633" spans="2:7" ht="11.25" customHeight="1" x14ac:dyDescent="0.2">
      <c r="B633" s="171">
        <f t="shared" si="50"/>
        <v>3135</v>
      </c>
      <c r="C633" s="172">
        <f t="shared" si="51"/>
        <v>173.2237025</v>
      </c>
      <c r="D633" s="167">
        <f t="shared" si="49"/>
        <v>0</v>
      </c>
      <c r="E633" s="167">
        <f t="shared" si="47"/>
        <v>22.023702500000127</v>
      </c>
      <c r="F633" s="167">
        <f t="shared" ref="F633:G645" si="54">D633*(D633&gt;$L$6)</f>
        <v>0</v>
      </c>
      <c r="G633" s="167">
        <f t="shared" si="54"/>
        <v>22.023702500000127</v>
      </c>
    </row>
    <row r="634" spans="2:7" ht="11.25" customHeight="1" x14ac:dyDescent="0.2">
      <c r="B634" s="171">
        <f t="shared" si="50"/>
        <v>3140</v>
      </c>
      <c r="C634" s="172">
        <f t="shared" si="51"/>
        <v>173.2237025</v>
      </c>
      <c r="D634" s="167">
        <f t="shared" si="49"/>
        <v>0</v>
      </c>
      <c r="E634" s="167">
        <f t="shared" si="47"/>
        <v>20.073702499999854</v>
      </c>
      <c r="F634" s="167">
        <f t="shared" si="54"/>
        <v>0</v>
      </c>
      <c r="G634" s="167">
        <f t="shared" si="54"/>
        <v>20.073702499999854</v>
      </c>
    </row>
    <row r="635" spans="2:7" ht="11.25" customHeight="1" x14ac:dyDescent="0.2">
      <c r="B635" s="171">
        <f t="shared" si="50"/>
        <v>3145</v>
      </c>
      <c r="C635" s="172">
        <f t="shared" si="51"/>
        <v>173.2237025</v>
      </c>
      <c r="D635" s="167">
        <f t="shared" si="49"/>
        <v>0</v>
      </c>
      <c r="E635" s="167">
        <f t="shared" si="47"/>
        <v>18.123702500000036</v>
      </c>
      <c r="F635" s="167">
        <f t="shared" si="54"/>
        <v>0</v>
      </c>
      <c r="G635" s="167">
        <f t="shared" si="54"/>
        <v>18.123702500000036</v>
      </c>
    </row>
    <row r="636" spans="2:7" ht="11.25" customHeight="1" x14ac:dyDescent="0.2">
      <c r="B636" s="171">
        <f t="shared" si="50"/>
        <v>3150</v>
      </c>
      <c r="C636" s="172">
        <f t="shared" si="51"/>
        <v>173.2237025</v>
      </c>
      <c r="D636" s="167">
        <f t="shared" si="49"/>
        <v>0</v>
      </c>
      <c r="E636" s="167">
        <f t="shared" si="47"/>
        <v>16.173702499999763</v>
      </c>
      <c r="F636" s="167">
        <f t="shared" si="54"/>
        <v>0</v>
      </c>
      <c r="G636" s="167">
        <f t="shared" si="54"/>
        <v>16.173702499999763</v>
      </c>
    </row>
    <row r="637" spans="2:7" ht="11.25" customHeight="1" x14ac:dyDescent="0.2">
      <c r="B637" s="171">
        <f t="shared" si="50"/>
        <v>3155</v>
      </c>
      <c r="C637" s="172">
        <f t="shared" si="51"/>
        <v>173.2237025</v>
      </c>
      <c r="D637" s="167">
        <f t="shared" si="49"/>
        <v>0</v>
      </c>
      <c r="E637" s="167">
        <f t="shared" si="47"/>
        <v>14.223702499999945</v>
      </c>
      <c r="F637" s="167">
        <f t="shared" si="54"/>
        <v>0</v>
      </c>
      <c r="G637" s="167">
        <f t="shared" si="54"/>
        <v>0</v>
      </c>
    </row>
    <row r="638" spans="2:7" ht="11.25" customHeight="1" x14ac:dyDescent="0.2">
      <c r="B638" s="171">
        <f t="shared" si="50"/>
        <v>3160</v>
      </c>
      <c r="C638" s="172">
        <f t="shared" si="51"/>
        <v>173.2237025</v>
      </c>
      <c r="D638" s="167">
        <f t="shared" si="49"/>
        <v>0</v>
      </c>
      <c r="E638" s="167">
        <f t="shared" si="47"/>
        <v>12.273702500000127</v>
      </c>
      <c r="F638" s="167">
        <f t="shared" si="54"/>
        <v>0</v>
      </c>
      <c r="G638" s="167">
        <f t="shared" si="54"/>
        <v>0</v>
      </c>
    </row>
    <row r="639" spans="2:7" ht="11.25" customHeight="1" x14ac:dyDescent="0.2">
      <c r="B639" s="171">
        <f t="shared" si="50"/>
        <v>3165</v>
      </c>
      <c r="C639" s="172">
        <f t="shared" si="51"/>
        <v>173.2237025</v>
      </c>
      <c r="D639" s="167">
        <f t="shared" si="49"/>
        <v>0</v>
      </c>
      <c r="E639" s="167">
        <f t="shared" si="47"/>
        <v>10.323702499999854</v>
      </c>
      <c r="F639" s="167">
        <f t="shared" si="54"/>
        <v>0</v>
      </c>
      <c r="G639" s="167">
        <f t="shared" si="54"/>
        <v>0</v>
      </c>
    </row>
    <row r="640" spans="2:7" ht="11.25" customHeight="1" x14ac:dyDescent="0.2">
      <c r="B640" s="171">
        <f t="shared" si="50"/>
        <v>3170</v>
      </c>
      <c r="C640" s="172">
        <f t="shared" si="51"/>
        <v>173.2237025</v>
      </c>
      <c r="D640" s="167">
        <f t="shared" si="49"/>
        <v>0</v>
      </c>
      <c r="E640" s="167">
        <f t="shared" si="47"/>
        <v>8.3737025000000358</v>
      </c>
      <c r="F640" s="167">
        <f t="shared" si="54"/>
        <v>0</v>
      </c>
      <c r="G640" s="167">
        <f t="shared" si="54"/>
        <v>0</v>
      </c>
    </row>
    <row r="641" spans="2:10" ht="11.25" customHeight="1" x14ac:dyDescent="0.2">
      <c r="B641" s="171">
        <f t="shared" si="50"/>
        <v>3175</v>
      </c>
      <c r="C641" s="172">
        <f t="shared" si="51"/>
        <v>173.2237025</v>
      </c>
      <c r="D641" s="167">
        <f t="shared" si="49"/>
        <v>0</v>
      </c>
      <c r="E641" s="167">
        <f t="shared" si="47"/>
        <v>6.4237024999997629</v>
      </c>
      <c r="F641" s="167">
        <f t="shared" si="54"/>
        <v>0</v>
      </c>
      <c r="G641" s="167">
        <f t="shared" si="54"/>
        <v>0</v>
      </c>
    </row>
    <row r="642" spans="2:10" ht="11.25" customHeight="1" x14ac:dyDescent="0.2">
      <c r="B642" s="171">
        <f t="shared" si="50"/>
        <v>3180</v>
      </c>
      <c r="C642" s="172">
        <f t="shared" si="51"/>
        <v>173.2237025</v>
      </c>
      <c r="D642" s="167">
        <f t="shared" si="49"/>
        <v>0</v>
      </c>
      <c r="E642" s="167">
        <f t="shared" si="47"/>
        <v>4.4737024999999448</v>
      </c>
      <c r="F642" s="167">
        <f t="shared" si="54"/>
        <v>0</v>
      </c>
      <c r="G642" s="167">
        <f t="shared" si="54"/>
        <v>0</v>
      </c>
    </row>
    <row r="643" spans="2:10" ht="11.25" customHeight="1" x14ac:dyDescent="0.2">
      <c r="B643" s="171">
        <f t="shared" si="50"/>
        <v>3185</v>
      </c>
      <c r="C643" s="172">
        <f t="shared" si="51"/>
        <v>173.2237025</v>
      </c>
      <c r="D643" s="167">
        <f t="shared" si="49"/>
        <v>0</v>
      </c>
      <c r="E643" s="167">
        <f t="shared" si="47"/>
        <v>2.5237025000001267</v>
      </c>
      <c r="F643" s="167">
        <f t="shared" si="54"/>
        <v>0</v>
      </c>
      <c r="G643" s="167">
        <f t="shared" si="54"/>
        <v>0</v>
      </c>
    </row>
    <row r="644" spans="2:10" ht="11.25" customHeight="1" x14ac:dyDescent="0.2">
      <c r="B644" s="171">
        <f t="shared" si="50"/>
        <v>3190</v>
      </c>
      <c r="C644" s="172">
        <f t="shared" si="51"/>
        <v>173.2237025</v>
      </c>
      <c r="D644" s="167">
        <f t="shared" si="49"/>
        <v>0</v>
      </c>
      <c r="E644" s="167">
        <f t="shared" si="47"/>
        <v>0.5737024999998539</v>
      </c>
      <c r="F644" s="167">
        <f t="shared" si="54"/>
        <v>0</v>
      </c>
      <c r="G644" s="167">
        <f t="shared" si="54"/>
        <v>0</v>
      </c>
    </row>
    <row r="645" spans="2:10" ht="11.25" customHeight="1" x14ac:dyDescent="0.2">
      <c r="B645" s="168">
        <f t="shared" si="50"/>
        <v>3195</v>
      </c>
      <c r="C645" s="182">
        <f t="shared" si="51"/>
        <v>173.2237025</v>
      </c>
      <c r="D645" s="167">
        <f t="shared" si="49"/>
        <v>0</v>
      </c>
      <c r="E645" s="167">
        <f t="shared" si="47"/>
        <v>0</v>
      </c>
      <c r="F645" s="167">
        <f t="shared" si="54"/>
        <v>0</v>
      </c>
      <c r="G645" s="167">
        <f t="shared" si="54"/>
        <v>0</v>
      </c>
    </row>
    <row r="646" spans="2:10" ht="11.25" customHeight="1" x14ac:dyDescent="0.2">
      <c r="B646" s="219" t="s">
        <v>293</v>
      </c>
      <c r="C646" s="219"/>
      <c r="D646" s="219"/>
      <c r="E646" s="219"/>
      <c r="F646" s="219"/>
      <c r="G646" s="219"/>
      <c r="H646" s="161"/>
      <c r="I646" s="183"/>
      <c r="J646" s="183"/>
    </row>
    <row r="647" spans="2:10" x14ac:dyDescent="0.2">
      <c r="B647" s="219"/>
      <c r="C647" s="219"/>
      <c r="D647" s="219"/>
      <c r="E647" s="219"/>
      <c r="F647" s="219"/>
      <c r="G647" s="219"/>
      <c r="H647" s="161"/>
      <c r="I647" s="183"/>
      <c r="J647" s="183"/>
    </row>
    <row r="648" spans="2:10" x14ac:dyDescent="0.2">
      <c r="B648" s="219"/>
      <c r="C648" s="219"/>
      <c r="D648" s="219"/>
      <c r="E648" s="219"/>
      <c r="F648" s="219"/>
      <c r="G648" s="219"/>
      <c r="H648" s="161"/>
      <c r="I648" s="183"/>
      <c r="J648" s="183"/>
    </row>
    <row r="649" spans="2:10" x14ac:dyDescent="0.2">
      <c r="B649" s="219"/>
      <c r="C649" s="219"/>
      <c r="D649" s="219"/>
      <c r="E649" s="219"/>
      <c r="F649" s="219"/>
      <c r="G649" s="219"/>
      <c r="H649" s="161"/>
      <c r="I649" s="183"/>
      <c r="J649" s="183"/>
    </row>
    <row r="650" spans="2:10" x14ac:dyDescent="0.2">
      <c r="B650" s="219"/>
      <c r="C650" s="219"/>
      <c r="D650" s="219"/>
      <c r="E650" s="219"/>
      <c r="F650" s="219"/>
      <c r="G650" s="219"/>
      <c r="H650" s="161"/>
      <c r="I650" s="183"/>
      <c r="J650" s="183"/>
    </row>
    <row r="651" spans="2:10" x14ac:dyDescent="0.2">
      <c r="B651" s="183"/>
      <c r="C651" s="183"/>
      <c r="D651" s="183"/>
      <c r="E651" s="183"/>
      <c r="F651" s="183"/>
      <c r="G651" s="183"/>
      <c r="H651" s="161"/>
      <c r="I651" s="183"/>
      <c r="J651" s="183"/>
    </row>
    <row r="652" spans="2:10" x14ac:dyDescent="0.2">
      <c r="B652" s="161"/>
      <c r="C652" s="161"/>
      <c r="D652" s="161"/>
      <c r="E652" s="161"/>
      <c r="F652" s="161"/>
      <c r="G652" s="161"/>
      <c r="H652" s="161"/>
      <c r="I652" s="183"/>
      <c r="J652" s="183"/>
    </row>
    <row r="653" spans="2:10" x14ac:dyDescent="0.2">
      <c r="B653" s="161"/>
      <c r="C653" s="161"/>
      <c r="D653" s="161"/>
      <c r="E653" s="161"/>
      <c r="F653" s="161"/>
      <c r="G653" s="161"/>
      <c r="H653" s="161"/>
      <c r="I653" s="183"/>
      <c r="J653" s="183"/>
    </row>
    <row r="654" spans="2:10" x14ac:dyDescent="0.2">
      <c r="B654" s="161"/>
      <c r="C654" s="161"/>
      <c r="D654" s="161"/>
      <c r="E654" s="161"/>
      <c r="F654" s="161"/>
      <c r="G654" s="161"/>
      <c r="H654" s="161"/>
      <c r="I654" s="183"/>
      <c r="J654" s="183"/>
    </row>
    <row r="655" spans="2:10" x14ac:dyDescent="0.2">
      <c r="B655" s="161"/>
      <c r="C655" s="161"/>
      <c r="D655" s="161"/>
      <c r="E655" s="161"/>
      <c r="F655" s="161"/>
      <c r="G655" s="161"/>
      <c r="H655" s="161"/>
    </row>
  </sheetData>
  <mergeCells count="6">
    <mergeCell ref="I15:K15"/>
    <mergeCell ref="I19:K19"/>
    <mergeCell ref="B646:G650"/>
    <mergeCell ref="D3:G3"/>
    <mergeCell ref="D4:E4"/>
    <mergeCell ref="F4:G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41"/>
  <sheetViews>
    <sheetView showGridLines="0" zoomScaleNormal="100" workbookViewId="0">
      <selection activeCell="D25" sqref="D24:D25"/>
    </sheetView>
  </sheetViews>
  <sheetFormatPr baseColWidth="10" defaultColWidth="11.453125" defaultRowHeight="10" x14ac:dyDescent="0.25"/>
  <cols>
    <col min="1" max="1" width="3.453125" style="194" customWidth="1"/>
    <col min="2" max="2" width="24.453125" style="194" customWidth="1"/>
    <col min="3" max="3" width="18.453125" style="194" customWidth="1"/>
    <col min="4" max="4" width="29.453125" style="194" customWidth="1"/>
    <col min="5" max="5" width="25" style="194" customWidth="1"/>
    <col min="6" max="7" width="11.453125" style="194"/>
    <col min="8" max="8" width="23.36328125" style="194" customWidth="1"/>
    <col min="9" max="16384" width="11.453125" style="194"/>
  </cols>
  <sheetData>
    <row r="1" spans="2:9" ht="12.5" x14ac:dyDescent="0.25">
      <c r="B1" s="193" t="s">
        <v>311</v>
      </c>
    </row>
    <row r="2" spans="2:9" ht="10.5" x14ac:dyDescent="0.25">
      <c r="B2" s="193"/>
    </row>
    <row r="3" spans="2:9" x14ac:dyDescent="0.25">
      <c r="E3" s="195" t="s">
        <v>208</v>
      </c>
    </row>
    <row r="4" spans="2:9" ht="10.5" x14ac:dyDescent="0.25">
      <c r="C4" s="196" t="s">
        <v>202</v>
      </c>
      <c r="D4" s="196" t="s">
        <v>209</v>
      </c>
      <c r="E4" s="196" t="s">
        <v>204</v>
      </c>
    </row>
    <row r="5" spans="2:9" ht="14.25" customHeight="1" x14ac:dyDescent="0.25">
      <c r="B5" s="197" t="s">
        <v>207</v>
      </c>
      <c r="C5" s="198">
        <v>595.25</v>
      </c>
      <c r="D5" s="217" t="s">
        <v>312</v>
      </c>
      <c r="E5" s="199">
        <v>892.875</v>
      </c>
      <c r="G5" s="200"/>
      <c r="I5" s="192"/>
    </row>
    <row r="6" spans="2:9" ht="12.75" customHeight="1" x14ac:dyDescent="0.25">
      <c r="B6" s="201" t="s">
        <v>251</v>
      </c>
      <c r="C6" s="202">
        <v>892.875</v>
      </c>
      <c r="D6" s="203">
        <v>1019.1632400000001</v>
      </c>
      <c r="E6" s="204">
        <v>1071.45</v>
      </c>
      <c r="G6" s="205"/>
      <c r="H6" s="205"/>
    </row>
    <row r="7" spans="2:9" ht="13.5" customHeight="1" x14ac:dyDescent="0.25">
      <c r="B7" s="201" t="s">
        <v>252</v>
      </c>
      <c r="C7" s="206">
        <v>1071.45</v>
      </c>
      <c r="D7" s="203">
        <v>1273.9540500000001</v>
      </c>
      <c r="E7" s="204">
        <v>1250.0250000000001</v>
      </c>
      <c r="G7" s="207"/>
      <c r="H7" s="208"/>
      <c r="I7" s="192"/>
    </row>
    <row r="8" spans="2:9" ht="10.5" x14ac:dyDescent="0.25">
      <c r="B8" s="209" t="s">
        <v>203</v>
      </c>
      <c r="C8" s="210">
        <v>238.10000000000002</v>
      </c>
      <c r="D8" s="211">
        <v>254.79080999999999</v>
      </c>
      <c r="E8" s="212">
        <v>238.10000000000002</v>
      </c>
    </row>
    <row r="10" spans="2:9" ht="10.5" x14ac:dyDescent="0.25">
      <c r="B10" s="194" t="s">
        <v>313</v>
      </c>
      <c r="D10" s="213"/>
    </row>
    <row r="13" spans="2:9" x14ac:dyDescent="0.2">
      <c r="D13" s="214"/>
    </row>
    <row r="14" spans="2:9" x14ac:dyDescent="0.2">
      <c r="F14" s="214"/>
      <c r="G14" s="214"/>
    </row>
    <row r="15" spans="2:9" x14ac:dyDescent="0.25">
      <c r="D15" s="213"/>
      <c r="E15" s="213"/>
    </row>
    <row r="16" spans="2:9" x14ac:dyDescent="0.25">
      <c r="C16" s="213"/>
      <c r="D16" s="213"/>
      <c r="E16" s="215"/>
    </row>
    <row r="17" spans="3:5" x14ac:dyDescent="0.2">
      <c r="D17" s="214"/>
      <c r="E17" s="213"/>
    </row>
    <row r="18" spans="3:5" x14ac:dyDescent="0.25">
      <c r="C18" s="213"/>
      <c r="E18" s="213"/>
    </row>
    <row r="19" spans="3:5" x14ac:dyDescent="0.25">
      <c r="D19" s="213"/>
    </row>
    <row r="27" spans="3:5" x14ac:dyDescent="0.2">
      <c r="D27" s="214"/>
    </row>
    <row r="35" spans="5:8" x14ac:dyDescent="0.25">
      <c r="G35" s="216"/>
    </row>
    <row r="36" spans="5:8" x14ac:dyDescent="0.25">
      <c r="G36" s="213"/>
    </row>
    <row r="37" spans="5:8" x14ac:dyDescent="0.25">
      <c r="H37" s="215"/>
    </row>
    <row r="38" spans="5:8" x14ac:dyDescent="0.25">
      <c r="E38" s="213"/>
    </row>
    <row r="41" spans="5:8" x14ac:dyDescent="0.2">
      <c r="E41" s="214"/>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B1:J41"/>
  <sheetViews>
    <sheetView showGridLines="0" topLeftCell="A33" zoomScaleNormal="100" workbookViewId="0">
      <selection activeCell="B41" sqref="B41:F41"/>
    </sheetView>
  </sheetViews>
  <sheetFormatPr baseColWidth="10" defaultColWidth="11.453125" defaultRowHeight="10" x14ac:dyDescent="0.25"/>
  <cols>
    <col min="1" max="1" width="3.453125" style="48" customWidth="1"/>
    <col min="2" max="2" width="25.453125" style="48" customWidth="1"/>
    <col min="3" max="4" width="32.453125" style="48" customWidth="1"/>
    <col min="5" max="5" width="36.1796875" style="48" customWidth="1"/>
    <col min="6" max="6" width="22.453125" style="48" customWidth="1"/>
    <col min="7" max="16384" width="11.453125" style="48"/>
  </cols>
  <sheetData>
    <row r="1" spans="2:6" ht="10.5" x14ac:dyDescent="0.25">
      <c r="B1" s="47" t="s">
        <v>294</v>
      </c>
    </row>
    <row r="2" spans="2:6" ht="10.5" x14ac:dyDescent="0.25">
      <c r="B2" s="47"/>
    </row>
    <row r="3" spans="2:6" ht="10.5" x14ac:dyDescent="0.25">
      <c r="B3" s="47"/>
      <c r="F3" s="49" t="s">
        <v>205</v>
      </c>
    </row>
    <row r="4" spans="2:6" ht="42" x14ac:dyDescent="0.25">
      <c r="B4" s="70" t="s">
        <v>210</v>
      </c>
      <c r="C4" s="70" t="s">
        <v>215</v>
      </c>
      <c r="D4" s="70" t="s">
        <v>216</v>
      </c>
      <c r="E4" s="70" t="s">
        <v>217</v>
      </c>
      <c r="F4" s="70" t="s">
        <v>257</v>
      </c>
    </row>
    <row r="5" spans="2:6" ht="10.5" x14ac:dyDescent="0.25">
      <c r="B5" s="71" t="s">
        <v>214</v>
      </c>
      <c r="C5" s="117">
        <v>4408500</v>
      </c>
      <c r="D5" s="117">
        <v>210500</v>
      </c>
      <c r="E5" s="118">
        <v>4619000</v>
      </c>
      <c r="F5" s="119">
        <v>33396200</v>
      </c>
    </row>
    <row r="6" spans="2:6" ht="12.5" x14ac:dyDescent="0.25">
      <c r="B6" s="72" t="s">
        <v>271</v>
      </c>
      <c r="C6" s="73"/>
      <c r="D6" s="73"/>
      <c r="E6" s="74"/>
      <c r="F6" s="51"/>
    </row>
    <row r="7" spans="2:6" x14ac:dyDescent="0.25">
      <c r="B7" s="75" t="s">
        <v>197</v>
      </c>
      <c r="C7" s="120">
        <v>55.663194401029983</v>
      </c>
      <c r="D7" s="120">
        <v>91.212889175828934</v>
      </c>
      <c r="E7" s="121">
        <v>56.988802415187187</v>
      </c>
      <c r="F7" s="122">
        <v>50.368603860636426</v>
      </c>
    </row>
    <row r="8" spans="2:6" x14ac:dyDescent="0.25">
      <c r="B8" s="75" t="s">
        <v>196</v>
      </c>
      <c r="C8" s="120">
        <v>44.336805598970017</v>
      </c>
      <c r="D8" s="120">
        <v>8.7871108241710587</v>
      </c>
      <c r="E8" s="121">
        <v>43.011197584812805</v>
      </c>
      <c r="F8" s="122">
        <v>49.631396139363581</v>
      </c>
    </row>
    <row r="9" spans="2:6" ht="12.5" x14ac:dyDescent="0.25">
      <c r="B9" s="76" t="s">
        <v>272</v>
      </c>
      <c r="C9" s="2"/>
      <c r="D9" s="2"/>
      <c r="E9" s="77"/>
      <c r="F9" s="78"/>
    </row>
    <row r="10" spans="2:6" x14ac:dyDescent="0.25">
      <c r="B10" s="79" t="s">
        <v>238</v>
      </c>
      <c r="C10" s="123">
        <v>56.9743871018077</v>
      </c>
      <c r="D10" s="124" t="s">
        <v>273</v>
      </c>
      <c r="E10" s="125">
        <v>54.733691217060112</v>
      </c>
      <c r="F10" s="126">
        <v>27.851123369403474</v>
      </c>
    </row>
    <row r="11" spans="2:6" ht="12" customHeight="1" x14ac:dyDescent="0.2">
      <c r="B11" s="230" t="s">
        <v>239</v>
      </c>
      <c r="C11" s="231">
        <v>17.100613908683552</v>
      </c>
      <c r="D11" s="127" t="s">
        <v>274</v>
      </c>
      <c r="E11" s="232" t="s">
        <v>287</v>
      </c>
      <c r="F11" s="233">
        <v>11.799900110697239</v>
      </c>
    </row>
    <row r="12" spans="2:6" ht="12" customHeight="1" x14ac:dyDescent="0.2">
      <c r="B12" s="230"/>
      <c r="C12" s="231"/>
      <c r="D12" s="127" t="s">
        <v>286</v>
      </c>
      <c r="E12" s="232"/>
      <c r="F12" s="233"/>
    </row>
    <row r="13" spans="2:6" ht="12" customHeight="1" x14ac:dyDescent="0.2">
      <c r="B13" s="230"/>
      <c r="C13" s="231"/>
      <c r="D13" s="127" t="s">
        <v>275</v>
      </c>
      <c r="E13" s="232"/>
      <c r="F13" s="233"/>
    </row>
    <row r="14" spans="2:6" ht="12" customHeight="1" x14ac:dyDescent="0.2">
      <c r="B14" s="230"/>
      <c r="C14" s="231"/>
      <c r="D14" s="127" t="s">
        <v>301</v>
      </c>
      <c r="E14" s="232"/>
      <c r="F14" s="233"/>
    </row>
    <row r="15" spans="2:6" x14ac:dyDescent="0.25">
      <c r="B15" s="225" t="s">
        <v>212</v>
      </c>
      <c r="C15" s="226">
        <v>6.3799127499555848</v>
      </c>
      <c r="D15" s="227"/>
      <c r="E15" s="129">
        <v>6</v>
      </c>
      <c r="F15" s="222">
        <v>20.038096035123392</v>
      </c>
    </row>
    <row r="16" spans="2:6" x14ac:dyDescent="0.25">
      <c r="B16" s="225"/>
      <c r="C16" s="226"/>
      <c r="D16" s="228"/>
      <c r="E16" s="90" t="s">
        <v>291</v>
      </c>
      <c r="F16" s="223"/>
    </row>
    <row r="17" spans="2:6" x14ac:dyDescent="0.25">
      <c r="B17" s="225"/>
      <c r="C17" s="226"/>
      <c r="D17" s="228"/>
      <c r="E17" s="90" t="s">
        <v>292</v>
      </c>
      <c r="F17" s="223"/>
    </row>
    <row r="18" spans="2:6" x14ac:dyDescent="0.25">
      <c r="B18" s="225" t="s">
        <v>290</v>
      </c>
      <c r="C18" s="226">
        <v>19.545086239553168</v>
      </c>
      <c r="D18" s="228"/>
      <c r="E18" s="129">
        <v>19</v>
      </c>
      <c r="F18" s="222">
        <v>40.310880484775893</v>
      </c>
    </row>
    <row r="19" spans="2:6" x14ac:dyDescent="0.25">
      <c r="B19" s="225"/>
      <c r="C19" s="226"/>
      <c r="D19" s="228"/>
      <c r="E19" s="90" t="s">
        <v>276</v>
      </c>
      <c r="F19" s="223"/>
    </row>
    <row r="20" spans="2:6" x14ac:dyDescent="0.25">
      <c r="B20" s="225"/>
      <c r="C20" s="226"/>
      <c r="D20" s="228"/>
      <c r="E20" s="90" t="s">
        <v>277</v>
      </c>
      <c r="F20" s="223"/>
    </row>
    <row r="21" spans="2:6" x14ac:dyDescent="0.25">
      <c r="B21" s="225"/>
      <c r="C21" s="226"/>
      <c r="D21" s="229"/>
      <c r="E21" s="124" t="s">
        <v>288</v>
      </c>
      <c r="F21" s="224"/>
    </row>
    <row r="22" spans="2:6" ht="10.5" x14ac:dyDescent="0.25">
      <c r="B22" s="80" t="s">
        <v>211</v>
      </c>
      <c r="C22" s="89"/>
      <c r="D22" s="90"/>
      <c r="E22" s="90"/>
      <c r="F22" s="87"/>
    </row>
    <row r="23" spans="2:6" x14ac:dyDescent="0.25">
      <c r="B23" s="116" t="s">
        <v>218</v>
      </c>
      <c r="C23" s="130">
        <v>16.518110259152834</v>
      </c>
      <c r="D23" s="130">
        <v>9.1395233438197057</v>
      </c>
      <c r="E23" s="131">
        <v>16.175107436084236</v>
      </c>
      <c r="F23" s="122">
        <v>13.166129739078208</v>
      </c>
    </row>
    <row r="24" spans="2:6" x14ac:dyDescent="0.25">
      <c r="B24" s="116" t="s">
        <v>235</v>
      </c>
      <c r="C24" s="130">
        <v>16.977449019903506</v>
      </c>
      <c r="D24" s="130">
        <v>18.475605937245568</v>
      </c>
      <c r="E24" s="131">
        <v>17.047092714278129</v>
      </c>
      <c r="F24" s="122">
        <v>9.7007777130049959</v>
      </c>
    </row>
    <row r="25" spans="2:6" x14ac:dyDescent="0.25">
      <c r="B25" s="116" t="s">
        <v>193</v>
      </c>
      <c r="C25" s="130">
        <v>25.31964876332956</v>
      </c>
      <c r="D25" s="130">
        <v>42.980474151013389</v>
      </c>
      <c r="E25" s="131">
        <v>26.140634276573145</v>
      </c>
      <c r="F25" s="122">
        <v>22.055193524674724</v>
      </c>
    </row>
    <row r="26" spans="2:6" x14ac:dyDescent="0.25">
      <c r="B26" s="116" t="s">
        <v>194</v>
      </c>
      <c r="C26" s="130">
        <v>21.179986480779736</v>
      </c>
      <c r="D26" s="130">
        <v>23.010921564187676</v>
      </c>
      <c r="E26" s="131">
        <v>21.265099783593751</v>
      </c>
      <c r="F26" s="122">
        <v>23.131881688959506</v>
      </c>
    </row>
    <row r="27" spans="2:6" x14ac:dyDescent="0.25">
      <c r="B27" s="116" t="s">
        <v>195</v>
      </c>
      <c r="C27" s="130">
        <v>16.556723181516904</v>
      </c>
      <c r="D27" s="130">
        <v>6.0393792967225668</v>
      </c>
      <c r="E27" s="131">
        <v>16.067811322774524</v>
      </c>
      <c r="F27" s="122">
        <v>22.936616387033126</v>
      </c>
    </row>
    <row r="28" spans="2:6" x14ac:dyDescent="0.25">
      <c r="B28" s="116" t="s">
        <v>213</v>
      </c>
      <c r="C28" s="130">
        <v>3.4480822953174548</v>
      </c>
      <c r="D28" s="130">
        <v>0.354095707011095</v>
      </c>
      <c r="E28" s="131">
        <v>3.3042544666962139</v>
      </c>
      <c r="F28" s="122">
        <v>9.0094009472494285</v>
      </c>
    </row>
    <row r="29" spans="2:6" ht="23" x14ac:dyDescent="0.25">
      <c r="B29" s="76" t="s">
        <v>278</v>
      </c>
      <c r="C29" s="81"/>
      <c r="D29" s="81"/>
      <c r="E29" s="82"/>
      <c r="F29" s="83"/>
    </row>
    <row r="30" spans="2:6" x14ac:dyDescent="0.25">
      <c r="B30" s="75" t="s">
        <v>240</v>
      </c>
      <c r="C30" s="130">
        <v>30.089258378276501</v>
      </c>
      <c r="D30" s="130">
        <v>52.407793162602601</v>
      </c>
      <c r="E30" s="131">
        <v>30.915424600618699</v>
      </c>
      <c r="F30" s="84" t="s">
        <v>219</v>
      </c>
    </row>
    <row r="31" spans="2:6" x14ac:dyDescent="0.25">
      <c r="B31" s="75" t="s">
        <v>302</v>
      </c>
      <c r="C31" s="89">
        <v>18.410776948258398</v>
      </c>
      <c r="D31" s="89">
        <v>16.382796225952699</v>
      </c>
      <c r="E31" s="132">
        <v>18.3357070931572</v>
      </c>
      <c r="F31" s="87" t="s">
        <v>219</v>
      </c>
    </row>
    <row r="32" spans="2:6" x14ac:dyDescent="0.25">
      <c r="B32" s="75" t="s">
        <v>303</v>
      </c>
      <c r="C32" s="89">
        <v>21.454040178045702</v>
      </c>
      <c r="D32" s="89">
        <v>13.5277539517216</v>
      </c>
      <c r="E32" s="132">
        <v>21.1606324784774</v>
      </c>
      <c r="F32" s="87"/>
    </row>
    <row r="33" spans="2:10" x14ac:dyDescent="0.25">
      <c r="B33" s="75" t="s">
        <v>269</v>
      </c>
      <c r="C33" s="89">
        <v>8.9206566025293803</v>
      </c>
      <c r="D33" s="89">
        <v>6.4943021688518598</v>
      </c>
      <c r="E33" s="132">
        <v>8.8308401295437893</v>
      </c>
      <c r="F33" s="87" t="s">
        <v>219</v>
      </c>
    </row>
    <row r="34" spans="2:10" x14ac:dyDescent="0.25">
      <c r="B34" s="75" t="s">
        <v>295</v>
      </c>
      <c r="C34" s="123">
        <v>21.125267892889951</v>
      </c>
      <c r="D34" s="123">
        <v>11.187354490871211</v>
      </c>
      <c r="E34" s="132">
        <v>20.757395698202892</v>
      </c>
      <c r="F34" s="88" t="s">
        <v>219</v>
      </c>
    </row>
    <row r="35" spans="2:10" ht="21" x14ac:dyDescent="0.25">
      <c r="B35" s="76" t="s">
        <v>220</v>
      </c>
      <c r="C35" s="89"/>
      <c r="D35" s="89"/>
      <c r="E35" s="85"/>
      <c r="F35" s="87"/>
    </row>
    <row r="36" spans="2:10" x14ac:dyDescent="0.25">
      <c r="B36" s="116">
        <v>0</v>
      </c>
      <c r="C36" s="89" t="s">
        <v>236</v>
      </c>
      <c r="D36" s="89" t="s">
        <v>236</v>
      </c>
      <c r="E36" s="132">
        <v>7.4873709101005854</v>
      </c>
      <c r="F36" s="87" t="s">
        <v>219</v>
      </c>
    </row>
    <row r="37" spans="2:10" x14ac:dyDescent="0.25">
      <c r="B37" s="116">
        <v>1</v>
      </c>
      <c r="C37" s="89" t="s">
        <v>236</v>
      </c>
      <c r="D37" s="89" t="s">
        <v>236</v>
      </c>
      <c r="E37" s="132">
        <v>81.392491513430727</v>
      </c>
      <c r="F37" s="87" t="s">
        <v>219</v>
      </c>
    </row>
    <row r="38" spans="2:10" x14ac:dyDescent="0.25">
      <c r="B38" s="116">
        <v>2</v>
      </c>
      <c r="C38" s="89" t="s">
        <v>236</v>
      </c>
      <c r="D38" s="89" t="s">
        <v>236</v>
      </c>
      <c r="E38" s="132">
        <v>10.896553422841635</v>
      </c>
      <c r="F38" s="87" t="s">
        <v>219</v>
      </c>
      <c r="G38" s="66"/>
      <c r="H38" s="66"/>
      <c r="I38" s="68"/>
      <c r="J38" s="66"/>
    </row>
    <row r="39" spans="2:10" ht="12.5" x14ac:dyDescent="0.25">
      <c r="B39" s="71" t="s">
        <v>279</v>
      </c>
      <c r="C39" s="128">
        <v>21.040618093810298</v>
      </c>
      <c r="D39" s="128">
        <v>23.580125041132</v>
      </c>
      <c r="E39" s="133">
        <v>21.133657708573399</v>
      </c>
      <c r="F39" s="86" t="s">
        <v>236</v>
      </c>
      <c r="G39" s="113"/>
      <c r="H39" s="113"/>
      <c r="I39" s="114"/>
      <c r="J39" s="66"/>
    </row>
    <row r="40" spans="2:10" ht="10.5" x14ac:dyDescent="0.25">
      <c r="G40" s="113"/>
      <c r="H40" s="113"/>
      <c r="I40" s="115"/>
      <c r="J40" s="66"/>
    </row>
    <row r="41" spans="2:10" ht="184" customHeight="1" x14ac:dyDescent="0.25">
      <c r="B41" s="220" t="s">
        <v>320</v>
      </c>
      <c r="C41" s="221"/>
      <c r="D41" s="221"/>
      <c r="E41" s="221"/>
      <c r="F41" s="221"/>
    </row>
  </sheetData>
  <mergeCells count="12">
    <mergeCell ref="B11:B14"/>
    <mergeCell ref="C11:C14"/>
    <mergeCell ref="E11:E14"/>
    <mergeCell ref="F11:F14"/>
    <mergeCell ref="B15:B17"/>
    <mergeCell ref="C15:C17"/>
    <mergeCell ref="F15:F17"/>
    <mergeCell ref="B41:F41"/>
    <mergeCell ref="F18:F21"/>
    <mergeCell ref="B18:B21"/>
    <mergeCell ref="C18:C21"/>
    <mergeCell ref="D15:D21"/>
  </mergeCell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9"/>
  <dimension ref="B1:O19"/>
  <sheetViews>
    <sheetView showGridLines="0" workbookViewId="0">
      <selection activeCell="B9" sqref="B9:I9"/>
    </sheetView>
  </sheetViews>
  <sheetFormatPr baseColWidth="10" defaultColWidth="11.453125" defaultRowHeight="10" x14ac:dyDescent="0.2"/>
  <cols>
    <col min="1" max="1" width="3.453125" style="53" customWidth="1"/>
    <col min="2" max="3" width="11.453125" style="53"/>
    <col min="4" max="4" width="15.453125" style="53" customWidth="1"/>
    <col min="5" max="7" width="11.453125" style="53"/>
    <col min="8" max="8" width="12.81640625" style="53" customWidth="1"/>
    <col min="9" max="16384" width="11.453125" style="53"/>
  </cols>
  <sheetData>
    <row r="1" spans="2:15" ht="21" customHeight="1" x14ac:dyDescent="0.2">
      <c r="B1" s="234" t="s">
        <v>321</v>
      </c>
      <c r="C1" s="235"/>
      <c r="D1" s="235"/>
      <c r="E1" s="235"/>
      <c r="F1" s="235"/>
      <c r="G1" s="235"/>
      <c r="H1" s="235"/>
      <c r="I1" s="235"/>
    </row>
    <row r="2" spans="2:15" x14ac:dyDescent="0.2">
      <c r="I2" s="54" t="s">
        <v>205</v>
      </c>
    </row>
    <row r="3" spans="2:15" ht="17.25" customHeight="1" x14ac:dyDescent="0.2">
      <c r="E3" s="236" t="s">
        <v>223</v>
      </c>
      <c r="F3" s="236"/>
      <c r="G3" s="236"/>
      <c r="H3" s="236"/>
      <c r="I3" s="236" t="s">
        <v>314</v>
      </c>
    </row>
    <row r="4" spans="2:15" ht="15" customHeight="1" x14ac:dyDescent="0.2">
      <c r="E4" s="236" t="s">
        <v>224</v>
      </c>
      <c r="F4" s="236" t="s">
        <v>225</v>
      </c>
      <c r="G4" s="236" t="s">
        <v>226</v>
      </c>
      <c r="H4" s="236" t="s">
        <v>270</v>
      </c>
      <c r="I4" s="236"/>
    </row>
    <row r="5" spans="2:15" ht="15" customHeight="1" x14ac:dyDescent="0.2">
      <c r="E5" s="236"/>
      <c r="F5" s="236"/>
      <c r="G5" s="236"/>
      <c r="H5" s="236"/>
      <c r="I5" s="236"/>
    </row>
    <row r="6" spans="2:15" x14ac:dyDescent="0.2">
      <c r="B6" s="239" t="s">
        <v>258</v>
      </c>
      <c r="C6" s="240"/>
      <c r="D6" s="241"/>
      <c r="E6" s="245">
        <v>8.9</v>
      </c>
      <c r="F6" s="246">
        <v>0.28000000000000003</v>
      </c>
      <c r="G6" s="246">
        <v>1.88</v>
      </c>
      <c r="H6" s="246">
        <v>10.97</v>
      </c>
      <c r="I6" s="246">
        <v>5.8</v>
      </c>
    </row>
    <row r="7" spans="2:15" ht="22.5" customHeight="1" x14ac:dyDescent="0.2">
      <c r="B7" s="242"/>
      <c r="C7" s="243"/>
      <c r="D7" s="244"/>
      <c r="E7" s="245"/>
      <c r="F7" s="247"/>
      <c r="G7" s="247"/>
      <c r="H7" s="247"/>
      <c r="I7" s="247"/>
      <c r="J7" s="55"/>
      <c r="K7" s="100"/>
      <c r="L7" s="100"/>
      <c r="M7" s="100"/>
      <c r="N7" s="100"/>
      <c r="O7" s="100"/>
    </row>
    <row r="8" spans="2:15" x14ac:dyDescent="0.2">
      <c r="B8" s="248"/>
      <c r="C8" s="248"/>
      <c r="D8" s="248"/>
      <c r="E8" s="248"/>
      <c r="F8" s="248"/>
      <c r="G8" s="248"/>
      <c r="H8" s="248"/>
      <c r="I8" s="248"/>
    </row>
    <row r="9" spans="2:15" ht="193" customHeight="1" x14ac:dyDescent="0.2">
      <c r="B9" s="249" t="s">
        <v>315</v>
      </c>
      <c r="C9" s="249"/>
      <c r="D9" s="249"/>
      <c r="E9" s="249"/>
      <c r="F9" s="249"/>
      <c r="G9" s="249"/>
      <c r="H9" s="249"/>
      <c r="I9" s="249"/>
      <c r="J9" s="56"/>
      <c r="K9" s="56"/>
    </row>
    <row r="10" spans="2:15" ht="10.5" x14ac:dyDescent="0.25">
      <c r="B10" s="237"/>
      <c r="C10" s="238"/>
      <c r="D10" s="238"/>
      <c r="E10" s="238"/>
      <c r="F10" s="238"/>
      <c r="G10" s="238"/>
      <c r="H10" s="238"/>
      <c r="I10" s="238"/>
    </row>
    <row r="11" spans="2:15" ht="10.5" x14ac:dyDescent="0.25">
      <c r="B11" s="237"/>
      <c r="C11" s="238"/>
      <c r="D11" s="238"/>
      <c r="E11" s="238"/>
      <c r="F11" s="238"/>
      <c r="G11" s="238"/>
      <c r="H11" s="238"/>
      <c r="I11" s="238"/>
    </row>
    <row r="19" spans="3:3" ht="10.5" x14ac:dyDescent="0.25">
      <c r="C19" s="1"/>
    </row>
  </sheetData>
  <mergeCells count="17">
    <mergeCell ref="B11:I11"/>
    <mergeCell ref="B6:D7"/>
    <mergeCell ref="E6:E7"/>
    <mergeCell ref="F6:F7"/>
    <mergeCell ref="G6:G7"/>
    <mergeCell ref="H6:H7"/>
    <mergeCell ref="I6:I7"/>
    <mergeCell ref="B8:I8"/>
    <mergeCell ref="B9:I9"/>
    <mergeCell ref="B10:I10"/>
    <mergeCell ref="B1:I1"/>
    <mergeCell ref="E3:H3"/>
    <mergeCell ref="I3:I5"/>
    <mergeCell ref="E4:E5"/>
    <mergeCell ref="F4:F5"/>
    <mergeCell ref="G4:G5"/>
    <mergeCell ref="H4:H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4"/>
  <sheetViews>
    <sheetView showGridLines="0" topLeftCell="A25" workbookViewId="0">
      <selection activeCell="B28" sqref="B28:K28"/>
    </sheetView>
  </sheetViews>
  <sheetFormatPr baseColWidth="10" defaultColWidth="11.453125" defaultRowHeight="10" x14ac:dyDescent="0.2"/>
  <cols>
    <col min="1" max="1" width="3.453125" style="4" customWidth="1"/>
    <col min="2" max="2" width="6" style="4" customWidth="1"/>
    <col min="3" max="3" width="30.1796875" style="4" customWidth="1"/>
    <col min="4" max="4" width="7.81640625" style="4" customWidth="1"/>
    <col min="5" max="5" width="7.1796875" style="4" customWidth="1"/>
    <col min="6" max="6" width="6.453125" style="4" customWidth="1"/>
    <col min="7" max="9" width="8.453125" style="4" customWidth="1"/>
    <col min="10" max="10" width="9.453125" style="4" customWidth="1"/>
    <col min="11" max="11" width="13.453125" style="4" customWidth="1"/>
    <col min="12" max="16384" width="11.453125" style="4"/>
  </cols>
  <sheetData>
    <row r="1" spans="1:20" ht="10.5" x14ac:dyDescent="0.25">
      <c r="A1" s="99"/>
      <c r="B1" s="3" t="s">
        <v>283</v>
      </c>
      <c r="C1" s="91"/>
      <c r="D1" s="91"/>
      <c r="E1" s="91"/>
      <c r="F1" s="91"/>
      <c r="G1" s="91"/>
      <c r="H1" s="91"/>
      <c r="I1" s="91"/>
    </row>
    <row r="2" spans="1:20" x14ac:dyDescent="0.2">
      <c r="K2" s="5" t="s">
        <v>205</v>
      </c>
    </row>
    <row r="3" spans="1:20" ht="11.25" customHeight="1" x14ac:dyDescent="0.2">
      <c r="B3" s="262"/>
      <c r="C3" s="262"/>
      <c r="D3" s="250" t="s">
        <v>267</v>
      </c>
      <c r="E3" s="250"/>
      <c r="F3" s="250"/>
      <c r="G3" s="250"/>
      <c r="H3" s="250"/>
      <c r="I3" s="250"/>
      <c r="J3" s="263"/>
      <c r="K3" s="263"/>
    </row>
    <row r="4" spans="1:20" ht="35.25" customHeight="1" x14ac:dyDescent="0.2">
      <c r="B4" s="262"/>
      <c r="C4" s="262"/>
      <c r="D4" s="251" t="s">
        <v>241</v>
      </c>
      <c r="E4" s="251"/>
      <c r="F4" s="251"/>
      <c r="G4" s="250" t="s">
        <v>248</v>
      </c>
      <c r="H4" s="250"/>
      <c r="I4" s="250"/>
      <c r="J4" s="264"/>
      <c r="K4" s="250" t="s">
        <v>242</v>
      </c>
    </row>
    <row r="5" spans="1:20" ht="15" customHeight="1" x14ac:dyDescent="0.2">
      <c r="B5" s="262"/>
      <c r="C5" s="262"/>
      <c r="D5" s="250" t="s">
        <v>227</v>
      </c>
      <c r="E5" s="251" t="s">
        <v>228</v>
      </c>
      <c r="F5" s="251" t="s">
        <v>229</v>
      </c>
      <c r="G5" s="250" t="s">
        <v>310</v>
      </c>
      <c r="H5" s="250" t="s">
        <v>230</v>
      </c>
      <c r="I5" s="250" t="s">
        <v>231</v>
      </c>
      <c r="J5" s="250" t="s">
        <v>317</v>
      </c>
      <c r="K5" s="250"/>
    </row>
    <row r="6" spans="1:20" ht="37.5" customHeight="1" x14ac:dyDescent="0.2">
      <c r="B6" s="262"/>
      <c r="C6" s="262"/>
      <c r="D6" s="250"/>
      <c r="E6" s="251"/>
      <c r="F6" s="251"/>
      <c r="G6" s="250"/>
      <c r="H6" s="251"/>
      <c r="I6" s="251"/>
      <c r="J6" s="250"/>
      <c r="K6" s="250"/>
    </row>
    <row r="7" spans="1:20" ht="15" customHeight="1" x14ac:dyDescent="0.2">
      <c r="B7" s="255" t="s">
        <v>284</v>
      </c>
      <c r="C7" s="6" t="s">
        <v>243</v>
      </c>
      <c r="D7" s="7">
        <v>69.599999999999994</v>
      </c>
      <c r="E7" s="7">
        <v>68.099999999999994</v>
      </c>
      <c r="F7" s="8">
        <v>69.55</v>
      </c>
      <c r="G7" s="9">
        <v>62.48</v>
      </c>
      <c r="H7" s="8">
        <v>54.29</v>
      </c>
      <c r="I7" s="10">
        <v>81.7</v>
      </c>
      <c r="J7" s="10">
        <v>65.75</v>
      </c>
      <c r="K7" s="11">
        <v>69.13</v>
      </c>
      <c r="M7" s="109"/>
      <c r="N7" s="109"/>
      <c r="O7" s="109"/>
      <c r="P7" s="109"/>
      <c r="Q7" s="109"/>
      <c r="R7" s="109"/>
      <c r="S7" s="109"/>
      <c r="T7" s="109"/>
    </row>
    <row r="8" spans="1:20" x14ac:dyDescent="0.2">
      <c r="B8" s="256"/>
      <c r="C8" s="12" t="s">
        <v>244</v>
      </c>
      <c r="D8" s="13">
        <v>68.25</v>
      </c>
      <c r="E8" s="13">
        <v>65.86</v>
      </c>
      <c r="F8" s="14">
        <v>68.17</v>
      </c>
      <c r="G8" s="15">
        <v>25.84</v>
      </c>
      <c r="H8" s="14">
        <v>26.06</v>
      </c>
      <c r="I8" s="16">
        <v>2.08</v>
      </c>
      <c r="J8" s="16">
        <v>21.82</v>
      </c>
      <c r="K8" s="17">
        <v>63.15</v>
      </c>
      <c r="M8" s="109"/>
      <c r="N8" s="109"/>
      <c r="O8" s="109"/>
      <c r="P8" s="109"/>
      <c r="Q8" s="109"/>
      <c r="R8" s="109"/>
      <c r="S8" s="109"/>
      <c r="T8" s="109"/>
    </row>
    <row r="9" spans="1:20" x14ac:dyDescent="0.2">
      <c r="B9" s="256"/>
      <c r="C9" s="18" t="s">
        <v>246</v>
      </c>
      <c r="D9" s="13">
        <v>67.290000000000006</v>
      </c>
      <c r="E9" s="13">
        <v>45.95</v>
      </c>
      <c r="F9" s="14">
        <v>66.55</v>
      </c>
      <c r="G9" s="15">
        <v>24.85</v>
      </c>
      <c r="H9" s="14">
        <v>25.4</v>
      </c>
      <c r="I9" s="16">
        <v>2.02</v>
      </c>
      <c r="J9" s="16">
        <v>21</v>
      </c>
      <c r="K9" s="17">
        <v>61.61</v>
      </c>
      <c r="M9" s="109"/>
      <c r="N9" s="109"/>
      <c r="O9" s="109"/>
      <c r="P9" s="109"/>
      <c r="Q9" s="109"/>
      <c r="R9" s="109"/>
      <c r="S9" s="109"/>
      <c r="T9" s="109"/>
    </row>
    <row r="10" spans="1:20" ht="11.25" customHeight="1" x14ac:dyDescent="0.2">
      <c r="B10" s="256"/>
      <c r="C10" s="18" t="s">
        <v>247</v>
      </c>
      <c r="D10" s="13">
        <v>0.96</v>
      </c>
      <c r="E10" s="13">
        <v>19.899999999999999</v>
      </c>
      <c r="F10" s="14">
        <v>1.62</v>
      </c>
      <c r="G10" s="15">
        <v>0.99</v>
      </c>
      <c r="H10" s="14">
        <v>0.67</v>
      </c>
      <c r="I10" s="16">
        <v>0.05</v>
      </c>
      <c r="J10" s="16">
        <v>0.82</v>
      </c>
      <c r="K10" s="17">
        <v>1.53</v>
      </c>
      <c r="M10" s="109"/>
      <c r="N10" s="109"/>
      <c r="O10" s="109"/>
      <c r="P10" s="109"/>
      <c r="Q10" s="109"/>
      <c r="R10" s="109"/>
      <c r="S10" s="109"/>
      <c r="T10" s="109"/>
    </row>
    <row r="11" spans="1:20" ht="23.25" customHeight="1" x14ac:dyDescent="0.2">
      <c r="B11" s="256"/>
      <c r="C11" s="92" t="s">
        <v>245</v>
      </c>
      <c r="D11" s="13">
        <v>1.34</v>
      </c>
      <c r="E11" s="13">
        <v>2.2400000000000002</v>
      </c>
      <c r="F11" s="14">
        <v>1.37</v>
      </c>
      <c r="G11" s="15">
        <v>36.64</v>
      </c>
      <c r="H11" s="14">
        <v>28.23</v>
      </c>
      <c r="I11" s="16">
        <v>79.62</v>
      </c>
      <c r="J11" s="16">
        <v>43.93</v>
      </c>
      <c r="K11" s="17">
        <v>5.99</v>
      </c>
      <c r="M11" s="111"/>
      <c r="N11" s="109"/>
      <c r="O11" s="109"/>
      <c r="P11" s="109"/>
      <c r="Q11" s="109"/>
      <c r="R11" s="109"/>
      <c r="S11" s="109"/>
      <c r="T11" s="109"/>
    </row>
    <row r="12" spans="1:20" x14ac:dyDescent="0.2">
      <c r="B12" s="256"/>
      <c r="C12" s="19" t="s">
        <v>232</v>
      </c>
      <c r="D12" s="13">
        <v>1.23</v>
      </c>
      <c r="E12" s="13">
        <v>2.1800000000000002</v>
      </c>
      <c r="F12" s="14">
        <v>1.26</v>
      </c>
      <c r="G12" s="15">
        <v>36.46</v>
      </c>
      <c r="H12" s="14">
        <v>3.25</v>
      </c>
      <c r="I12" s="16">
        <v>0.03</v>
      </c>
      <c r="J12" s="16">
        <v>29.52</v>
      </c>
      <c r="K12" s="17">
        <v>4.33</v>
      </c>
      <c r="M12" s="109"/>
      <c r="N12" s="109"/>
      <c r="O12" s="109"/>
      <c r="P12" s="109"/>
      <c r="Q12" s="109"/>
      <c r="R12" s="109"/>
      <c r="S12" s="109"/>
      <c r="T12" s="109"/>
    </row>
    <row r="13" spans="1:20" x14ac:dyDescent="0.2">
      <c r="B13" s="256"/>
      <c r="C13" s="19" t="s">
        <v>233</v>
      </c>
      <c r="D13" s="13">
        <v>0.03</v>
      </c>
      <c r="E13" s="13">
        <v>0.03</v>
      </c>
      <c r="F13" s="14">
        <v>0.03</v>
      </c>
      <c r="G13" s="15">
        <v>7.0000000000000007E-2</v>
      </c>
      <c r="H13" s="14">
        <v>24.81</v>
      </c>
      <c r="I13" s="16">
        <v>0</v>
      </c>
      <c r="J13" s="16">
        <v>0.75</v>
      </c>
      <c r="K13" s="17">
        <v>0.11</v>
      </c>
      <c r="M13" s="109"/>
      <c r="N13" s="109"/>
      <c r="O13" s="109"/>
      <c r="P13" s="109"/>
      <c r="Q13" s="109"/>
      <c r="R13" s="109"/>
      <c r="S13" s="109"/>
      <c r="T13" s="109"/>
    </row>
    <row r="14" spans="1:20" x14ac:dyDescent="0.2">
      <c r="B14" s="256"/>
      <c r="C14" s="19" t="s">
        <v>234</v>
      </c>
      <c r="D14" s="20">
        <v>0.08</v>
      </c>
      <c r="E14" s="20">
        <v>0.03</v>
      </c>
      <c r="F14" s="21">
        <v>0.08</v>
      </c>
      <c r="G14" s="22">
        <v>0.11</v>
      </c>
      <c r="H14" s="21">
        <v>0.17</v>
      </c>
      <c r="I14" s="23">
        <v>79.599999999999994</v>
      </c>
      <c r="J14" s="23">
        <v>13.89</v>
      </c>
      <c r="K14" s="24">
        <v>1.58</v>
      </c>
    </row>
    <row r="15" spans="1:20" ht="33" customHeight="1" x14ac:dyDescent="0.2">
      <c r="B15" s="256"/>
      <c r="C15" s="135" t="s">
        <v>249</v>
      </c>
      <c r="D15" s="101">
        <v>30.4</v>
      </c>
      <c r="E15" s="101">
        <v>31.9</v>
      </c>
      <c r="F15" s="102">
        <v>30.45</v>
      </c>
      <c r="G15" s="103">
        <v>37.520000000000003</v>
      </c>
      <c r="H15" s="102">
        <v>45.71</v>
      </c>
      <c r="I15" s="104">
        <v>18.3</v>
      </c>
      <c r="J15" s="104">
        <v>34.25</v>
      </c>
      <c r="K15" s="104">
        <v>30.87</v>
      </c>
    </row>
    <row r="16" spans="1:20" ht="46.5" customHeight="1" x14ac:dyDescent="0.2">
      <c r="B16" s="256"/>
      <c r="C16" s="18" t="s">
        <v>253</v>
      </c>
      <c r="D16" s="105">
        <v>1.21</v>
      </c>
      <c r="E16" s="105">
        <v>2.5099999999999998</v>
      </c>
      <c r="F16" s="106">
        <v>1.26</v>
      </c>
      <c r="G16" s="107">
        <v>20.6</v>
      </c>
      <c r="H16" s="106">
        <v>27.39</v>
      </c>
      <c r="I16" s="108">
        <v>14.7</v>
      </c>
      <c r="J16" s="108">
        <v>19.57</v>
      </c>
      <c r="K16" s="108">
        <v>3.24</v>
      </c>
    </row>
    <row r="17" spans="2:11" ht="15" customHeight="1" x14ac:dyDescent="0.2">
      <c r="B17" s="256"/>
      <c r="C17" s="18" t="s">
        <v>232</v>
      </c>
      <c r="D17" s="13">
        <v>1.04</v>
      </c>
      <c r="E17" s="13">
        <v>2.38</v>
      </c>
      <c r="F17" s="14">
        <v>1.08</v>
      </c>
      <c r="G17" s="15">
        <v>19.829999999999998</v>
      </c>
      <c r="H17" s="14">
        <v>1.67</v>
      </c>
      <c r="I17" s="16">
        <v>0.04</v>
      </c>
      <c r="J17" s="16">
        <v>16.07</v>
      </c>
      <c r="K17" s="17">
        <v>2.71</v>
      </c>
    </row>
    <row r="18" spans="2:11" ht="15" customHeight="1" x14ac:dyDescent="0.2">
      <c r="B18" s="256"/>
      <c r="C18" s="18" t="s">
        <v>233</v>
      </c>
      <c r="D18" s="13">
        <v>0.08</v>
      </c>
      <c r="E18" s="13">
        <v>0.11</v>
      </c>
      <c r="F18" s="14">
        <v>0.08</v>
      </c>
      <c r="G18" s="15">
        <v>0.19</v>
      </c>
      <c r="H18" s="14">
        <v>24.73</v>
      </c>
      <c r="I18" s="16">
        <v>0</v>
      </c>
      <c r="J18" s="16">
        <v>0.83</v>
      </c>
      <c r="K18" s="17">
        <v>0.16</v>
      </c>
    </row>
    <row r="19" spans="2:11" ht="15" customHeight="1" x14ac:dyDescent="0.2">
      <c r="B19" s="256"/>
      <c r="C19" s="18" t="s">
        <v>234</v>
      </c>
      <c r="D19" s="13">
        <v>0.11</v>
      </c>
      <c r="E19" s="13">
        <v>0.05</v>
      </c>
      <c r="F19" s="14">
        <v>0.11</v>
      </c>
      <c r="G19" s="15">
        <v>0.57999999999999996</v>
      </c>
      <c r="H19" s="14">
        <v>1</v>
      </c>
      <c r="I19" s="16">
        <v>14.66</v>
      </c>
      <c r="J19" s="16">
        <v>3.02</v>
      </c>
      <c r="K19" s="17">
        <v>0.43</v>
      </c>
    </row>
    <row r="20" spans="2:11" ht="45" customHeight="1" x14ac:dyDescent="0.2">
      <c r="B20" s="256"/>
      <c r="C20" s="18" t="s">
        <v>254</v>
      </c>
      <c r="D20" s="105">
        <v>0.25</v>
      </c>
      <c r="E20" s="105">
        <v>0.56999999999999995</v>
      </c>
      <c r="F20" s="106">
        <v>0.26</v>
      </c>
      <c r="G20" s="107">
        <v>1.89</v>
      </c>
      <c r="H20" s="106">
        <v>0.75</v>
      </c>
      <c r="I20" s="108">
        <v>1.69</v>
      </c>
      <c r="J20" s="108">
        <v>1.81</v>
      </c>
      <c r="K20" s="108">
        <v>0.43</v>
      </c>
    </row>
    <row r="21" spans="2:11" ht="15" customHeight="1" x14ac:dyDescent="0.2">
      <c r="B21" s="256"/>
      <c r="C21" s="18" t="s">
        <v>232</v>
      </c>
      <c r="D21" s="13">
        <v>0.23</v>
      </c>
      <c r="E21" s="13">
        <v>0.56999999999999995</v>
      </c>
      <c r="F21" s="14">
        <v>0.24</v>
      </c>
      <c r="G21" s="15">
        <v>1.83</v>
      </c>
      <c r="H21" s="14">
        <v>0.67</v>
      </c>
      <c r="I21" s="16">
        <v>0.01</v>
      </c>
      <c r="J21" s="16">
        <v>1.49</v>
      </c>
      <c r="K21" s="17">
        <v>0.38</v>
      </c>
    </row>
    <row r="22" spans="2:11" ht="15" customHeight="1" x14ac:dyDescent="0.2">
      <c r="B22" s="256"/>
      <c r="C22" s="18" t="s">
        <v>233</v>
      </c>
      <c r="D22" s="13">
        <v>0</v>
      </c>
      <c r="E22" s="13">
        <v>0</v>
      </c>
      <c r="F22" s="14">
        <v>0</v>
      </c>
      <c r="G22" s="15">
        <v>0</v>
      </c>
      <c r="H22" s="14">
        <v>0</v>
      </c>
      <c r="I22" s="16">
        <v>0</v>
      </c>
      <c r="J22" s="16">
        <v>0</v>
      </c>
      <c r="K22" s="17">
        <v>0</v>
      </c>
    </row>
    <row r="23" spans="2:11" ht="15" customHeight="1" x14ac:dyDescent="0.2">
      <c r="B23" s="256"/>
      <c r="C23" s="18" t="s">
        <v>234</v>
      </c>
      <c r="D23" s="13">
        <v>0.02</v>
      </c>
      <c r="E23" s="13">
        <v>0</v>
      </c>
      <c r="F23" s="14">
        <v>0.02</v>
      </c>
      <c r="G23" s="15">
        <v>0.05</v>
      </c>
      <c r="H23" s="14">
        <v>0.08</v>
      </c>
      <c r="I23" s="16">
        <v>1.67</v>
      </c>
      <c r="J23" s="16">
        <v>0.32</v>
      </c>
      <c r="K23" s="17">
        <v>0.05</v>
      </c>
    </row>
    <row r="24" spans="2:11" ht="45.75" customHeight="1" x14ac:dyDescent="0.2">
      <c r="B24" s="256"/>
      <c r="C24" s="18" t="s">
        <v>255</v>
      </c>
      <c r="D24" s="13">
        <v>5.18</v>
      </c>
      <c r="E24" s="13">
        <v>5.9</v>
      </c>
      <c r="F24" s="14">
        <v>5.2</v>
      </c>
      <c r="G24" s="15">
        <v>3.9</v>
      </c>
      <c r="H24" s="14">
        <v>4.58</v>
      </c>
      <c r="I24" s="16">
        <v>0.24</v>
      </c>
      <c r="J24" s="16">
        <v>3.29</v>
      </c>
      <c r="K24" s="17">
        <v>5</v>
      </c>
    </row>
    <row r="25" spans="2:11" ht="45.75" customHeight="1" x14ac:dyDescent="0.2">
      <c r="B25" s="256"/>
      <c r="C25" s="18" t="s">
        <v>268</v>
      </c>
      <c r="D25" s="105">
        <v>23.76</v>
      </c>
      <c r="E25" s="105">
        <v>22.92</v>
      </c>
      <c r="F25" s="106">
        <v>23.73</v>
      </c>
      <c r="G25" s="107">
        <v>11.13</v>
      </c>
      <c r="H25" s="106">
        <v>12.99</v>
      </c>
      <c r="I25" s="108">
        <v>1.67</v>
      </c>
      <c r="J25" s="108">
        <v>9.57</v>
      </c>
      <c r="K25" s="108">
        <v>22.2</v>
      </c>
    </row>
    <row r="26" spans="2:11" x14ac:dyDescent="0.2">
      <c r="B26" s="257"/>
      <c r="C26" s="29" t="s">
        <v>259</v>
      </c>
      <c r="D26" s="20">
        <v>0.09</v>
      </c>
      <c r="E26" s="20">
        <v>0.06</v>
      </c>
      <c r="F26" s="21">
        <v>0.08</v>
      </c>
      <c r="G26" s="22">
        <v>0.16</v>
      </c>
      <c r="H26" s="21">
        <v>0.25</v>
      </c>
      <c r="I26" s="23">
        <v>0.39</v>
      </c>
      <c r="J26" s="23">
        <v>0.2</v>
      </c>
      <c r="K26" s="24">
        <v>0.1</v>
      </c>
    </row>
    <row r="27" spans="2:11" x14ac:dyDescent="0.2">
      <c r="B27" s="93"/>
      <c r="C27" s="97"/>
      <c r="D27" s="15"/>
      <c r="E27" s="15"/>
      <c r="F27" s="15"/>
      <c r="G27" s="15"/>
      <c r="H27" s="15"/>
      <c r="I27" s="15"/>
      <c r="J27" s="15"/>
      <c r="K27" s="98"/>
    </row>
    <row r="28" spans="2:11" ht="220.5" customHeight="1" x14ac:dyDescent="0.2">
      <c r="B28" s="258" t="s">
        <v>316</v>
      </c>
      <c r="C28" s="258"/>
      <c r="D28" s="258"/>
      <c r="E28" s="258"/>
      <c r="F28" s="258"/>
      <c r="G28" s="258"/>
      <c r="H28" s="258"/>
      <c r="I28" s="258"/>
      <c r="J28" s="258"/>
      <c r="K28" s="258"/>
    </row>
    <row r="29" spans="2:11" ht="15" customHeight="1" x14ac:dyDescent="0.2">
      <c r="B29" s="259"/>
      <c r="C29" s="260"/>
      <c r="D29" s="260"/>
      <c r="E29" s="260"/>
      <c r="F29" s="260"/>
      <c r="G29" s="260"/>
      <c r="H29" s="260"/>
      <c r="I29" s="260"/>
      <c r="J29" s="260"/>
      <c r="K29" s="260"/>
    </row>
    <row r="30" spans="2:11" x14ac:dyDescent="0.2">
      <c r="B30" s="261"/>
      <c r="C30" s="261"/>
      <c r="D30" s="261"/>
      <c r="E30" s="261"/>
      <c r="F30" s="261"/>
      <c r="G30" s="261"/>
      <c r="H30" s="261"/>
      <c r="I30" s="261"/>
      <c r="J30" s="253"/>
      <c r="K30" s="253"/>
    </row>
    <row r="31" spans="2:11" ht="26.25" customHeight="1" x14ac:dyDescent="0.2">
      <c r="B31" s="252"/>
      <c r="C31" s="252"/>
      <c r="D31" s="252"/>
      <c r="E31" s="252"/>
      <c r="F31" s="252"/>
      <c r="G31" s="252"/>
      <c r="H31" s="252"/>
      <c r="I31" s="252"/>
      <c r="J31" s="253"/>
      <c r="K31" s="253"/>
    </row>
    <row r="32" spans="2:11" ht="24" customHeight="1" x14ac:dyDescent="0.2">
      <c r="B32" s="252"/>
      <c r="C32" s="252"/>
      <c r="D32" s="252"/>
      <c r="E32" s="252"/>
      <c r="F32" s="252"/>
      <c r="G32" s="252"/>
      <c r="H32" s="252"/>
      <c r="I32" s="252"/>
      <c r="J32" s="253"/>
      <c r="K32" s="253"/>
    </row>
    <row r="33" spans="2:9" ht="10.5" x14ac:dyDescent="0.25">
      <c r="B33" s="254"/>
      <c r="C33" s="252"/>
      <c r="D33" s="252"/>
      <c r="E33" s="252"/>
      <c r="F33" s="252"/>
      <c r="G33" s="252"/>
      <c r="H33" s="252"/>
      <c r="I33" s="252"/>
    </row>
    <row r="34" spans="2:9" ht="10.5" x14ac:dyDescent="0.25">
      <c r="B34" s="254"/>
      <c r="C34" s="252"/>
      <c r="D34" s="252"/>
      <c r="E34" s="252"/>
      <c r="F34" s="252"/>
      <c r="G34" s="252"/>
      <c r="H34" s="252"/>
      <c r="I34" s="252"/>
    </row>
  </sheetData>
  <mergeCells count="20">
    <mergeCell ref="B34:I34"/>
    <mergeCell ref="I5:I6"/>
    <mergeCell ref="J5:J6"/>
    <mergeCell ref="B7:B26"/>
    <mergeCell ref="B28:K28"/>
    <mergeCell ref="B29:K29"/>
    <mergeCell ref="B30:K30"/>
    <mergeCell ref="B3:C6"/>
    <mergeCell ref="D3:K3"/>
    <mergeCell ref="D4:F4"/>
    <mergeCell ref="G4:J4"/>
    <mergeCell ref="K4:K6"/>
    <mergeCell ref="D5:D6"/>
    <mergeCell ref="E5:E6"/>
    <mergeCell ref="F5:F6"/>
    <mergeCell ref="G5:G6"/>
    <mergeCell ref="H5:H6"/>
    <mergeCell ref="B31:K31"/>
    <mergeCell ref="B32:K32"/>
    <mergeCell ref="B33:I3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24"/>
  <sheetViews>
    <sheetView showGridLines="0" topLeftCell="A12" zoomScaleNormal="100" workbookViewId="0">
      <selection activeCell="B21" sqref="B21:K21"/>
    </sheetView>
  </sheetViews>
  <sheetFormatPr baseColWidth="10" defaultColWidth="11.453125" defaultRowHeight="10" x14ac:dyDescent="0.2"/>
  <cols>
    <col min="1" max="1" width="3.453125" style="4" customWidth="1"/>
    <col min="2" max="2" width="6" style="4" customWidth="1"/>
    <col min="3" max="3" width="30.1796875" style="4" customWidth="1"/>
    <col min="4" max="6" width="7.453125" style="4" customWidth="1"/>
    <col min="7" max="9" width="6.453125" style="4" customWidth="1"/>
    <col min="10" max="10" width="10.453125" style="4" customWidth="1"/>
    <col min="11" max="11" width="17.453125" style="4" customWidth="1"/>
    <col min="12" max="16384" width="11.453125" style="4"/>
  </cols>
  <sheetData>
    <row r="1" spans="1:20" ht="11.25" customHeight="1" x14ac:dyDescent="0.25">
      <c r="A1" s="99"/>
      <c r="B1" s="265" t="s">
        <v>285</v>
      </c>
      <c r="C1" s="253"/>
      <c r="D1" s="253"/>
      <c r="E1" s="253"/>
      <c r="F1" s="253"/>
      <c r="G1" s="253"/>
      <c r="H1" s="253"/>
      <c r="I1" s="253"/>
    </row>
    <row r="2" spans="1:20" x14ac:dyDescent="0.2">
      <c r="K2" s="30" t="s">
        <v>205</v>
      </c>
    </row>
    <row r="3" spans="1:20" ht="11.25" customHeight="1" x14ac:dyDescent="0.2">
      <c r="B3" s="262"/>
      <c r="C3" s="266"/>
      <c r="D3" s="250" t="s">
        <v>284</v>
      </c>
      <c r="E3" s="250"/>
      <c r="F3" s="250"/>
      <c r="G3" s="250"/>
      <c r="H3" s="250"/>
      <c r="I3" s="250"/>
      <c r="J3" s="263"/>
      <c r="K3" s="263"/>
    </row>
    <row r="4" spans="1:20" ht="25.5" customHeight="1" x14ac:dyDescent="0.2">
      <c r="B4" s="262"/>
      <c r="C4" s="266"/>
      <c r="D4" s="251" t="s">
        <v>241</v>
      </c>
      <c r="E4" s="251"/>
      <c r="F4" s="251"/>
      <c r="G4" s="250" t="s">
        <v>248</v>
      </c>
      <c r="H4" s="250"/>
      <c r="I4" s="250"/>
      <c r="J4" s="264"/>
      <c r="K4" s="250" t="s">
        <v>242</v>
      </c>
    </row>
    <row r="5" spans="1:20" ht="15" customHeight="1" x14ac:dyDescent="0.2">
      <c r="B5" s="262"/>
      <c r="C5" s="266"/>
      <c r="D5" s="269" t="s">
        <v>227</v>
      </c>
      <c r="E5" s="270" t="s">
        <v>228</v>
      </c>
      <c r="F5" s="270" t="s">
        <v>229</v>
      </c>
      <c r="G5" s="269" t="s">
        <v>310</v>
      </c>
      <c r="H5" s="269" t="s">
        <v>230</v>
      </c>
      <c r="I5" s="269" t="s">
        <v>231</v>
      </c>
      <c r="J5" s="269" t="s">
        <v>309</v>
      </c>
      <c r="K5" s="250"/>
    </row>
    <row r="6" spans="1:20" ht="38.25" customHeight="1" x14ac:dyDescent="0.2">
      <c r="B6" s="267"/>
      <c r="C6" s="268"/>
      <c r="D6" s="269"/>
      <c r="E6" s="270"/>
      <c r="F6" s="270"/>
      <c r="G6" s="269"/>
      <c r="H6" s="270"/>
      <c r="I6" s="270"/>
      <c r="J6" s="269"/>
      <c r="K6" s="250"/>
    </row>
    <row r="7" spans="1:20" ht="24.75" customHeight="1" x14ac:dyDescent="0.2">
      <c r="B7" s="255" t="s">
        <v>267</v>
      </c>
      <c r="C7" s="31" t="s">
        <v>243</v>
      </c>
      <c r="D7" s="7">
        <v>71.31</v>
      </c>
      <c r="E7" s="8">
        <v>49.27</v>
      </c>
      <c r="F7" s="10">
        <v>70.569999999999993</v>
      </c>
      <c r="G7" s="9">
        <v>50.03</v>
      </c>
      <c r="H7" s="8">
        <v>42.06</v>
      </c>
      <c r="I7" s="9">
        <v>83.05</v>
      </c>
      <c r="J7" s="32">
        <v>55.59</v>
      </c>
      <c r="K7" s="33">
        <v>68.930000000000007</v>
      </c>
      <c r="L7" s="110"/>
      <c r="M7" s="110"/>
      <c r="N7" s="110"/>
      <c r="O7" s="110"/>
      <c r="P7" s="110"/>
      <c r="Q7" s="110"/>
      <c r="R7" s="110"/>
      <c r="S7" s="110"/>
      <c r="T7" s="110"/>
    </row>
    <row r="8" spans="1:20" x14ac:dyDescent="0.2">
      <c r="B8" s="256"/>
      <c r="C8" s="34" t="s">
        <v>244</v>
      </c>
      <c r="D8" s="13">
        <v>68.69</v>
      </c>
      <c r="E8" s="14">
        <v>46.41</v>
      </c>
      <c r="F8" s="16">
        <v>67.94</v>
      </c>
      <c r="G8" s="15">
        <v>12.57</v>
      </c>
      <c r="H8" s="14">
        <v>10.91</v>
      </c>
      <c r="I8" s="15">
        <v>4.03</v>
      </c>
      <c r="J8" s="35">
        <v>11.12</v>
      </c>
      <c r="K8" s="36">
        <v>61.71</v>
      </c>
      <c r="L8" s="110"/>
      <c r="M8" s="110"/>
      <c r="N8" s="110"/>
      <c r="O8" s="110"/>
      <c r="P8" s="110"/>
      <c r="Q8" s="110"/>
      <c r="R8" s="110"/>
      <c r="S8" s="110"/>
      <c r="T8" s="110"/>
    </row>
    <row r="9" spans="1:20" ht="14.25" customHeight="1" x14ac:dyDescent="0.2">
      <c r="B9" s="256"/>
      <c r="C9" s="37" t="s">
        <v>304</v>
      </c>
      <c r="D9" s="13">
        <v>67.09</v>
      </c>
      <c r="E9" s="14">
        <v>26.59</v>
      </c>
      <c r="F9" s="16">
        <v>65.73</v>
      </c>
      <c r="G9" s="15">
        <v>11.84</v>
      </c>
      <c r="H9" s="14">
        <v>10.56</v>
      </c>
      <c r="I9" s="15">
        <v>3.98</v>
      </c>
      <c r="J9" s="35">
        <v>10.51</v>
      </c>
      <c r="K9" s="36">
        <v>59.67</v>
      </c>
      <c r="L9" s="110"/>
      <c r="M9" s="110"/>
      <c r="N9" s="110"/>
      <c r="O9" s="110"/>
      <c r="P9" s="110"/>
      <c r="Q9" s="110"/>
      <c r="R9" s="110"/>
      <c r="S9" s="110"/>
      <c r="T9" s="110"/>
    </row>
    <row r="10" spans="1:20" ht="15" customHeight="1" x14ac:dyDescent="0.2">
      <c r="B10" s="256"/>
      <c r="C10" s="37" t="s">
        <v>305</v>
      </c>
      <c r="D10" s="13">
        <v>1.6</v>
      </c>
      <c r="E10" s="14">
        <v>19.82</v>
      </c>
      <c r="F10" s="16">
        <v>2.21</v>
      </c>
      <c r="G10" s="15">
        <v>0.73</v>
      </c>
      <c r="H10" s="14">
        <v>0.35</v>
      </c>
      <c r="I10" s="15">
        <v>0.05</v>
      </c>
      <c r="J10" s="35">
        <v>0.61</v>
      </c>
      <c r="K10" s="36">
        <v>2.04</v>
      </c>
      <c r="L10" s="110"/>
      <c r="M10" s="110"/>
      <c r="N10" s="110"/>
      <c r="O10" s="110"/>
      <c r="P10" s="110"/>
      <c r="Q10" s="110"/>
      <c r="R10" s="110"/>
      <c r="S10" s="110"/>
      <c r="T10" s="110"/>
    </row>
    <row r="11" spans="1:20" ht="32.25" customHeight="1" x14ac:dyDescent="0.2">
      <c r="B11" s="256"/>
      <c r="C11" s="37" t="s">
        <v>245</v>
      </c>
      <c r="D11" s="13">
        <v>2.62</v>
      </c>
      <c r="E11" s="14">
        <v>2.86</v>
      </c>
      <c r="F11" s="16">
        <v>2.63</v>
      </c>
      <c r="G11" s="15">
        <v>37.46</v>
      </c>
      <c r="H11" s="14">
        <v>31.15</v>
      </c>
      <c r="I11" s="15">
        <v>79.02</v>
      </c>
      <c r="J11" s="35">
        <v>44.47</v>
      </c>
      <c r="K11" s="36">
        <v>7.22</v>
      </c>
      <c r="L11" s="110"/>
      <c r="M11" s="110"/>
      <c r="N11" s="110"/>
      <c r="O11" s="110"/>
      <c r="P11" s="110"/>
      <c r="Q11" s="110"/>
      <c r="R11" s="110"/>
      <c r="S11" s="110"/>
      <c r="T11" s="110"/>
    </row>
    <row r="12" spans="1:20" x14ac:dyDescent="0.2">
      <c r="B12" s="256"/>
      <c r="C12" s="38" t="s">
        <v>306</v>
      </c>
      <c r="D12" s="13">
        <v>2.5</v>
      </c>
      <c r="E12" s="14">
        <v>2.78</v>
      </c>
      <c r="F12" s="16">
        <v>2.5099999999999998</v>
      </c>
      <c r="G12" s="15">
        <v>37.35</v>
      </c>
      <c r="H12" s="14">
        <v>2.09</v>
      </c>
      <c r="I12" s="15">
        <v>0.54</v>
      </c>
      <c r="J12" s="35">
        <v>30.44</v>
      </c>
      <c r="K12" s="36">
        <v>5.57</v>
      </c>
    </row>
    <row r="13" spans="1:20" x14ac:dyDescent="0.2">
      <c r="B13" s="256"/>
      <c r="C13" s="38" t="s">
        <v>307</v>
      </c>
      <c r="D13" s="13">
        <v>0.09</v>
      </c>
      <c r="E13" s="14">
        <v>0.06</v>
      </c>
      <c r="F13" s="16">
        <v>0.09</v>
      </c>
      <c r="G13" s="15">
        <v>0.09</v>
      </c>
      <c r="H13" s="14">
        <v>28.97</v>
      </c>
      <c r="I13" s="15">
        <v>0.03</v>
      </c>
      <c r="J13" s="35">
        <v>0.83</v>
      </c>
      <c r="K13" s="36">
        <v>0.17</v>
      </c>
    </row>
    <row r="14" spans="1:20" x14ac:dyDescent="0.2">
      <c r="B14" s="256"/>
      <c r="C14" s="39" t="s">
        <v>308</v>
      </c>
      <c r="D14" s="20">
        <v>0.05</v>
      </c>
      <c r="E14" s="21">
        <v>0.03</v>
      </c>
      <c r="F14" s="23">
        <v>0.05</v>
      </c>
      <c r="G14" s="22">
        <v>0.02</v>
      </c>
      <c r="H14" s="21">
        <v>0.09</v>
      </c>
      <c r="I14" s="22">
        <v>78.45</v>
      </c>
      <c r="J14" s="40">
        <v>13.43</v>
      </c>
      <c r="K14" s="41">
        <v>1.52</v>
      </c>
    </row>
    <row r="15" spans="1:20" ht="30" customHeight="1" x14ac:dyDescent="0.2">
      <c r="B15" s="256"/>
      <c r="C15" s="42" t="s">
        <v>250</v>
      </c>
      <c r="D15" s="25">
        <v>28.69</v>
      </c>
      <c r="E15" s="26">
        <v>50.73</v>
      </c>
      <c r="F15" s="28">
        <v>29.43</v>
      </c>
      <c r="G15" s="27">
        <v>49.97</v>
      </c>
      <c r="H15" s="26">
        <v>57.94</v>
      </c>
      <c r="I15" s="27">
        <v>16.95</v>
      </c>
      <c r="J15" s="43">
        <v>44.41</v>
      </c>
      <c r="K15" s="44">
        <v>31.07</v>
      </c>
    </row>
    <row r="16" spans="1:20" ht="38.25" customHeight="1" x14ac:dyDescent="0.2">
      <c r="B16" s="256"/>
      <c r="C16" s="45" t="s">
        <v>256</v>
      </c>
      <c r="D16" s="13">
        <v>3.43</v>
      </c>
      <c r="E16" s="14">
        <v>5.19</v>
      </c>
      <c r="F16" s="16">
        <v>3.49</v>
      </c>
      <c r="G16" s="15">
        <v>34.26</v>
      </c>
      <c r="H16" s="14">
        <v>34.380000000000003</v>
      </c>
      <c r="I16" s="15">
        <v>14.24</v>
      </c>
      <c r="J16" s="35">
        <v>30.72</v>
      </c>
      <c r="K16" s="36">
        <v>6.47</v>
      </c>
    </row>
    <row r="17" spans="2:11" x14ac:dyDescent="0.2">
      <c r="B17" s="256"/>
      <c r="C17" s="45" t="s">
        <v>306</v>
      </c>
      <c r="D17" s="13">
        <v>3.11</v>
      </c>
      <c r="E17" s="14">
        <v>4.8600000000000003</v>
      </c>
      <c r="F17" s="16">
        <v>3.17</v>
      </c>
      <c r="G17" s="15">
        <v>33.69</v>
      </c>
      <c r="H17" s="14">
        <v>3.23</v>
      </c>
      <c r="I17" s="15">
        <v>0.72</v>
      </c>
      <c r="J17" s="35">
        <v>27.57</v>
      </c>
      <c r="K17" s="36">
        <v>5.85</v>
      </c>
    </row>
    <row r="18" spans="2:11" x14ac:dyDescent="0.2">
      <c r="B18" s="256"/>
      <c r="C18" s="45" t="s">
        <v>307</v>
      </c>
      <c r="D18" s="13">
        <v>0.33</v>
      </c>
      <c r="E18" s="14">
        <v>0.32</v>
      </c>
      <c r="F18" s="16">
        <v>0.33</v>
      </c>
      <c r="G18" s="15">
        <v>0.48</v>
      </c>
      <c r="H18" s="14">
        <v>31.15</v>
      </c>
      <c r="I18" s="15">
        <v>0.09</v>
      </c>
      <c r="J18" s="35">
        <v>1.27</v>
      </c>
      <c r="K18" s="36">
        <v>0.43</v>
      </c>
    </row>
    <row r="19" spans="2:11" x14ac:dyDescent="0.2">
      <c r="B19" s="257"/>
      <c r="C19" s="46" t="s">
        <v>308</v>
      </c>
      <c r="D19" s="20">
        <v>0.04</v>
      </c>
      <c r="E19" s="21">
        <v>0.04</v>
      </c>
      <c r="F19" s="23">
        <v>0.04</v>
      </c>
      <c r="G19" s="22">
        <v>0.09</v>
      </c>
      <c r="H19" s="21">
        <v>0</v>
      </c>
      <c r="I19" s="22">
        <v>13.43</v>
      </c>
      <c r="J19" s="40">
        <v>2.35</v>
      </c>
      <c r="K19" s="41">
        <v>0.3</v>
      </c>
    </row>
    <row r="20" spans="2:11" x14ac:dyDescent="0.2">
      <c r="B20" s="93"/>
      <c r="C20" s="94"/>
      <c r="D20" s="15"/>
      <c r="E20" s="15"/>
      <c r="F20" s="15"/>
      <c r="G20" s="15"/>
      <c r="H20" s="15"/>
      <c r="I20" s="15"/>
      <c r="J20" s="95"/>
      <c r="K20" s="96"/>
    </row>
    <row r="21" spans="2:11" ht="86" customHeight="1" x14ac:dyDescent="0.2">
      <c r="B21" s="271" t="s">
        <v>318</v>
      </c>
      <c r="C21" s="271"/>
      <c r="D21" s="271"/>
      <c r="E21" s="271"/>
      <c r="F21" s="271"/>
      <c r="G21" s="271"/>
      <c r="H21" s="271"/>
      <c r="I21" s="271"/>
      <c r="J21" s="271"/>
      <c r="K21" s="271"/>
    </row>
    <row r="22" spans="2:11" ht="27" customHeight="1" x14ac:dyDescent="0.2">
      <c r="B22" s="252"/>
      <c r="C22" s="252"/>
      <c r="D22" s="252"/>
      <c r="E22" s="252"/>
      <c r="F22" s="252"/>
      <c r="G22" s="252"/>
      <c r="H22" s="252"/>
      <c r="I22" s="252"/>
      <c r="J22" s="253"/>
      <c r="K22" s="253"/>
    </row>
    <row r="23" spans="2:11" ht="10.5" x14ac:dyDescent="0.25">
      <c r="B23" s="254"/>
      <c r="C23" s="252"/>
      <c r="D23" s="252"/>
      <c r="E23" s="252"/>
      <c r="F23" s="252"/>
      <c r="G23" s="252"/>
      <c r="H23" s="252"/>
      <c r="I23" s="252"/>
    </row>
    <row r="24" spans="2:11" ht="10.5" x14ac:dyDescent="0.25">
      <c r="B24" s="254"/>
      <c r="C24" s="252"/>
      <c r="D24" s="252"/>
      <c r="E24" s="252"/>
      <c r="F24" s="252"/>
      <c r="G24" s="252"/>
      <c r="H24" s="252"/>
      <c r="I24" s="252"/>
    </row>
  </sheetData>
  <mergeCells count="18">
    <mergeCell ref="B23:I23"/>
    <mergeCell ref="B24:I24"/>
    <mergeCell ref="H5:H6"/>
    <mergeCell ref="I5:I6"/>
    <mergeCell ref="J5:J6"/>
    <mergeCell ref="B7:B19"/>
    <mergeCell ref="B21:K21"/>
    <mergeCell ref="B22:K22"/>
    <mergeCell ref="B1:I1"/>
    <mergeCell ref="B3:C6"/>
    <mergeCell ref="D3:K3"/>
    <mergeCell ref="D4:F4"/>
    <mergeCell ref="G4:J4"/>
    <mergeCell ref="K4:K6"/>
    <mergeCell ref="D5:D6"/>
    <mergeCell ref="E5:E6"/>
    <mergeCell ref="F5:F6"/>
    <mergeCell ref="G5:G6"/>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26"/>
  <sheetViews>
    <sheetView showGridLines="0" zoomScaleNormal="100" workbookViewId="0">
      <selection activeCell="B7" sqref="B7:J10"/>
    </sheetView>
  </sheetViews>
  <sheetFormatPr baseColWidth="10" defaultColWidth="11.453125" defaultRowHeight="10" x14ac:dyDescent="0.2"/>
  <cols>
    <col min="1" max="1" width="3.453125" style="137" customWidth="1"/>
    <col min="2" max="2" width="12.6328125" style="137" customWidth="1"/>
    <col min="3" max="16384" width="11.453125" style="137"/>
  </cols>
  <sheetData>
    <row r="1" spans="2:10" ht="10.5" x14ac:dyDescent="0.25">
      <c r="B1" s="136" t="s">
        <v>265</v>
      </c>
      <c r="C1" s="136"/>
      <c r="D1" s="136"/>
      <c r="E1" s="136"/>
      <c r="F1" s="136"/>
      <c r="G1" s="136"/>
      <c r="H1" s="136"/>
      <c r="I1" s="136"/>
      <c r="J1" s="136"/>
    </row>
    <row r="3" spans="2:10" ht="10.5" x14ac:dyDescent="0.2">
      <c r="B3" s="138"/>
      <c r="C3" s="139">
        <v>2016</v>
      </c>
      <c r="D3" s="139">
        <v>2017</v>
      </c>
      <c r="E3" s="139">
        <v>2018</v>
      </c>
      <c r="F3" s="139">
        <v>2019</v>
      </c>
      <c r="G3" s="139">
        <v>2020</v>
      </c>
      <c r="H3" s="139">
        <v>2021</v>
      </c>
      <c r="I3" s="139">
        <v>2022</v>
      </c>
    </row>
    <row r="4" spans="2:10" ht="50" x14ac:dyDescent="0.2">
      <c r="B4" s="140" t="s">
        <v>281</v>
      </c>
      <c r="C4" s="141">
        <v>2672.9</v>
      </c>
      <c r="D4" s="141">
        <v>2846.5</v>
      </c>
      <c r="E4" s="142">
        <v>3156.9</v>
      </c>
      <c r="F4" s="143">
        <v>4504.5929999999998</v>
      </c>
      <c r="G4" s="142">
        <v>4578.4399999999996</v>
      </c>
      <c r="H4" s="142">
        <v>4618.9809999999998</v>
      </c>
      <c r="I4" s="142">
        <v>4788.9059999999999</v>
      </c>
    </row>
    <row r="5" spans="2:10" ht="20" x14ac:dyDescent="0.2">
      <c r="B5" s="144" t="s">
        <v>289</v>
      </c>
      <c r="C5" s="145">
        <v>45629.493999999999</v>
      </c>
      <c r="D5" s="145">
        <v>45598.991999999998</v>
      </c>
      <c r="E5" s="143">
        <v>45504.860999999997</v>
      </c>
      <c r="F5" s="143">
        <v>45421.45</v>
      </c>
      <c r="G5" s="142">
        <v>45565.472999999998</v>
      </c>
      <c r="H5" s="142">
        <v>45609.411</v>
      </c>
      <c r="I5" s="142">
        <v>45711.743000000002</v>
      </c>
    </row>
    <row r="6" spans="2:10" ht="60" x14ac:dyDescent="0.2">
      <c r="B6" s="140" t="s">
        <v>282</v>
      </c>
      <c r="C6" s="146">
        <v>5.8578339702824671</v>
      </c>
      <c r="D6" s="146">
        <v>6.2424625526809896</v>
      </c>
      <c r="E6" s="146">
        <v>6.9375005892227657</v>
      </c>
      <c r="F6" s="146">
        <v>9.9173254046271087</v>
      </c>
      <c r="G6" s="147">
        <v>10.048046686577795</v>
      </c>
      <c r="H6" s="147">
        <v>10.127254219529386</v>
      </c>
      <c r="I6" s="147">
        <v>10.476314587260433</v>
      </c>
    </row>
    <row r="7" spans="2:10" ht="11.25" customHeight="1" x14ac:dyDescent="0.2">
      <c r="B7" s="272" t="s">
        <v>319</v>
      </c>
      <c r="C7" s="273"/>
      <c r="D7" s="273"/>
      <c r="E7" s="273"/>
      <c r="F7" s="273"/>
      <c r="G7" s="273"/>
      <c r="H7" s="273"/>
      <c r="I7" s="273"/>
      <c r="J7" s="273"/>
    </row>
    <row r="8" spans="2:10" x14ac:dyDescent="0.2">
      <c r="B8" s="273"/>
      <c r="C8" s="273"/>
      <c r="D8" s="273"/>
      <c r="E8" s="273"/>
      <c r="F8" s="273"/>
      <c r="G8" s="273"/>
      <c r="H8" s="273"/>
      <c r="I8" s="273"/>
      <c r="J8" s="273"/>
    </row>
    <row r="9" spans="2:10" x14ac:dyDescent="0.2">
      <c r="B9" s="273"/>
      <c r="C9" s="273"/>
      <c r="D9" s="273"/>
      <c r="E9" s="273"/>
      <c r="F9" s="273"/>
      <c r="G9" s="273"/>
      <c r="H9" s="273"/>
      <c r="I9" s="273"/>
      <c r="J9" s="273"/>
    </row>
    <row r="10" spans="2:10" x14ac:dyDescent="0.2">
      <c r="B10" s="273"/>
      <c r="C10" s="273"/>
      <c r="D10" s="273"/>
      <c r="E10" s="273"/>
      <c r="F10" s="273"/>
      <c r="G10" s="273"/>
      <c r="H10" s="273"/>
      <c r="I10" s="273"/>
      <c r="J10" s="273"/>
    </row>
    <row r="11" spans="2:10" x14ac:dyDescent="0.2">
      <c r="E11" s="148"/>
      <c r="G11" s="149"/>
    </row>
    <row r="12" spans="2:10" x14ac:dyDescent="0.2">
      <c r="G12" s="150"/>
    </row>
    <row r="13" spans="2:10" x14ac:dyDescent="0.2">
      <c r="G13" s="151"/>
    </row>
    <row r="14" spans="2:10" x14ac:dyDescent="0.2">
      <c r="C14" s="152"/>
      <c r="D14" s="152"/>
      <c r="E14" s="152"/>
      <c r="F14" s="152"/>
      <c r="G14" s="152"/>
      <c r="H14" s="152"/>
    </row>
    <row r="15" spans="2:10" x14ac:dyDescent="0.2">
      <c r="C15" s="153"/>
      <c r="D15" s="153"/>
      <c r="G15" s="152"/>
    </row>
    <row r="16" spans="2:10" x14ac:dyDescent="0.2">
      <c r="C16" s="154"/>
      <c r="D16" s="154"/>
      <c r="E16" s="154"/>
      <c r="F16" s="154"/>
      <c r="G16" s="154"/>
      <c r="H16" s="154"/>
    </row>
    <row r="19" spans="7:13" x14ac:dyDescent="0.2">
      <c r="G19" s="152"/>
    </row>
    <row r="22" spans="7:13" ht="10.5" x14ac:dyDescent="0.25">
      <c r="J22" s="136"/>
      <c r="K22" s="136"/>
      <c r="L22" s="155"/>
    </row>
    <row r="23" spans="7:13" ht="10.5" x14ac:dyDescent="0.25">
      <c r="J23" s="136"/>
      <c r="K23" s="136"/>
      <c r="L23" s="155"/>
    </row>
    <row r="24" spans="7:13" ht="10.5" x14ac:dyDescent="0.25">
      <c r="J24" s="136"/>
      <c r="K24" s="136"/>
      <c r="L24" s="155"/>
      <c r="M24" s="156"/>
    </row>
    <row r="26" spans="7:13" x14ac:dyDescent="0.2">
      <c r="L26" s="154"/>
    </row>
  </sheetData>
  <mergeCells count="1">
    <mergeCell ref="B7:J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3"/>
  <dimension ref="B1:I116"/>
  <sheetViews>
    <sheetView showGridLines="0" tabSelected="1" workbookViewId="0">
      <selection activeCell="H9" sqref="H9"/>
    </sheetView>
  </sheetViews>
  <sheetFormatPr baseColWidth="10" defaultColWidth="11.453125" defaultRowHeight="10" x14ac:dyDescent="0.25"/>
  <cols>
    <col min="1" max="1" width="3.453125" style="48" customWidth="1"/>
    <col min="2" max="2" width="11.453125" style="48" bestFit="1" customWidth="1"/>
    <col min="3" max="3" width="23" style="48" customWidth="1"/>
    <col min="4" max="4" width="11.453125" style="48" customWidth="1"/>
    <col min="5" max="5" width="12.1796875" style="48" customWidth="1"/>
    <col min="6" max="7" width="11.453125" style="48" customWidth="1"/>
    <col min="8" max="16384" width="11.453125" style="48"/>
  </cols>
  <sheetData>
    <row r="1" spans="2:6" ht="25.5" customHeight="1" x14ac:dyDescent="0.25">
      <c r="B1" s="276" t="s">
        <v>296</v>
      </c>
      <c r="C1" s="276"/>
      <c r="D1" s="276"/>
      <c r="E1" s="112"/>
      <c r="F1" s="112"/>
    </row>
    <row r="3" spans="2:6" s="57" customFormat="1" ht="27.75" customHeight="1" x14ac:dyDescent="0.25">
      <c r="B3" s="50" t="s">
        <v>0</v>
      </c>
      <c r="C3" s="50" t="s">
        <v>1</v>
      </c>
      <c r="D3" s="50" t="s">
        <v>266</v>
      </c>
    </row>
    <row r="4" spans="2:6" x14ac:dyDescent="0.25">
      <c r="B4" s="58" t="s">
        <v>2</v>
      </c>
      <c r="C4" s="59" t="s">
        <v>3</v>
      </c>
      <c r="D4" s="134">
        <v>7.802327369662172</v>
      </c>
      <c r="F4" s="60"/>
    </row>
    <row r="5" spans="2:6" x14ac:dyDescent="0.25">
      <c r="B5" s="58" t="s">
        <v>4</v>
      </c>
      <c r="C5" s="59" t="s">
        <v>5</v>
      </c>
      <c r="D5" s="134">
        <v>11.432392256346386</v>
      </c>
      <c r="F5" s="60"/>
    </row>
    <row r="6" spans="2:6" x14ac:dyDescent="0.25">
      <c r="B6" s="61" t="s">
        <v>6</v>
      </c>
      <c r="C6" s="62" t="s">
        <v>7</v>
      </c>
      <c r="D6" s="134">
        <v>11.497569581292344</v>
      </c>
      <c r="F6" s="60"/>
    </row>
    <row r="7" spans="2:6" x14ac:dyDescent="0.25">
      <c r="B7" s="58" t="s">
        <v>8</v>
      </c>
      <c r="C7" s="59" t="s">
        <v>9</v>
      </c>
      <c r="D7" s="134">
        <v>11.531546637602585</v>
      </c>
      <c r="F7" s="60"/>
    </row>
    <row r="8" spans="2:6" x14ac:dyDescent="0.25">
      <c r="B8" s="58" t="s">
        <v>10</v>
      </c>
      <c r="C8" s="59" t="s">
        <v>11</v>
      </c>
      <c r="D8" s="134">
        <v>11.586322625637449</v>
      </c>
      <c r="F8" s="60"/>
    </row>
    <row r="9" spans="2:6" x14ac:dyDescent="0.25">
      <c r="B9" s="58" t="s">
        <v>12</v>
      </c>
      <c r="C9" s="59" t="s">
        <v>13</v>
      </c>
      <c r="D9" s="134">
        <v>10.247339063516451</v>
      </c>
      <c r="F9" s="60"/>
    </row>
    <row r="10" spans="2:6" x14ac:dyDescent="0.25">
      <c r="B10" s="58" t="s">
        <v>14</v>
      </c>
      <c r="C10" s="59" t="s">
        <v>15</v>
      </c>
      <c r="D10" s="134">
        <v>10.733510905805876</v>
      </c>
      <c r="F10" s="60"/>
    </row>
    <row r="11" spans="2:6" x14ac:dyDescent="0.25">
      <c r="B11" s="58" t="s">
        <v>16</v>
      </c>
      <c r="C11" s="59" t="s">
        <v>17</v>
      </c>
      <c r="D11" s="134">
        <v>11.361768712077719</v>
      </c>
      <c r="F11" s="60"/>
    </row>
    <row r="12" spans="2:6" x14ac:dyDescent="0.25">
      <c r="B12" s="58" t="s">
        <v>18</v>
      </c>
      <c r="C12" s="59" t="s">
        <v>19</v>
      </c>
      <c r="D12" s="134">
        <v>12.869741591019816</v>
      </c>
      <c r="F12" s="60"/>
    </row>
    <row r="13" spans="2:6" x14ac:dyDescent="0.25">
      <c r="B13" s="58" t="s">
        <v>20</v>
      </c>
      <c r="C13" s="59" t="s">
        <v>21</v>
      </c>
      <c r="D13" s="134">
        <v>11.4337320655693</v>
      </c>
      <c r="F13" s="60"/>
    </row>
    <row r="14" spans="2:6" x14ac:dyDescent="0.25">
      <c r="B14" s="58" t="s">
        <v>22</v>
      </c>
      <c r="C14" s="59" t="s">
        <v>23</v>
      </c>
      <c r="D14" s="134">
        <v>12.901806820284076</v>
      </c>
      <c r="F14" s="60"/>
    </row>
    <row r="15" spans="2:6" x14ac:dyDescent="0.25">
      <c r="B15" s="58" t="s">
        <v>24</v>
      </c>
      <c r="C15" s="59" t="s">
        <v>25</v>
      </c>
      <c r="D15" s="134">
        <v>10.976854149357926</v>
      </c>
      <c r="F15" s="60"/>
    </row>
    <row r="16" spans="2:6" x14ac:dyDescent="0.25">
      <c r="B16" s="58" t="s">
        <v>26</v>
      </c>
      <c r="C16" s="59" t="s">
        <v>27</v>
      </c>
      <c r="D16" s="134">
        <v>11.47561636971974</v>
      </c>
      <c r="F16" s="60"/>
    </row>
    <row r="17" spans="2:6" x14ac:dyDescent="0.25">
      <c r="B17" s="58" t="s">
        <v>28</v>
      </c>
      <c r="C17" s="59" t="s">
        <v>29</v>
      </c>
      <c r="D17" s="134">
        <v>11.220419930815343</v>
      </c>
      <c r="F17" s="60"/>
    </row>
    <row r="18" spans="2:6" x14ac:dyDescent="0.25">
      <c r="B18" s="58" t="s">
        <v>30</v>
      </c>
      <c r="C18" s="59" t="s">
        <v>31</v>
      </c>
      <c r="D18" s="134">
        <v>12.137978361801824</v>
      </c>
      <c r="F18" s="60"/>
    </row>
    <row r="19" spans="2:6" x14ac:dyDescent="0.25">
      <c r="B19" s="58" t="s">
        <v>32</v>
      </c>
      <c r="C19" s="59" t="s">
        <v>33</v>
      </c>
      <c r="D19" s="134">
        <v>11.460608771556497</v>
      </c>
      <c r="F19" s="60"/>
    </row>
    <row r="20" spans="2:6" x14ac:dyDescent="0.25">
      <c r="B20" s="58" t="s">
        <v>34</v>
      </c>
      <c r="C20" s="59" t="s">
        <v>35</v>
      </c>
      <c r="D20" s="134">
        <v>11.324486395665735</v>
      </c>
      <c r="F20" s="60"/>
    </row>
    <row r="21" spans="2:6" x14ac:dyDescent="0.25">
      <c r="B21" s="58" t="s">
        <v>36</v>
      </c>
      <c r="C21" s="59" t="s">
        <v>37</v>
      </c>
      <c r="D21" s="134">
        <v>11.038651102464332</v>
      </c>
      <c r="F21" s="60"/>
    </row>
    <row r="22" spans="2:6" x14ac:dyDescent="0.25">
      <c r="B22" s="58" t="s">
        <v>38</v>
      </c>
      <c r="C22" s="59" t="s">
        <v>39</v>
      </c>
      <c r="D22" s="134">
        <v>10.929214493244563</v>
      </c>
      <c r="F22" s="60"/>
    </row>
    <row r="23" spans="2:6" x14ac:dyDescent="0.25">
      <c r="B23" s="63" t="s">
        <v>40</v>
      </c>
      <c r="C23" s="59" t="s">
        <v>41</v>
      </c>
      <c r="D23" s="134">
        <v>8.638917190903058</v>
      </c>
      <c r="E23" s="52"/>
      <c r="F23" s="60"/>
    </row>
    <row r="24" spans="2:6" x14ac:dyDescent="0.25">
      <c r="B24" s="63" t="s">
        <v>42</v>
      </c>
      <c r="C24" s="59" t="s">
        <v>43</v>
      </c>
      <c r="D24" s="134">
        <v>9.6919836254520888</v>
      </c>
      <c r="F24" s="60"/>
    </row>
    <row r="25" spans="2:6" x14ac:dyDescent="0.25">
      <c r="B25" s="58" t="s">
        <v>44</v>
      </c>
      <c r="C25" s="59" t="s">
        <v>45</v>
      </c>
      <c r="D25" s="134">
        <v>10.287032192855831</v>
      </c>
      <c r="F25" s="60"/>
    </row>
    <row r="26" spans="2:6" x14ac:dyDescent="0.25">
      <c r="B26" s="58" t="s">
        <v>46</v>
      </c>
      <c r="C26" s="59" t="s">
        <v>280</v>
      </c>
      <c r="D26" s="134">
        <v>9.8883921110885442</v>
      </c>
      <c r="F26" s="60"/>
    </row>
    <row r="27" spans="2:6" x14ac:dyDescent="0.25">
      <c r="B27" s="58" t="s">
        <v>47</v>
      </c>
      <c r="C27" s="59" t="s">
        <v>48</v>
      </c>
      <c r="D27" s="134">
        <v>11.524774158226116</v>
      </c>
      <c r="F27" s="60"/>
    </row>
    <row r="28" spans="2:6" x14ac:dyDescent="0.25">
      <c r="B28" s="58" t="s">
        <v>49</v>
      </c>
      <c r="C28" s="59" t="s">
        <v>50</v>
      </c>
      <c r="D28" s="134">
        <v>11.846419163492335</v>
      </c>
      <c r="F28" s="60"/>
    </row>
    <row r="29" spans="2:6" x14ac:dyDescent="0.25">
      <c r="B29" s="58" t="s">
        <v>51</v>
      </c>
      <c r="C29" s="59" t="s">
        <v>52</v>
      </c>
      <c r="D29" s="134">
        <v>9.0627868701079315</v>
      </c>
      <c r="F29" s="60"/>
    </row>
    <row r="30" spans="2:6" x14ac:dyDescent="0.25">
      <c r="B30" s="58" t="s">
        <v>53</v>
      </c>
      <c r="C30" s="59" t="s">
        <v>54</v>
      </c>
      <c r="D30" s="134">
        <v>10.956450076275198</v>
      </c>
      <c r="F30" s="60"/>
    </row>
    <row r="31" spans="2:6" x14ac:dyDescent="0.25">
      <c r="B31" s="58" t="s">
        <v>55</v>
      </c>
      <c r="C31" s="59" t="s">
        <v>56</v>
      </c>
      <c r="D31" s="134">
        <v>9.6617205019323436</v>
      </c>
      <c r="F31" s="60"/>
    </row>
    <row r="32" spans="2:6" x14ac:dyDescent="0.25">
      <c r="B32" s="58" t="s">
        <v>57</v>
      </c>
      <c r="C32" s="59" t="s">
        <v>58</v>
      </c>
      <c r="D32" s="134">
        <v>9.4151580196006446</v>
      </c>
      <c r="F32" s="60"/>
    </row>
    <row r="33" spans="2:6" x14ac:dyDescent="0.25">
      <c r="B33" s="58" t="s">
        <v>59</v>
      </c>
      <c r="C33" s="59" t="s">
        <v>60</v>
      </c>
      <c r="D33" s="134">
        <v>10.11784925516211</v>
      </c>
      <c r="F33" s="60"/>
    </row>
    <row r="34" spans="2:6" x14ac:dyDescent="0.25">
      <c r="B34" s="58" t="s">
        <v>61</v>
      </c>
      <c r="C34" s="59" t="s">
        <v>62</v>
      </c>
      <c r="D34" s="134">
        <v>12.0159487706156</v>
      </c>
      <c r="F34" s="60"/>
    </row>
    <row r="35" spans="2:6" x14ac:dyDescent="0.25">
      <c r="B35" s="58" t="s">
        <v>63</v>
      </c>
      <c r="C35" s="59" t="s">
        <v>64</v>
      </c>
      <c r="D35" s="134">
        <v>11.016563532769121</v>
      </c>
      <c r="F35" s="60"/>
    </row>
    <row r="36" spans="2:6" x14ac:dyDescent="0.25">
      <c r="B36" s="58" t="s">
        <v>65</v>
      </c>
      <c r="C36" s="59" t="s">
        <v>66</v>
      </c>
      <c r="D36" s="134">
        <v>10.530412993942539</v>
      </c>
      <c r="F36" s="60"/>
    </row>
    <row r="37" spans="2:6" x14ac:dyDescent="0.25">
      <c r="B37" s="58" t="s">
        <v>67</v>
      </c>
      <c r="C37" s="59" t="s">
        <v>68</v>
      </c>
      <c r="D37" s="134">
        <v>10.398106069494526</v>
      </c>
      <c r="F37" s="60"/>
    </row>
    <row r="38" spans="2:6" x14ac:dyDescent="0.25">
      <c r="B38" s="58" t="s">
        <v>69</v>
      </c>
      <c r="C38" s="59" t="s">
        <v>70</v>
      </c>
      <c r="D38" s="134">
        <v>12.596429979165494</v>
      </c>
      <c r="F38" s="60"/>
    </row>
    <row r="39" spans="2:6" x14ac:dyDescent="0.25">
      <c r="B39" s="58" t="s">
        <v>71</v>
      </c>
      <c r="C39" s="59" t="s">
        <v>72</v>
      </c>
      <c r="D39" s="134">
        <v>9.9023160444145368</v>
      </c>
      <c r="F39" s="60"/>
    </row>
    <row r="40" spans="2:6" x14ac:dyDescent="0.25">
      <c r="B40" s="58" t="s">
        <v>73</v>
      </c>
      <c r="C40" s="59" t="s">
        <v>74</v>
      </c>
      <c r="D40" s="134">
        <v>11.432342085608417</v>
      </c>
      <c r="F40" s="60"/>
    </row>
    <row r="41" spans="2:6" x14ac:dyDescent="0.25">
      <c r="B41" s="58" t="s">
        <v>75</v>
      </c>
      <c r="C41" s="59" t="s">
        <v>76</v>
      </c>
      <c r="D41" s="134">
        <v>10.897972554872057</v>
      </c>
      <c r="F41" s="60"/>
    </row>
    <row r="42" spans="2:6" x14ac:dyDescent="0.25">
      <c r="B42" s="58" t="s">
        <v>77</v>
      </c>
      <c r="C42" s="59" t="s">
        <v>78</v>
      </c>
      <c r="D42" s="134">
        <v>9.0819966088736379</v>
      </c>
      <c r="F42" s="60"/>
    </row>
    <row r="43" spans="2:6" x14ac:dyDescent="0.25">
      <c r="B43" s="58" t="s">
        <v>79</v>
      </c>
      <c r="C43" s="59" t="s">
        <v>80</v>
      </c>
      <c r="D43" s="134">
        <v>9.291644166463918</v>
      </c>
      <c r="F43" s="60"/>
    </row>
    <row r="44" spans="2:6" x14ac:dyDescent="0.25">
      <c r="B44" s="58" t="s">
        <v>81</v>
      </c>
      <c r="C44" s="59" t="s">
        <v>82</v>
      </c>
      <c r="D44" s="134">
        <v>10.98250074729264</v>
      </c>
      <c r="F44" s="60"/>
    </row>
    <row r="45" spans="2:6" x14ac:dyDescent="0.25">
      <c r="B45" s="58" t="s">
        <v>83</v>
      </c>
      <c r="C45" s="59" t="s">
        <v>84</v>
      </c>
      <c r="D45" s="134">
        <v>10.361107687640429</v>
      </c>
      <c r="F45" s="60"/>
    </row>
    <row r="46" spans="2:6" x14ac:dyDescent="0.25">
      <c r="B46" s="58" t="s">
        <v>85</v>
      </c>
      <c r="C46" s="59" t="s">
        <v>86</v>
      </c>
      <c r="D46" s="134">
        <v>10.718232485029343</v>
      </c>
      <c r="F46" s="60"/>
    </row>
    <row r="47" spans="2:6" x14ac:dyDescent="0.25">
      <c r="B47" s="58" t="s">
        <v>87</v>
      </c>
      <c r="C47" s="59" t="s">
        <v>88</v>
      </c>
      <c r="D47" s="134">
        <v>10.546079900040978</v>
      </c>
      <c r="F47" s="60"/>
    </row>
    <row r="48" spans="2:6" x14ac:dyDescent="0.25">
      <c r="B48" s="58" t="s">
        <v>89</v>
      </c>
      <c r="C48" s="59" t="s">
        <v>90</v>
      </c>
      <c r="D48" s="134">
        <v>10.003570181920161</v>
      </c>
      <c r="F48" s="60"/>
    </row>
    <row r="49" spans="2:6" x14ac:dyDescent="0.25">
      <c r="B49" s="58" t="s">
        <v>91</v>
      </c>
      <c r="C49" s="59" t="s">
        <v>92</v>
      </c>
      <c r="D49" s="134">
        <v>10.381950800978421</v>
      </c>
      <c r="F49" s="60"/>
    </row>
    <row r="50" spans="2:6" x14ac:dyDescent="0.25">
      <c r="B50" s="58" t="s">
        <v>93</v>
      </c>
      <c r="C50" s="59" t="s">
        <v>94</v>
      </c>
      <c r="D50" s="134">
        <v>11.434375028087111</v>
      </c>
      <c r="F50" s="60"/>
    </row>
    <row r="51" spans="2:6" x14ac:dyDescent="0.25">
      <c r="B51" s="58" t="s">
        <v>95</v>
      </c>
      <c r="C51" s="59" t="s">
        <v>96</v>
      </c>
      <c r="D51" s="134">
        <v>12.308649835137164</v>
      </c>
      <c r="F51" s="60"/>
    </row>
    <row r="52" spans="2:6" x14ac:dyDescent="0.25">
      <c r="B52" s="58" t="s">
        <v>97</v>
      </c>
      <c r="C52" s="59" t="s">
        <v>98</v>
      </c>
      <c r="D52" s="134">
        <v>11.985710032747841</v>
      </c>
      <c r="F52" s="60"/>
    </row>
    <row r="53" spans="2:6" x14ac:dyDescent="0.25">
      <c r="B53" s="58" t="s">
        <v>99</v>
      </c>
      <c r="C53" s="59" t="s">
        <v>100</v>
      </c>
      <c r="D53" s="134">
        <v>11.091653131776896</v>
      </c>
      <c r="F53" s="60"/>
    </row>
    <row r="54" spans="2:6" x14ac:dyDescent="0.25">
      <c r="B54" s="58" t="s">
        <v>101</v>
      </c>
      <c r="C54" s="59" t="s">
        <v>102</v>
      </c>
      <c r="D54" s="134">
        <v>9.8148913235938231</v>
      </c>
      <c r="F54" s="60"/>
    </row>
    <row r="55" spans="2:6" x14ac:dyDescent="0.25">
      <c r="B55" s="58" t="s">
        <v>103</v>
      </c>
      <c r="C55" s="59" t="s">
        <v>104</v>
      </c>
      <c r="D55" s="134">
        <v>11.122577686045178</v>
      </c>
      <c r="F55" s="60"/>
    </row>
    <row r="56" spans="2:6" x14ac:dyDescent="0.25">
      <c r="B56" s="58" t="s">
        <v>105</v>
      </c>
      <c r="C56" s="59" t="s">
        <v>106</v>
      </c>
      <c r="D56" s="134">
        <v>11.027993582926257</v>
      </c>
      <c r="F56" s="60"/>
    </row>
    <row r="57" spans="2:6" x14ac:dyDescent="0.25">
      <c r="B57" s="58" t="s">
        <v>107</v>
      </c>
      <c r="C57" s="59" t="s">
        <v>108</v>
      </c>
      <c r="D57" s="134">
        <v>10.249179604002128</v>
      </c>
      <c r="F57" s="60"/>
    </row>
    <row r="58" spans="2:6" x14ac:dyDescent="0.25">
      <c r="B58" s="58" t="s">
        <v>109</v>
      </c>
      <c r="C58" s="59" t="s">
        <v>110</v>
      </c>
      <c r="D58" s="134">
        <v>10.321076802523384</v>
      </c>
      <c r="F58" s="60"/>
    </row>
    <row r="59" spans="2:6" x14ac:dyDescent="0.25">
      <c r="B59" s="58" t="s">
        <v>111</v>
      </c>
      <c r="C59" s="59" t="s">
        <v>112</v>
      </c>
      <c r="D59" s="134">
        <v>10.185619513502647</v>
      </c>
      <c r="F59" s="60"/>
    </row>
    <row r="60" spans="2:6" x14ac:dyDescent="0.25">
      <c r="B60" s="58" t="s">
        <v>113</v>
      </c>
      <c r="C60" s="59" t="s">
        <v>114</v>
      </c>
      <c r="D60" s="134">
        <v>9.9248648241225972</v>
      </c>
      <c r="F60" s="60"/>
    </row>
    <row r="61" spans="2:6" x14ac:dyDescent="0.25">
      <c r="B61" s="58" t="s">
        <v>115</v>
      </c>
      <c r="C61" s="59" t="s">
        <v>116</v>
      </c>
      <c r="D61" s="134">
        <v>8.455109916843595</v>
      </c>
      <c r="F61" s="60"/>
    </row>
    <row r="62" spans="2:6" x14ac:dyDescent="0.25">
      <c r="B62" s="58" t="s">
        <v>117</v>
      </c>
      <c r="C62" s="59" t="s">
        <v>118</v>
      </c>
      <c r="D62" s="134">
        <v>11.078026877420275</v>
      </c>
      <c r="F62" s="60"/>
    </row>
    <row r="63" spans="2:6" x14ac:dyDescent="0.25">
      <c r="B63" s="58" t="s">
        <v>119</v>
      </c>
      <c r="C63" s="59" t="s">
        <v>120</v>
      </c>
      <c r="D63" s="134">
        <v>11.64670140008219</v>
      </c>
      <c r="F63" s="60"/>
    </row>
    <row r="64" spans="2:6" x14ac:dyDescent="0.25">
      <c r="B64" s="58" t="s">
        <v>121</v>
      </c>
      <c r="C64" s="59" t="s">
        <v>122</v>
      </c>
      <c r="D64" s="134">
        <v>9.4529566844313422</v>
      </c>
      <c r="F64" s="60"/>
    </row>
    <row r="65" spans="2:6" x14ac:dyDescent="0.25">
      <c r="B65" s="58" t="s">
        <v>123</v>
      </c>
      <c r="C65" s="59" t="s">
        <v>124</v>
      </c>
      <c r="D65" s="134">
        <v>10.975685909408298</v>
      </c>
      <c r="F65" s="60"/>
    </row>
    <row r="66" spans="2:6" x14ac:dyDescent="0.25">
      <c r="B66" s="58" t="s">
        <v>125</v>
      </c>
      <c r="C66" s="59" t="s">
        <v>126</v>
      </c>
      <c r="D66" s="134">
        <v>12.534896734205883</v>
      </c>
      <c r="F66" s="60"/>
    </row>
    <row r="67" spans="2:6" x14ac:dyDescent="0.25">
      <c r="B67" s="58" t="s">
        <v>127</v>
      </c>
      <c r="C67" s="59" t="s">
        <v>128</v>
      </c>
      <c r="D67" s="134">
        <v>10.902824292374365</v>
      </c>
      <c r="F67" s="60"/>
    </row>
    <row r="68" spans="2:6" x14ac:dyDescent="0.25">
      <c r="B68" s="58" t="s">
        <v>129</v>
      </c>
      <c r="C68" s="59" t="s">
        <v>130</v>
      </c>
      <c r="D68" s="134">
        <v>11.122233368658591</v>
      </c>
      <c r="F68" s="60"/>
    </row>
    <row r="69" spans="2:6" x14ac:dyDescent="0.25">
      <c r="B69" s="58" t="s">
        <v>131</v>
      </c>
      <c r="C69" s="59" t="s">
        <v>132</v>
      </c>
      <c r="D69" s="134">
        <v>11.348956635690575</v>
      </c>
      <c r="F69" s="60"/>
    </row>
    <row r="70" spans="2:6" x14ac:dyDescent="0.25">
      <c r="B70" s="58" t="s">
        <v>133</v>
      </c>
      <c r="C70" s="59" t="s">
        <v>134</v>
      </c>
      <c r="D70" s="134">
        <v>13.907090402148878</v>
      </c>
      <c r="F70" s="60"/>
    </row>
    <row r="71" spans="2:6" x14ac:dyDescent="0.25">
      <c r="B71" s="58" t="s">
        <v>135</v>
      </c>
      <c r="C71" s="59" t="s">
        <v>136</v>
      </c>
      <c r="D71" s="134">
        <v>9.3615485669724574</v>
      </c>
      <c r="F71" s="60"/>
    </row>
    <row r="72" spans="2:6" x14ac:dyDescent="0.25">
      <c r="B72" s="58" t="s">
        <v>137</v>
      </c>
      <c r="C72" s="59" t="s">
        <v>138</v>
      </c>
      <c r="D72" s="134">
        <v>8.3903442799441095</v>
      </c>
      <c r="F72" s="60"/>
    </row>
    <row r="73" spans="2:6" x14ac:dyDescent="0.25">
      <c r="B73" s="58" t="s">
        <v>139</v>
      </c>
      <c r="C73" s="59" t="s">
        <v>140</v>
      </c>
      <c r="D73" s="134">
        <v>10.127012080110852</v>
      </c>
      <c r="F73" s="60"/>
    </row>
    <row r="74" spans="2:6" x14ac:dyDescent="0.25">
      <c r="B74" s="58" t="s">
        <v>141</v>
      </c>
      <c r="C74" s="59" t="s">
        <v>142</v>
      </c>
      <c r="D74" s="134">
        <v>9.9331981700977323</v>
      </c>
      <c r="F74" s="60"/>
    </row>
    <row r="75" spans="2:6" x14ac:dyDescent="0.25">
      <c r="B75" s="58" t="s">
        <v>143</v>
      </c>
      <c r="C75" s="59" t="s">
        <v>144</v>
      </c>
      <c r="D75" s="134">
        <v>10.495642516347646</v>
      </c>
      <c r="F75" s="60"/>
    </row>
    <row r="76" spans="2:6" x14ac:dyDescent="0.25">
      <c r="B76" s="58" t="s">
        <v>145</v>
      </c>
      <c r="C76" s="59" t="s">
        <v>146</v>
      </c>
      <c r="D76" s="134">
        <v>10.945447319093169</v>
      </c>
      <c r="F76" s="60"/>
    </row>
    <row r="77" spans="2:6" x14ac:dyDescent="0.25">
      <c r="B77" s="58" t="s">
        <v>147</v>
      </c>
      <c r="C77" s="59" t="s">
        <v>148</v>
      </c>
      <c r="D77" s="134">
        <v>8.4071889056472831</v>
      </c>
      <c r="F77" s="60"/>
    </row>
    <row r="78" spans="2:6" x14ac:dyDescent="0.25">
      <c r="B78" s="58" t="s">
        <v>149</v>
      </c>
      <c r="C78" s="59" t="s">
        <v>150</v>
      </c>
      <c r="D78" s="134">
        <v>6.1744897522570712</v>
      </c>
      <c r="F78" s="60"/>
    </row>
    <row r="79" spans="2:6" x14ac:dyDescent="0.25">
      <c r="B79" s="58" t="s">
        <v>151</v>
      </c>
      <c r="C79" s="59" t="s">
        <v>152</v>
      </c>
      <c r="D79" s="134">
        <v>6.5118034864438537</v>
      </c>
      <c r="F79" s="60"/>
    </row>
    <row r="80" spans="2:6" x14ac:dyDescent="0.25">
      <c r="B80" s="58" t="s">
        <v>153</v>
      </c>
      <c r="C80" s="59" t="s">
        <v>154</v>
      </c>
      <c r="D80" s="134">
        <v>10.90366600639228</v>
      </c>
      <c r="F80" s="60"/>
    </row>
    <row r="81" spans="2:6" x14ac:dyDescent="0.25">
      <c r="B81" s="58" t="s">
        <v>155</v>
      </c>
      <c r="C81" s="59" t="s">
        <v>156</v>
      </c>
      <c r="D81" s="134">
        <v>8.6826076013088347</v>
      </c>
      <c r="F81" s="60"/>
    </row>
    <row r="82" spans="2:6" x14ac:dyDescent="0.25">
      <c r="B82" s="58" t="s">
        <v>157</v>
      </c>
      <c r="C82" s="59" t="s">
        <v>158</v>
      </c>
      <c r="D82" s="134">
        <v>7.145141200439757</v>
      </c>
      <c r="F82" s="60"/>
    </row>
    <row r="83" spans="2:6" x14ac:dyDescent="0.25">
      <c r="B83" s="58" t="s">
        <v>159</v>
      </c>
      <c r="C83" s="59" t="s">
        <v>160</v>
      </c>
      <c r="D83" s="134">
        <v>10.458391498817697</v>
      </c>
      <c r="F83" s="60"/>
    </row>
    <row r="84" spans="2:6" x14ac:dyDescent="0.25">
      <c r="B84" s="58" t="s">
        <v>161</v>
      </c>
      <c r="C84" s="59" t="s">
        <v>162</v>
      </c>
      <c r="D84" s="134">
        <v>11.814097945317723</v>
      </c>
      <c r="F84" s="60"/>
    </row>
    <row r="85" spans="2:6" x14ac:dyDescent="0.25">
      <c r="B85" s="58" t="s">
        <v>163</v>
      </c>
      <c r="C85" s="59" t="s">
        <v>164</v>
      </c>
      <c r="D85" s="134">
        <v>11.56151140628377</v>
      </c>
      <c r="F85" s="60"/>
    </row>
    <row r="86" spans="2:6" x14ac:dyDescent="0.25">
      <c r="B86" s="58" t="s">
        <v>165</v>
      </c>
      <c r="C86" s="59" t="s">
        <v>166</v>
      </c>
      <c r="D86" s="134">
        <v>11.099717725675443</v>
      </c>
      <c r="F86" s="60"/>
    </row>
    <row r="87" spans="2:6" x14ac:dyDescent="0.25">
      <c r="B87" s="58" t="s">
        <v>167</v>
      </c>
      <c r="C87" s="59" t="s">
        <v>168</v>
      </c>
      <c r="D87" s="134">
        <v>11.22375898597136</v>
      </c>
      <c r="F87" s="60"/>
    </row>
    <row r="88" spans="2:6" x14ac:dyDescent="0.25">
      <c r="B88" s="58" t="s">
        <v>169</v>
      </c>
      <c r="C88" s="59" t="s">
        <v>170</v>
      </c>
      <c r="D88" s="134">
        <v>12.8865530910653</v>
      </c>
      <c r="F88" s="60"/>
    </row>
    <row r="89" spans="2:6" x14ac:dyDescent="0.25">
      <c r="B89" s="58" t="s">
        <v>171</v>
      </c>
      <c r="C89" s="59" t="s">
        <v>172</v>
      </c>
      <c r="D89" s="134">
        <v>10.138140332267442</v>
      </c>
      <c r="F89" s="60"/>
    </row>
    <row r="90" spans="2:6" x14ac:dyDescent="0.25">
      <c r="B90" s="58" t="s">
        <v>173</v>
      </c>
      <c r="C90" s="59" t="s">
        <v>174</v>
      </c>
      <c r="D90" s="134">
        <v>11.189985910913624</v>
      </c>
      <c r="F90" s="60"/>
    </row>
    <row r="91" spans="2:6" x14ac:dyDescent="0.25">
      <c r="B91" s="58" t="s">
        <v>175</v>
      </c>
      <c r="C91" s="59" t="s">
        <v>176</v>
      </c>
      <c r="D91" s="134">
        <v>11.475684923097072</v>
      </c>
      <c r="F91" s="60"/>
    </row>
    <row r="92" spans="2:6" x14ac:dyDescent="0.25">
      <c r="B92" s="58" t="s">
        <v>177</v>
      </c>
      <c r="C92" s="59" t="s">
        <v>178</v>
      </c>
      <c r="D92" s="134">
        <v>11.558527351723088</v>
      </c>
      <c r="F92" s="60"/>
    </row>
    <row r="93" spans="2:6" x14ac:dyDescent="0.25">
      <c r="B93" s="58" t="s">
        <v>179</v>
      </c>
      <c r="C93" s="59" t="s">
        <v>180</v>
      </c>
      <c r="D93" s="134">
        <v>11.058060300569402</v>
      </c>
      <c r="F93" s="60"/>
    </row>
    <row r="94" spans="2:6" x14ac:dyDescent="0.25">
      <c r="B94" s="58" t="s">
        <v>181</v>
      </c>
      <c r="C94" s="59" t="s">
        <v>182</v>
      </c>
      <c r="D94" s="134">
        <v>10.366701611005327</v>
      </c>
      <c r="F94" s="60"/>
    </row>
    <row r="95" spans="2:6" x14ac:dyDescent="0.25">
      <c r="B95" s="58" t="s">
        <v>183</v>
      </c>
      <c r="C95" s="59" t="s">
        <v>184</v>
      </c>
      <c r="D95" s="134">
        <v>8.3287288963304036</v>
      </c>
      <c r="F95" s="60"/>
    </row>
    <row r="96" spans="2:6" x14ac:dyDescent="0.25">
      <c r="B96" s="58" t="s">
        <v>185</v>
      </c>
      <c r="C96" s="59" t="s">
        <v>186</v>
      </c>
      <c r="D96" s="134">
        <v>6.0977648087081571</v>
      </c>
      <c r="F96" s="60"/>
    </row>
    <row r="97" spans="2:9" x14ac:dyDescent="0.25">
      <c r="B97" s="58" t="s">
        <v>187</v>
      </c>
      <c r="C97" s="59" t="s">
        <v>188</v>
      </c>
      <c r="D97" s="134">
        <v>10.259407972671424</v>
      </c>
      <c r="F97" s="60"/>
    </row>
    <row r="98" spans="2:9" x14ac:dyDescent="0.25">
      <c r="B98" s="58" t="s">
        <v>189</v>
      </c>
      <c r="C98" s="59" t="s">
        <v>190</v>
      </c>
      <c r="D98" s="134">
        <v>7.9516571495375139</v>
      </c>
      <c r="F98" s="60"/>
    </row>
    <row r="99" spans="2:9" x14ac:dyDescent="0.25">
      <c r="B99" s="58" t="s">
        <v>191</v>
      </c>
      <c r="C99" s="59" t="s">
        <v>192</v>
      </c>
      <c r="D99" s="134">
        <v>8.4609201009852857</v>
      </c>
      <c r="F99" s="60"/>
    </row>
    <row r="100" spans="2:9" ht="10.5" x14ac:dyDescent="0.25">
      <c r="B100" s="58">
        <v>971</v>
      </c>
      <c r="C100" s="59" t="s">
        <v>198</v>
      </c>
      <c r="D100" s="134">
        <v>11.471707777014679</v>
      </c>
      <c r="E100" s="64"/>
      <c r="F100" s="60"/>
    </row>
    <row r="101" spans="2:9" ht="10.5" x14ac:dyDescent="0.25">
      <c r="B101" s="58">
        <v>972</v>
      </c>
      <c r="C101" s="59" t="s">
        <v>199</v>
      </c>
      <c r="D101" s="134">
        <v>13.225913346035952</v>
      </c>
      <c r="E101" s="64"/>
      <c r="F101" s="60"/>
    </row>
    <row r="102" spans="2:9" x14ac:dyDescent="0.25">
      <c r="B102" s="58">
        <v>973</v>
      </c>
      <c r="C102" s="59" t="s">
        <v>200</v>
      </c>
      <c r="D102" s="134">
        <v>6.384553600957525</v>
      </c>
      <c r="E102" s="65"/>
      <c r="F102" s="60"/>
    </row>
    <row r="103" spans="2:9" x14ac:dyDescent="0.25">
      <c r="B103" s="58">
        <v>974</v>
      </c>
      <c r="C103" s="59" t="s">
        <v>201</v>
      </c>
      <c r="D103" s="134">
        <v>14.179722845523335</v>
      </c>
      <c r="E103" s="65"/>
      <c r="F103" s="60"/>
      <c r="G103" s="66"/>
      <c r="H103" s="66"/>
    </row>
    <row r="104" spans="2:9" x14ac:dyDescent="0.25">
      <c r="B104" s="58">
        <v>976</v>
      </c>
      <c r="C104" s="59" t="s">
        <v>206</v>
      </c>
      <c r="D104" s="134">
        <v>0.67936111926425991</v>
      </c>
      <c r="E104" s="65"/>
      <c r="F104" s="60"/>
      <c r="G104" s="66"/>
      <c r="H104" s="66"/>
    </row>
    <row r="105" spans="2:9" x14ac:dyDescent="0.25">
      <c r="B105" s="67"/>
      <c r="C105" s="67"/>
      <c r="D105" s="67"/>
      <c r="G105" s="66"/>
      <c r="H105" s="66"/>
    </row>
    <row r="106" spans="2:9" ht="27" customHeight="1" x14ac:dyDescent="0.25">
      <c r="B106" s="274" t="s">
        <v>297</v>
      </c>
      <c r="C106" s="275"/>
      <c r="D106" s="275"/>
      <c r="G106" s="66"/>
      <c r="H106" s="66"/>
    </row>
    <row r="107" spans="2:9" ht="33" customHeight="1" x14ac:dyDescent="0.25">
      <c r="B107" s="275"/>
      <c r="C107" s="275"/>
      <c r="D107" s="275"/>
      <c r="F107" s="66"/>
      <c r="G107" s="66"/>
      <c r="H107" s="66"/>
      <c r="I107" s="66"/>
    </row>
    <row r="108" spans="2:9" x14ac:dyDescent="0.25">
      <c r="B108" s="69"/>
      <c r="C108" s="67"/>
      <c r="D108" s="67"/>
      <c r="F108" s="66"/>
      <c r="G108" s="66"/>
      <c r="H108" s="66"/>
      <c r="I108" s="66"/>
    </row>
    <row r="109" spans="2:9" ht="10.5" x14ac:dyDescent="0.25">
      <c r="B109" s="67"/>
      <c r="C109" s="67"/>
      <c r="D109" s="67"/>
      <c r="F109" s="113"/>
      <c r="G109" s="113"/>
      <c r="H109" s="66"/>
      <c r="I109" s="66"/>
    </row>
    <row r="110" spans="2:9" x14ac:dyDescent="0.25">
      <c r="B110" s="67"/>
      <c r="C110" s="67"/>
      <c r="D110" s="67"/>
      <c r="F110" s="66"/>
      <c r="G110" s="66"/>
      <c r="H110" s="66"/>
      <c r="I110" s="66"/>
    </row>
    <row r="111" spans="2:9" ht="10.5" x14ac:dyDescent="0.25">
      <c r="B111" s="67"/>
      <c r="C111" s="67"/>
      <c r="D111" s="67"/>
      <c r="F111" s="113"/>
      <c r="G111" s="113"/>
      <c r="H111" s="66"/>
      <c r="I111" s="66"/>
    </row>
    <row r="112" spans="2:9" x14ac:dyDescent="0.25">
      <c r="B112" s="67"/>
      <c r="C112" s="67"/>
      <c r="D112" s="67"/>
      <c r="F112" s="66"/>
      <c r="G112" s="66"/>
      <c r="H112" s="66"/>
      <c r="I112" s="66"/>
    </row>
    <row r="113" spans="2:9" x14ac:dyDescent="0.25">
      <c r="B113" s="67"/>
      <c r="C113" s="67"/>
      <c r="D113" s="67"/>
      <c r="F113" s="66"/>
      <c r="G113" s="66"/>
      <c r="H113" s="66"/>
      <c r="I113" s="66"/>
    </row>
    <row r="114" spans="2:9" x14ac:dyDescent="0.25">
      <c r="B114" s="67"/>
      <c r="C114" s="67"/>
      <c r="D114" s="67"/>
      <c r="F114" s="66"/>
      <c r="G114" s="66"/>
      <c r="H114" s="66"/>
      <c r="I114" s="66"/>
    </row>
    <row r="115" spans="2:9" x14ac:dyDescent="0.25">
      <c r="B115" s="67"/>
      <c r="C115" s="67"/>
      <c r="D115" s="67"/>
    </row>
    <row r="116" spans="2:9" x14ac:dyDescent="0.25">
      <c r="B116" s="67"/>
      <c r="C116" s="67"/>
      <c r="D116" s="67"/>
    </row>
  </sheetData>
  <mergeCells count="2">
    <mergeCell ref="B106:D107"/>
    <mergeCell ref="B1:D1"/>
  </mergeCells>
  <phoneticPr fontId="0"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2</vt:i4>
      </vt:variant>
    </vt:vector>
  </HeadingPairs>
  <TitlesOfParts>
    <vt:vector size="10" baseType="lpstr">
      <vt:lpstr>Schéma 1</vt:lpstr>
      <vt:lpstr>Tableau 1</vt:lpstr>
      <vt:lpstr>Tableau 2 </vt:lpstr>
      <vt:lpstr>Tableau 3</vt:lpstr>
      <vt:lpstr>Tableau 4</vt:lpstr>
      <vt:lpstr>Tableau 5</vt:lpstr>
      <vt:lpstr>Graphique 1</vt:lpstr>
      <vt:lpstr>Tableau complémentaire</vt:lpstr>
      <vt:lpstr>'Tableau 1'!Zone_d_impression</vt:lpstr>
      <vt:lpstr>'Tableau 2 '!Zone_d_impression</vt:lpstr>
    </vt:vector>
  </TitlesOfParts>
  <Company>Ministère de la Santé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smicheaux</dc:creator>
  <cp:lastModifiedBy>Émilie Morin</cp:lastModifiedBy>
  <cp:lastPrinted>2011-01-12T17:17:22Z</cp:lastPrinted>
  <dcterms:created xsi:type="dcterms:W3CDTF">2009-09-14T12:18:30Z</dcterms:created>
  <dcterms:modified xsi:type="dcterms:W3CDTF">2023-09-19T15:23:10Z</dcterms:modified>
</cp:coreProperties>
</file>