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I:\BPC\03_PUBLICATIONS\01-Publications\• Les Dossiers de la Drees\2024 Dossiers de la DREES\DD Accidents du travail\"/>
    </mc:Choice>
  </mc:AlternateContent>
  <bookViews>
    <workbookView xWindow="0" yWindow="0" windowWidth="20490" windowHeight="7620"/>
  </bookViews>
  <sheets>
    <sheet name="Tableau 1" sheetId="19" r:id="rId1"/>
    <sheet name="Graphique 1" sheetId="17" r:id="rId2"/>
    <sheet name="Tableau 2" sheetId="20" r:id="rId3"/>
    <sheet name="Tableau 3" sheetId="22" r:id="rId4"/>
    <sheet name="Tableau 4" sheetId="15" r:id="rId5"/>
    <sheet name="Graphique 2" sheetId="1" r:id="rId6"/>
    <sheet name="Graphique 3" sheetId="23" r:id="rId7"/>
    <sheet name="Tableau 5" sheetId="24" r:id="rId8"/>
    <sheet name="Graphiques 4 à 7" sheetId="9" r:id="rId9"/>
    <sheet name="Graphiques 8 à 10" sheetId="11" r:id="rId10"/>
    <sheet name="Annexe 2" sheetId="14" r:id="rId11"/>
    <sheet name="Annexe 4" sheetId="12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2" i="12" l="1"/>
  <c r="K122" i="12"/>
  <c r="N121" i="12"/>
  <c r="T121" i="12" s="1"/>
  <c r="M121" i="12"/>
  <c r="L121" i="12"/>
  <c r="R121" i="12" s="1"/>
  <c r="K121" i="12"/>
  <c r="Q121" i="12" s="1"/>
  <c r="T120" i="12"/>
  <c r="N120" i="12"/>
  <c r="M120" i="12"/>
  <c r="S120" i="12" s="1"/>
  <c r="L120" i="12"/>
  <c r="R120" i="12" s="1"/>
  <c r="K120" i="12"/>
  <c r="Q120" i="12" s="1"/>
  <c r="Q119" i="12"/>
  <c r="N119" i="12"/>
  <c r="T119" i="12" s="1"/>
  <c r="M119" i="12"/>
  <c r="S119" i="12" s="1"/>
  <c r="L119" i="12"/>
  <c r="R119" i="12" s="1"/>
  <c r="K119" i="12"/>
  <c r="O119" i="12" s="1"/>
  <c r="R118" i="12"/>
  <c r="N118" i="12"/>
  <c r="T118" i="12" s="1"/>
  <c r="M118" i="12"/>
  <c r="S118" i="12" s="1"/>
  <c r="L118" i="12"/>
  <c r="K118" i="12"/>
  <c r="Q118" i="12" s="1"/>
  <c r="N117" i="12"/>
  <c r="T117" i="12" s="1"/>
  <c r="M117" i="12"/>
  <c r="L117" i="12"/>
  <c r="R117" i="12" s="1"/>
  <c r="K117" i="12"/>
  <c r="Q117" i="12" s="1"/>
  <c r="N116" i="12"/>
  <c r="M116" i="12"/>
  <c r="L116" i="12"/>
  <c r="K116" i="12"/>
  <c r="O116" i="12" s="1"/>
  <c r="N115" i="12"/>
  <c r="M115" i="12"/>
  <c r="L115" i="12"/>
  <c r="K115" i="12"/>
  <c r="O115" i="12" s="1"/>
  <c r="N114" i="12"/>
  <c r="M114" i="12"/>
  <c r="L114" i="12"/>
  <c r="K114" i="12"/>
  <c r="O114" i="12" s="1"/>
  <c r="N113" i="12"/>
  <c r="M113" i="12"/>
  <c r="L113" i="12"/>
  <c r="K113" i="12"/>
  <c r="O113" i="12" s="1"/>
  <c r="L87" i="12"/>
  <c r="K87" i="12"/>
  <c r="R86" i="12"/>
  <c r="N86" i="12"/>
  <c r="T86" i="12" s="1"/>
  <c r="M86" i="12"/>
  <c r="S86" i="12" s="1"/>
  <c r="L86" i="12"/>
  <c r="K86" i="12"/>
  <c r="Q86" i="12" s="1"/>
  <c r="N85" i="12"/>
  <c r="T85" i="12" s="1"/>
  <c r="M85" i="12"/>
  <c r="L85" i="12"/>
  <c r="R85" i="12" s="1"/>
  <c r="K85" i="12"/>
  <c r="O85" i="12" s="1"/>
  <c r="T84" i="12"/>
  <c r="N84" i="12"/>
  <c r="M84" i="12"/>
  <c r="S84" i="12" s="1"/>
  <c r="L84" i="12"/>
  <c r="R84" i="12" s="1"/>
  <c r="K84" i="12"/>
  <c r="Q84" i="12" s="1"/>
  <c r="Q83" i="12"/>
  <c r="N83" i="12"/>
  <c r="T83" i="12" s="1"/>
  <c r="M83" i="12"/>
  <c r="S83" i="12" s="1"/>
  <c r="L83" i="12"/>
  <c r="R83" i="12" s="1"/>
  <c r="K83" i="12"/>
  <c r="O83" i="12" s="1"/>
  <c r="R82" i="12"/>
  <c r="N82" i="12"/>
  <c r="T82" i="12" s="1"/>
  <c r="M82" i="12"/>
  <c r="S82" i="12" s="1"/>
  <c r="L82" i="12"/>
  <c r="K82" i="12"/>
  <c r="Q82" i="12" s="1"/>
  <c r="N81" i="12"/>
  <c r="M81" i="12"/>
  <c r="L81" i="12"/>
  <c r="K81" i="12"/>
  <c r="O81" i="12" s="1"/>
  <c r="N80" i="12"/>
  <c r="M80" i="12"/>
  <c r="L80" i="12"/>
  <c r="K80" i="12"/>
  <c r="O80" i="12" s="1"/>
  <c r="N79" i="12"/>
  <c r="M79" i="12"/>
  <c r="L79" i="12"/>
  <c r="K79" i="12"/>
  <c r="O79" i="12" s="1"/>
  <c r="N78" i="12"/>
  <c r="M78" i="12"/>
  <c r="L78" i="12"/>
  <c r="K78" i="12"/>
  <c r="O78" i="12" s="1"/>
  <c r="S85" i="12" l="1"/>
  <c r="S117" i="12"/>
  <c r="O120" i="12"/>
  <c r="O117" i="12"/>
  <c r="O121" i="12"/>
  <c r="Q85" i="12"/>
  <c r="O86" i="12"/>
  <c r="O118" i="12"/>
  <c r="O84" i="12"/>
  <c r="S121" i="12"/>
  <c r="O82" i="12"/>
  <c r="D11" i="19" l="1"/>
  <c r="C11" i="19"/>
  <c r="E10" i="19"/>
  <c r="E9" i="19"/>
  <c r="E8" i="19"/>
  <c r="E7" i="19"/>
  <c r="E6" i="19"/>
  <c r="E5" i="19"/>
  <c r="E11" i="19" s="1"/>
  <c r="N41" i="11" l="1"/>
  <c r="N42" i="11"/>
  <c r="N43" i="11"/>
  <c r="N44" i="11"/>
  <c r="N45" i="11"/>
  <c r="N46" i="11"/>
  <c r="N47" i="11"/>
  <c r="N48" i="11"/>
  <c r="N49" i="11"/>
  <c r="M50" i="11"/>
  <c r="M41" i="11"/>
  <c r="M42" i="11"/>
  <c r="M43" i="11"/>
  <c r="M44" i="11"/>
  <c r="M45" i="11"/>
  <c r="M46" i="11"/>
  <c r="M47" i="11"/>
  <c r="M48" i="11"/>
  <c r="M49" i="11"/>
  <c r="L41" i="11"/>
  <c r="L42" i="11"/>
  <c r="L43" i="11"/>
  <c r="L44" i="11"/>
  <c r="L45" i="11"/>
  <c r="L46" i="11"/>
  <c r="L47" i="11"/>
  <c r="L48" i="11"/>
  <c r="L49" i="11"/>
  <c r="L50" i="11"/>
  <c r="K41" i="11"/>
  <c r="K42" i="11"/>
  <c r="O42" i="11" s="1"/>
  <c r="K43" i="11"/>
  <c r="K44" i="11"/>
  <c r="K45" i="11"/>
  <c r="K46" i="11"/>
  <c r="K47" i="11"/>
  <c r="K48" i="11"/>
  <c r="K49" i="11"/>
  <c r="K50" i="11"/>
  <c r="L40" i="11"/>
  <c r="M40" i="11"/>
  <c r="N40" i="11"/>
  <c r="K40" i="11"/>
  <c r="N7" i="11"/>
  <c r="N8" i="11"/>
  <c r="N9" i="11"/>
  <c r="N10" i="11"/>
  <c r="N11" i="11"/>
  <c r="N12" i="11"/>
  <c r="N13" i="11"/>
  <c r="N14" i="11"/>
  <c r="N6" i="11"/>
  <c r="M7" i="11"/>
  <c r="M8" i="11"/>
  <c r="M9" i="11"/>
  <c r="M10" i="11"/>
  <c r="M11" i="11"/>
  <c r="M12" i="11"/>
  <c r="M13" i="11"/>
  <c r="M14" i="11"/>
  <c r="M15" i="11"/>
  <c r="M6" i="11"/>
  <c r="L11" i="11"/>
  <c r="L12" i="11"/>
  <c r="L13" i="11"/>
  <c r="L14" i="11"/>
  <c r="L15" i="11"/>
  <c r="L10" i="11"/>
  <c r="K7" i="11"/>
  <c r="K8" i="11"/>
  <c r="K9" i="11"/>
  <c r="K10" i="11"/>
  <c r="K11" i="11"/>
  <c r="K12" i="11"/>
  <c r="K13" i="11"/>
  <c r="K14" i="11"/>
  <c r="K15" i="11"/>
  <c r="K6" i="11"/>
  <c r="R48" i="11" l="1"/>
  <c r="O12" i="11"/>
  <c r="U12" i="11" s="1"/>
  <c r="Q12" i="11"/>
  <c r="S12" i="11"/>
  <c r="O49" i="11"/>
  <c r="U49" i="11" s="1"/>
  <c r="Q49" i="11"/>
  <c r="O45" i="11"/>
  <c r="U45" i="11" s="1"/>
  <c r="O41" i="11"/>
  <c r="R47" i="11"/>
  <c r="O43" i="11"/>
  <c r="O46" i="11"/>
  <c r="U46" i="11" s="1"/>
  <c r="T46" i="11"/>
  <c r="O13" i="11"/>
  <c r="U13" i="11" s="1"/>
  <c r="S49" i="11"/>
  <c r="O11" i="11"/>
  <c r="U11" i="11" s="1"/>
  <c r="T12" i="11"/>
  <c r="O48" i="11"/>
  <c r="U48" i="11" s="1"/>
  <c r="Q48" i="11"/>
  <c r="O44" i="11"/>
  <c r="R46" i="11"/>
  <c r="T49" i="11"/>
  <c r="S13" i="11"/>
  <c r="T47" i="11"/>
  <c r="O14" i="11"/>
  <c r="U14" i="11" s="1"/>
  <c r="Q14" i="11"/>
  <c r="O10" i="11"/>
  <c r="U10" i="11" s="1"/>
  <c r="R10" i="11"/>
  <c r="R12" i="11"/>
  <c r="Q47" i="11"/>
  <c r="R49" i="11"/>
  <c r="S46" i="11"/>
  <c r="T48" i="11"/>
  <c r="O47" i="11"/>
  <c r="U47" i="11" s="1"/>
  <c r="S11" i="11" l="1"/>
  <c r="R14" i="11"/>
  <c r="S45" i="11"/>
  <c r="T11" i="11"/>
  <c r="T10" i="11"/>
  <c r="T45" i="11"/>
  <c r="R45" i="11"/>
  <c r="S10" i="11"/>
  <c r="R13" i="11"/>
  <c r="T14" i="11"/>
  <c r="S14" i="11"/>
  <c r="Q10" i="11"/>
  <c r="Q46" i="11"/>
  <c r="S47" i="11"/>
  <c r="Q11" i="11"/>
  <c r="Q13" i="11"/>
  <c r="S48" i="11"/>
  <c r="Q45" i="11"/>
  <c r="T13" i="11"/>
  <c r="R11" i="11"/>
  <c r="L7" i="11"/>
  <c r="O7" i="11" s="1"/>
  <c r="L8" i="11"/>
  <c r="O8" i="11" s="1"/>
  <c r="L9" i="11"/>
  <c r="O9" i="11" s="1"/>
  <c r="L6" i="11"/>
  <c r="O6" i="11" s="1"/>
</calcChain>
</file>

<file path=xl/sharedStrings.xml><?xml version="1.0" encoding="utf-8"?>
<sst xmlns="http://schemas.openxmlformats.org/spreadsheetml/2006/main" count="317" uniqueCount="156">
  <si>
    <t>Année p/r au choc</t>
  </si>
  <si>
    <t>Salaire</t>
  </si>
  <si>
    <t>IC</t>
  </si>
  <si>
    <t>Autres revenus du ménage</t>
  </si>
  <si>
    <t>Effet</t>
  </si>
  <si>
    <t>Autres revenus</t>
  </si>
  <si>
    <t>Total</t>
  </si>
  <si>
    <t>Part au chômage indemnisé</t>
  </si>
  <si>
    <t>IP &lt; 10%</t>
  </si>
  <si>
    <t>IP &gt;= 10%</t>
  </si>
  <si>
    <t>Chômage</t>
  </si>
  <si>
    <t>Heures</t>
  </si>
  <si>
    <t>IP &lt; 10 %</t>
  </si>
  <si>
    <t>IP &gt;= 10 %</t>
  </si>
  <si>
    <t>Ensemble</t>
  </si>
  <si>
    <t>Revenus initiaux</t>
  </si>
  <si>
    <t>+ indemnisation chômage</t>
  </si>
  <si>
    <t>Estimateur</t>
  </si>
  <si>
    <t>Indemnisation chômage</t>
  </si>
  <si>
    <t>Revenus finaux</t>
  </si>
  <si>
    <t>Système socio-fiscal</t>
  </si>
  <si>
    <t>EDP Santé</t>
  </si>
  <si>
    <t>Cible</t>
  </si>
  <si>
    <t>&lt; 10%</t>
  </si>
  <si>
    <t>10 à 19%</t>
  </si>
  <si>
    <t>20 à 49%</t>
  </si>
  <si>
    <t>50 à 100%</t>
  </si>
  <si>
    <t>ns</t>
  </si>
  <si>
    <t>Indemnisation moyenne</t>
  </si>
  <si>
    <t>&lt; 10 %</t>
  </si>
  <si>
    <t>46 ans</t>
  </si>
  <si>
    <t>45 ans</t>
  </si>
  <si>
    <t>&gt;= 10 %</t>
  </si>
  <si>
    <t>48 ans</t>
  </si>
  <si>
    <t>Répartition population hors AT</t>
  </si>
  <si>
    <t>Répartition population AT</t>
  </si>
  <si>
    <t>Garoche (2016) pour des AT en 2012</t>
  </si>
  <si>
    <t>CSP</t>
  </si>
  <si>
    <t>Cadre</t>
  </si>
  <si>
    <t>Profession intermédaire</t>
  </si>
  <si>
    <t>Employé</t>
  </si>
  <si>
    <t>Ouvrier</t>
  </si>
  <si>
    <t>20 à 30 ans</t>
  </si>
  <si>
    <t>31 à 40 ans</t>
  </si>
  <si>
    <t>41 à 50 ans</t>
  </si>
  <si>
    <t>51 à 64 ans</t>
  </si>
  <si>
    <t>Diplôme</t>
  </si>
  <si>
    <t>Aucun</t>
  </si>
  <si>
    <t>-</t>
  </si>
  <si>
    <t>&lt; bac</t>
  </si>
  <si>
    <t>bac</t>
  </si>
  <si>
    <t>&gt; bac</t>
  </si>
  <si>
    <t>Sexe</t>
  </si>
  <si>
    <t>Homme</t>
  </si>
  <si>
    <t>Femme</t>
  </si>
  <si>
    <t>&lt; 10 employés</t>
  </si>
  <si>
    <t>10 à 249</t>
  </si>
  <si>
    <t>250 à 4900</t>
  </si>
  <si>
    <t>5000 ou +</t>
  </si>
  <si>
    <t>Construction</t>
  </si>
  <si>
    <t>Transports et entreposage</t>
  </si>
  <si>
    <t>Administration publique</t>
  </si>
  <si>
    <t>11 à 15</t>
  </si>
  <si>
    <t>16 à 19</t>
  </si>
  <si>
    <t>21 à 30</t>
  </si>
  <si>
    <t>31 à 50</t>
  </si>
  <si>
    <t>Heures (restreintes)</t>
  </si>
  <si>
    <t>Heures (sans restriction)</t>
  </si>
  <si>
    <t>+ indemnisation incapacité permanente</t>
  </si>
  <si>
    <t>Indemnités journalières ATMP</t>
  </si>
  <si>
    <t>Indemnisation incapacité permanente</t>
  </si>
  <si>
    <t>Tableau 1 - Nombre d’observations du panel cylindré</t>
  </si>
  <si>
    <r>
      <t xml:space="preserve">Lecture &gt; </t>
    </r>
    <r>
      <rPr>
        <sz val="8"/>
        <color theme="1"/>
        <rFont val="Marianne"/>
        <family val="3"/>
      </rPr>
      <t>L’échantillon comprend 895</t>
    </r>
    <r>
      <rPr>
        <u/>
        <sz val="8"/>
        <color rgb="FF008080"/>
        <rFont val="Marianne"/>
        <family val="3"/>
      </rPr>
      <t> </t>
    </r>
    <r>
      <rPr>
        <strike/>
        <sz val="8"/>
        <color rgb="FFFF0000"/>
        <rFont val="Marianne"/>
        <family val="3"/>
      </rPr>
      <t xml:space="preserve"> </t>
    </r>
    <r>
      <rPr>
        <sz val="8"/>
        <color theme="1"/>
        <rFont val="Marianne"/>
        <family val="3"/>
      </rPr>
      <t>victimes d’un AT en 2011, dont 603 avec un taux d’IP inférieur à 10 % et 292 avec un taux d’IP supérieur ou égal à 10 %.</t>
    </r>
  </si>
  <si>
    <r>
      <t xml:space="preserve">Champ &gt; </t>
    </r>
    <r>
      <rPr>
        <sz val="8"/>
        <color theme="1"/>
        <rFont val="Marianne"/>
        <family val="3"/>
      </rPr>
      <t>Individus EDP d’âge actif victimes d’un accident du travail avec IP entre 2011 et 2016, qui ont connu au moins une période d’emploi salarié entre 2010 et 2016.</t>
    </r>
  </si>
  <si>
    <r>
      <t xml:space="preserve">Source &gt; </t>
    </r>
    <r>
      <rPr>
        <sz val="8"/>
        <color theme="1"/>
        <rFont val="Marianne"/>
        <family val="3"/>
      </rPr>
      <t>EDP-Santé, 2008-2018.</t>
    </r>
  </si>
  <si>
    <t>Année de l’AT</t>
  </si>
  <si>
    <t>Graphique 1 - Répartition annuelle des versements d’indemnisation pour des AT avec IP survenus en 2010</t>
  </si>
  <si>
    <r>
      <t xml:space="preserve">Lecture &gt; </t>
    </r>
    <r>
      <rPr>
        <sz val="8"/>
        <color theme="1"/>
        <rFont val="Marianne"/>
        <family val="3"/>
      </rPr>
      <t>Parmi les accidents du travail survenus en 2010 avec un taux d’IP inférieur à 10 %, un quart reçoit son indemnisation en capital en 2010, la moitié en 2011 et les autres les années suivantes. Pour les AT avec un taux d’IP supérieur ou égal à 10 %, 9 % des versements de rentes d’incapacité démarrent dès 2010 et, en 2014, 90 % des victimes de 2010 perçoivent une rente d’incapacité.</t>
    </r>
  </si>
  <si>
    <r>
      <t xml:space="preserve">Champ &gt; </t>
    </r>
    <r>
      <rPr>
        <sz val="8"/>
        <color theme="1"/>
        <rFont val="Marianne"/>
        <family val="3"/>
      </rPr>
      <t>Individus EDP d’âge actif victimes d’un accident du travail avec IP en 2010, qui ont connu au moins une période d’emploi salarié entre 2010 et 2016.</t>
    </r>
  </si>
  <si>
    <r>
      <t xml:space="preserve">Source &gt; </t>
    </r>
    <r>
      <rPr>
        <sz val="8"/>
        <color theme="1"/>
        <rFont val="Marianne"/>
        <family val="3"/>
      </rPr>
      <t>EDP Santé, 2008-2018.</t>
    </r>
  </si>
  <si>
    <t>Tableau 2 - Indemnisation moyenne en fonction du taux d’incapacité permanente</t>
  </si>
  <si>
    <t>Taux d’IP</t>
  </si>
  <si>
    <t>Tranche d’IP</t>
  </si>
  <si>
    <t>2a - Indemnisation en capital (versement unique)</t>
  </si>
  <si>
    <t>2b - Rente d’incapacité (versement annuel)</t>
  </si>
  <si>
    <r>
      <t>1</t>
    </r>
    <r>
      <rPr>
        <u/>
        <sz val="8"/>
        <rFont val="Marianne"/>
        <family val="3"/>
      </rPr>
      <t> </t>
    </r>
    <r>
      <rPr>
        <sz val="8"/>
        <rFont val="Marianne"/>
        <family val="3"/>
      </rPr>
      <t>921</t>
    </r>
  </si>
  <si>
    <r>
      <t>2</t>
    </r>
    <r>
      <rPr>
        <u/>
        <sz val="8"/>
        <rFont val="Marianne"/>
        <family val="3"/>
      </rPr>
      <t> </t>
    </r>
    <r>
      <rPr>
        <sz val="8"/>
        <rFont val="Marianne"/>
        <family val="3"/>
      </rPr>
      <t>289</t>
    </r>
  </si>
  <si>
    <r>
      <t>2</t>
    </r>
    <r>
      <rPr>
        <u/>
        <sz val="8"/>
        <rFont val="Marianne"/>
        <family val="3"/>
      </rPr>
      <t> </t>
    </r>
    <r>
      <rPr>
        <sz val="8"/>
        <rFont val="Marianne"/>
        <family val="3"/>
      </rPr>
      <t>873</t>
    </r>
  </si>
  <si>
    <r>
      <t>3</t>
    </r>
    <r>
      <rPr>
        <u/>
        <sz val="8"/>
        <rFont val="Marianne"/>
        <family val="3"/>
      </rPr>
      <t> </t>
    </r>
    <r>
      <rPr>
        <sz val="8"/>
        <rFont val="Marianne"/>
        <family val="3"/>
      </rPr>
      <t>408</t>
    </r>
  </si>
  <si>
    <r>
      <t>3</t>
    </r>
    <r>
      <rPr>
        <u/>
        <sz val="8"/>
        <rFont val="Marianne"/>
        <family val="3"/>
      </rPr>
      <t> </t>
    </r>
    <r>
      <rPr>
        <sz val="8"/>
        <rFont val="Marianne"/>
        <family val="3"/>
      </rPr>
      <t>985</t>
    </r>
  </si>
  <si>
    <t>Indemisation moyenne (en euros)</t>
  </si>
  <si>
    <t>Taux d’IP moyen (en %)</t>
  </si>
  <si>
    <t>Indemnisation moyenne (en euros)</t>
  </si>
  <si>
    <t xml:space="preserve">Intervalle </t>
  </si>
  <si>
    <t>de taux d’IP</t>
  </si>
  <si>
    <t>Paramètre estimé</t>
  </si>
  <si>
    <t>Écart-type</t>
  </si>
  <si>
    <t>10 % à 50 %</t>
  </si>
  <si>
    <t>50 % à 100 %</t>
  </si>
  <si>
    <r>
      <t xml:space="preserve">Champ &gt; </t>
    </r>
    <r>
      <rPr>
        <sz val="8"/>
        <rFont val="Marianne"/>
        <family val="3"/>
      </rPr>
      <t>Individus EDP d’âge actif victimes d’un accident du travail avec IP entre 2010 et 2016, qui ont connu au moins une période d’emploi salarié entre 2010 et 2016.</t>
    </r>
  </si>
  <si>
    <r>
      <t xml:space="preserve">Source &gt; </t>
    </r>
    <r>
      <rPr>
        <sz val="8"/>
        <rFont val="Marianne"/>
        <family val="3"/>
      </rPr>
      <t>EDP-Santé, 2008-2018.</t>
    </r>
  </si>
  <si>
    <t>Tableau 3 - Régression du ratio rente/salaire sur le taux d’incapacité</t>
  </si>
  <si>
    <r>
      <t xml:space="preserve">Lecture &gt; </t>
    </r>
    <r>
      <rPr>
        <sz val="8"/>
        <rFont val="Marianne"/>
        <family val="3"/>
      </rPr>
      <t>À salaire de référence donné, pour des taux d’IP supérieurs à 50 %, un taux d’IP de 1 point plus élevé est associé à un incrément de rente d’incapacité égal à 1,5 % du salaire de référence.</t>
    </r>
  </si>
  <si>
    <r>
      <t xml:space="preserve">Note &gt; </t>
    </r>
    <r>
      <rPr>
        <sz val="8"/>
        <rFont val="Marianne"/>
        <family val="3"/>
      </rPr>
      <t>Pour les IP &lt; 10 %, versement unique l’année de fixation de l’incapacité. Pour les IP &gt;= 10 %, indemnisation moyenne l’année qui suit la fixation de la rente, pour disposer d’une année complète de versement. Au-dessus de 10 %, le tableau 2b affiche le taux d’IP moyen et le montant moyen d’indemnisation sur les intervalles suivants : 11 % à 15 %, 16 % à 19 %, 20 %, 21 % à 30 %, 31 % à 50 %. Le nombre d’observations avec un taux d’IP supérieur à 50 % est trop faible dans l’échantillon pour que cette population puisse être étudiée.</t>
    </r>
  </si>
  <si>
    <r>
      <t xml:space="preserve">Lecture &gt; </t>
    </r>
    <r>
      <rPr>
        <sz val="8"/>
        <rFont val="Marianne"/>
        <family val="3"/>
      </rPr>
      <t xml:space="preserve">Les victimes d’un accident du travail avec un taux d’incapacité permanente de 9 % reçoivent en moyenne une indemnisation en capital de 3 985 euros en une fois </t>
    </r>
    <r>
      <rPr>
        <i/>
        <sz val="8"/>
        <rFont val="Marianne"/>
        <family val="3"/>
      </rPr>
      <t>(</t>
    </r>
    <r>
      <rPr>
        <i/>
        <sz val="8"/>
        <rFont val="Marianne"/>
        <family val="3"/>
      </rPr>
      <t>tableau 2a)</t>
    </r>
    <r>
      <rPr>
        <sz val="8"/>
        <rFont val="Marianne"/>
        <family val="3"/>
      </rPr>
      <t>. Les victimes d’un accident du travail avec un taux d’incapacité permanente de 10 % reçoivent en moyenne une rente d’incapacité de 1 348 euros par an</t>
    </r>
    <r>
      <rPr>
        <i/>
        <sz val="8"/>
        <rFont val="Marianne"/>
        <family val="3"/>
      </rPr>
      <t xml:space="preserve"> (t</t>
    </r>
    <r>
      <rPr>
        <i/>
        <sz val="8"/>
        <rFont val="Marianne"/>
        <family val="3"/>
      </rPr>
      <t>ableau 2b).</t>
    </r>
  </si>
  <si>
    <r>
      <rPr>
        <b/>
        <sz val="8"/>
        <rFont val="Marianne"/>
        <family val="3"/>
      </rPr>
      <t>Source &gt;</t>
    </r>
    <r>
      <rPr>
        <sz val="8"/>
        <rFont val="Marianne"/>
        <family val="3"/>
      </rPr>
      <t xml:space="preserve"> EDP-Santé, 2008-2018.</t>
    </r>
  </si>
  <si>
    <t>Tableau 4 - Caractéristiques des salariés en 2014 selon qu’ils ont été victimes ou non d’un accident du travail entre 2010 et 2014</t>
  </si>
  <si>
    <t>Taille d’entreprise</t>
  </si>
  <si>
    <t>Secteurs d’activité</t>
  </si>
  <si>
    <t>Quintile de niveau 
de vie</t>
  </si>
  <si>
    <r>
      <t xml:space="preserve">Note &gt; </t>
    </r>
    <r>
      <rPr>
        <sz val="8"/>
        <color theme="1"/>
        <rFont val="Marianne"/>
        <family val="3"/>
      </rPr>
      <t>La répartition des AT avec IP de Garoche (2016) est reconstituée à partir de la répartition des accidents du travail et de la proportion d’accidents du travail graves.</t>
    </r>
  </si>
  <si>
    <r>
      <t xml:space="preserve">Champ &gt; </t>
    </r>
    <r>
      <rPr>
        <sz val="8"/>
        <color theme="1"/>
        <rFont val="Marianne"/>
        <family val="3"/>
      </rPr>
      <t>Individus EDP d’âge actif victimes d’un accident du travail avec IP entre 2010 et 2014, qui ont connu au moins une période d’emploi salarié entre 2010 et 2016.</t>
    </r>
  </si>
  <si>
    <r>
      <t xml:space="preserve">Lecture &gt; </t>
    </r>
    <r>
      <rPr>
        <sz val="8"/>
        <color theme="1"/>
        <rFont val="Marianne"/>
        <family val="3"/>
      </rPr>
      <t>Les hommes représentent 49 % des salariés qui n’ont pas été victimes d’un accident du travail</t>
    </r>
    <r>
      <rPr>
        <u/>
        <sz val="8"/>
        <color rgb="FF008080"/>
        <rFont val="Marianne"/>
        <family val="3"/>
      </rPr>
      <t>,</t>
    </r>
    <r>
      <rPr>
        <sz val="8"/>
        <color theme="1"/>
        <rFont val="Marianne"/>
        <family val="3"/>
      </rPr>
      <t xml:space="preserve"> mais 66 % de ceux qui en ont été victimes.</t>
    </r>
  </si>
  <si>
    <t>Graphique 2 - Évolution du salaire et des autres revenus du ménage sur une fenêtre d’environ cinq ans autour de l’accident</t>
  </si>
  <si>
    <r>
      <t xml:space="preserve">Lecture &gt; </t>
    </r>
    <r>
      <rPr>
        <sz val="8"/>
        <color theme="1"/>
        <rFont val="Arial"/>
        <family val="2"/>
      </rPr>
      <t>Une fois contrôlé des effets année, le salaire moyen des individus de l’échantillon s’élève à environ 15 400 euros l’année de l’accident.</t>
    </r>
  </si>
  <si>
    <r>
      <t xml:space="preserve">Champ &gt; </t>
    </r>
    <r>
      <rPr>
        <sz val="8"/>
        <color theme="1"/>
        <rFont val="Arial"/>
        <family val="2"/>
      </rPr>
      <t>Individus EDP d’âge actif victimes d’un accident du travail avec IP entre 2011 et 2016, qui ont connu au moins une période d’emploi salarié entre 2010 et 2016.</t>
    </r>
  </si>
  <si>
    <r>
      <t xml:space="preserve">Source &gt; </t>
    </r>
    <r>
      <rPr>
        <sz val="8"/>
        <color theme="1"/>
        <rFont val="Arial"/>
        <family val="2"/>
      </rPr>
      <t>EDP-Santé, 2008-2018.</t>
    </r>
  </si>
  <si>
    <t>Graphique 3 - Évolution de la part d’individus qui perçoivent des indemnités chômage et des heures rémunérées</t>
  </si>
  <si>
    <r>
      <t xml:space="preserve">Lecture &gt; </t>
    </r>
    <r>
      <rPr>
        <sz val="8"/>
        <color theme="1"/>
        <rFont val="Marianne"/>
        <family val="3"/>
      </rPr>
      <t>Une fois contrôlé des effets année, 8 % des victimes d’un AT avec IP &lt; 10 % déclarent avoir reçu des allocations chômage l’année de l’accident.</t>
    </r>
  </si>
  <si>
    <t>Heures travaillées 
(sans restriction)</t>
  </si>
  <si>
    <t>Tableau 5 - Identification des effets d’un accident du travail à divers horizons temporels</t>
  </si>
  <si>
    <t>5a - Effet d’un AT l’année où il survient (h = 0)</t>
  </si>
  <si>
    <t>5b - Effet d’un AT cinq ans plus tard (h = 5)</t>
  </si>
  <si>
    <t>Année d’observation</t>
  </si>
  <si>
    <t>Année de l’accident (IP &gt;= 10%)</t>
  </si>
  <si>
    <r>
      <t xml:space="preserve">Lecture &gt; </t>
    </r>
    <r>
      <rPr>
        <sz val="8"/>
        <color theme="1"/>
        <rFont val="Marianne"/>
        <family val="3"/>
      </rPr>
      <t>Un accident du travail survenu en 2011 peut être observé sur une période qui s’étale d’un an avant l’accident (horizon h = -1 en 2010) à 5 ans après (horizon h = 5 en 2016). L’effet causal immédiat peut être estimé en comparant l’évolution entre 2010 et 2011 de la cohorte 2011 à celle de toutes les autres cohortes entre ces deux années. L’effet causal à horizon 5 ans peut être estimé en comparant l’évolution entre 2010 et 2016 de la cohorte 2011 à de la cohorte 2017 entre ces deux années.</t>
    </r>
  </si>
  <si>
    <t xml:space="preserve">Graphiques 4 à 7 - Effet d’un accident du travail avec IP sur le salaire de la personne qui en est victime/sur les heures rémunérées de la personne qui en est victime/sur la probabilité que la personne qui en est victime perçoive des allocations chômage/sur les revenus du ménage autres que le salaire de la personne qui en est victime </t>
  </si>
  <si>
    <t>Graphiques 8 à 10 - Effets d’un AT avec IP sur les revenus du ménage fiscal, avant et après transferts et contribution des transferts publics au lissage des trajectoires de revenus à la suite à d’un accident du travail</t>
  </si>
  <si>
    <t>Indemnités journalières AT-MP</t>
  </si>
  <si>
    <t>+ indemnités journalières AT-MP</t>
  </si>
  <si>
    <t>Indemnités journalières 
AT-MP</t>
  </si>
  <si>
    <t>+ indemnités journalières 
AT-MP</t>
  </si>
  <si>
    <t>Note &gt; Cible : Programme de qualité et d’efficience « AT-MP », PLFSS 2018, indicateur 5.</t>
  </si>
  <si>
    <r>
      <t xml:space="preserve">Lecture &gt; </t>
    </r>
    <r>
      <rPr>
        <sz val="8"/>
        <color theme="1"/>
        <rFont val="Marianne"/>
        <family val="3"/>
      </rPr>
      <t>En 2016, 69 % des nouvelles IP de l’échantillon concernent des accidents avec un taux d’IP inférieur à 10 %.</t>
    </r>
  </si>
  <si>
    <t>10 % à 19 %</t>
  </si>
  <si>
    <t>20 % à 39 %</t>
  </si>
  <si>
    <t>40 % à 59 %</t>
  </si>
  <si>
    <t>60 % à 79 %</t>
  </si>
  <si>
    <t>80 % à 100 %</t>
  </si>
  <si>
    <t>Tableau 2 - Caractéristiques des nouvelles IP pour AT fixées en 2016</t>
  </si>
  <si>
    <t>Tableau 1 - Répartition des nouvelles rentes par taux d’IP en 2016</t>
  </si>
  <si>
    <t>Taux d’IP moyen</t>
  </si>
  <si>
    <t>Âge moyen</t>
  </si>
  <si>
    <t>La rente d’incapacité moyenne est calculée sur les versements en 2016 des rentes fixées en 2015, afin que le montant présenté corresponde à une année complète.</t>
  </si>
  <si>
    <r>
      <t xml:space="preserve">Lecture &gt; </t>
    </r>
    <r>
      <rPr>
        <sz val="8"/>
        <color theme="1"/>
        <rFont val="Marianne"/>
        <family val="3"/>
      </rPr>
      <t>En 2016, dans l’échantillon constitué à partir de l’EDP-Santé, parmi les nouvelles IP avec un taux inférieur à 10 %, le taux d’IP moyen s’élève à 5 %, l’indemnisation en capital moyenne à 1 990 euros et l’âge moyen à 46 ans.</t>
    </r>
  </si>
  <si>
    <r>
      <rPr>
        <b/>
        <u/>
        <sz val="8"/>
        <rFont val="Marianne"/>
        <family val="3"/>
      </rPr>
      <t xml:space="preserve">Notes &gt; </t>
    </r>
    <r>
      <rPr>
        <u/>
        <sz val="8"/>
        <color theme="10"/>
        <rFont val="Marianne"/>
        <family val="3"/>
      </rPr>
      <t>Cible : Rapport d’évaluation des politiques de sécurité sociale « AT-MP », PLFSS 2021, p. 30.</t>
    </r>
  </si>
  <si>
    <t>Tableau 3 - Montant moyen de l’indemnisation l’année qui suit leur fixation</t>
  </si>
  <si>
    <t>ns : non significatif.</t>
  </si>
  <si>
    <t>La rente d’incapacité moyenne (IP &gt;= 10 %) est calculée sur des versements effectués l’année qui suit la fixation de la rente, afin que le montant présenté corresponde à une année complète.</t>
  </si>
  <si>
    <r>
      <t xml:space="preserve">Lecture &gt; </t>
    </r>
    <r>
      <rPr>
        <sz val="8"/>
        <color theme="1"/>
        <rFont val="Marianne"/>
        <family val="3"/>
      </rPr>
      <t>Les rentes d’incapacité dont le taux d’IP est compris entre 10 % et 19 % donnent en moyenne lieu au versement de 1 660 euros par an à la victime.</t>
    </r>
  </si>
  <si>
    <r>
      <rPr>
        <b/>
        <sz val="8"/>
        <rFont val="Marianne"/>
        <family val="3"/>
      </rPr>
      <t xml:space="preserve">Notes &gt; </t>
    </r>
    <r>
      <rPr>
        <u/>
        <sz val="8"/>
        <color theme="10"/>
        <rFont val="Marianne"/>
        <family val="3"/>
      </rPr>
      <t>Cible : montant moyen en 2016 des rentes d’accident du travail, d’accident du trajet et de maladies professionnelles fixées en 2016. Rapport annuel 2016 de l’Assurance Maladie – Risques professionnels, tableau 49.</t>
    </r>
  </si>
  <si>
    <t>Graphique 1 - Effet causal d’un AT avec IP sur la trajectoire professionnelle</t>
  </si>
  <si>
    <t>Graphique 2 - Effet causal d’un AT avec IP sur les revenus du ménage</t>
  </si>
  <si>
    <r>
      <t xml:space="preserve">Lecture &gt; </t>
    </r>
    <r>
      <rPr>
        <sz val="8"/>
        <color theme="1"/>
        <rFont val="Marianne"/>
        <family val="3"/>
      </rPr>
      <t>Voir graphiques 4 à 7.</t>
    </r>
  </si>
  <si>
    <r>
      <t xml:space="preserve">Lecture &gt; </t>
    </r>
    <r>
      <rPr>
        <sz val="8"/>
        <color theme="1"/>
        <rFont val="Marianne"/>
        <family val="3"/>
      </rPr>
      <t>Voir graphiques 8 à 10.</t>
    </r>
  </si>
  <si>
    <t>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</si>
</sst>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u/>
      <sz val="8"/>
      <color rgb="FF008080"/>
      <name val="Marianne"/>
      <family val="3"/>
    </font>
    <font>
      <strike/>
      <sz val="8"/>
      <color rgb="FFFF0000"/>
      <name val="Marianne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Marianne"/>
      <family val="3"/>
    </font>
    <font>
      <sz val="8"/>
      <name val="Marianne"/>
      <family val="3"/>
    </font>
    <font>
      <u/>
      <sz val="8"/>
      <name val="Marianne"/>
      <family val="3"/>
    </font>
    <font>
      <i/>
      <sz val="8"/>
      <name val="Marianne"/>
      <family val="3"/>
    </font>
    <font>
      <u/>
      <sz val="11"/>
      <color theme="10"/>
      <name val="Calibri"/>
      <family val="2"/>
      <scheme val="minor"/>
    </font>
    <font>
      <u/>
      <sz val="8"/>
      <color theme="10"/>
      <name val="Marianne"/>
      <family val="3"/>
    </font>
    <font>
      <b/>
      <u/>
      <sz val="8"/>
      <name val="Marianne"/>
      <family val="3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24" xfId="0" applyFont="1" applyBorder="1"/>
    <xf numFmtId="1" fontId="3" fillId="0" borderId="24" xfId="0" applyNumberFormat="1" applyFont="1" applyBorder="1" applyAlignment="1">
      <alignment horizontal="center" vertical="center"/>
    </xf>
    <xf numFmtId="0" fontId="2" fillId="0" borderId="24" xfId="0" applyFont="1" applyBorder="1"/>
    <xf numFmtId="0" fontId="3" fillId="0" borderId="0" xfId="0" applyFont="1" applyFill="1"/>
    <xf numFmtId="0" fontId="2" fillId="0" borderId="0" xfId="0" applyFont="1" applyFill="1"/>
    <xf numFmtId="0" fontId="8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right" vertical="center" wrapText="1"/>
    </xf>
    <xf numFmtId="3" fontId="9" fillId="0" borderId="24" xfId="0" applyNumberFormat="1" applyFont="1" applyFill="1" applyBorder="1" applyAlignment="1">
      <alignment horizontal="right" vertical="center" wrapText="1"/>
    </xf>
    <xf numFmtId="0" fontId="9" fillId="0" borderId="24" xfId="0" applyFont="1" applyFill="1" applyBorder="1" applyAlignment="1">
      <alignment horizontal="justify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 applyAlignment="1">
      <alignment horizontal="left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 applyAlignment="1">
      <alignment horizontal="left" vertical="center"/>
    </xf>
    <xf numFmtId="0" fontId="3" fillId="0" borderId="8" xfId="0" applyFont="1" applyBorder="1"/>
    <xf numFmtId="0" fontId="3" fillId="0" borderId="11" xfId="0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justify" vertical="center"/>
    </xf>
    <xf numFmtId="9" fontId="3" fillId="0" borderId="24" xfId="1" applyFont="1" applyBorder="1" applyAlignment="1">
      <alignment horizontal="center" vertical="center"/>
    </xf>
    <xf numFmtId="0" fontId="9" fillId="0" borderId="24" xfId="0" applyFont="1" applyBorder="1"/>
    <xf numFmtId="0" fontId="9" fillId="0" borderId="24" xfId="0" applyFont="1" applyBorder="1" applyAlignment="1">
      <alignment wrapText="1"/>
    </xf>
    <xf numFmtId="0" fontId="9" fillId="0" borderId="24" xfId="0" applyFont="1" applyBorder="1" applyAlignment="1">
      <alignment horizontal="center" vertical="center" wrapText="1"/>
    </xf>
    <xf numFmtId="164" fontId="9" fillId="0" borderId="24" xfId="2" applyNumberFormat="1" applyFont="1" applyBorder="1" applyAlignment="1">
      <alignment horizontal="center" vertical="center"/>
    </xf>
    <xf numFmtId="9" fontId="9" fillId="0" borderId="24" xfId="1" applyFont="1" applyBorder="1" applyAlignment="1">
      <alignment horizontal="center" vertical="center"/>
    </xf>
    <xf numFmtId="1" fontId="3" fillId="0" borderId="0" xfId="0" applyNumberFormat="1" applyFont="1"/>
    <xf numFmtId="0" fontId="8" fillId="0" borderId="24" xfId="0" applyFont="1" applyBorder="1" applyAlignment="1">
      <alignment wrapText="1"/>
    </xf>
    <xf numFmtId="0" fontId="8" fillId="0" borderId="24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24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2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20" fontId="3" fillId="0" borderId="0" xfId="0" applyNumberFormat="1" applyFont="1"/>
    <xf numFmtId="0" fontId="3" fillId="0" borderId="24" xfId="0" applyFont="1" applyBorder="1" applyAlignment="1">
      <alignment horizontal="center" vertical="center" wrapText="1"/>
    </xf>
    <xf numFmtId="0" fontId="3" fillId="0" borderId="24" xfId="0" quotePrefix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quotePrefix="1" applyNumberFormat="1" applyFont="1" applyBorder="1" applyAlignment="1">
      <alignment horizontal="center" vertical="center" wrapText="1"/>
    </xf>
    <xf numFmtId="1" fontId="3" fillId="0" borderId="24" xfId="0" applyNumberFormat="1" applyFont="1" applyBorder="1"/>
    <xf numFmtId="0" fontId="2" fillId="0" borderId="24" xfId="0" quotePrefix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/>
    </xf>
    <xf numFmtId="9" fontId="3" fillId="0" borderId="24" xfId="1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9" fontId="3" fillId="0" borderId="5" xfId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2" fillId="0" borderId="7" xfId="0" applyFont="1" applyBorder="1"/>
    <xf numFmtId="9" fontId="3" fillId="0" borderId="8" xfId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3" fillId="0" borderId="0" xfId="3" applyNumberFormat="1" applyFont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6" fontId="3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/>
    <xf numFmtId="9" fontId="3" fillId="0" borderId="1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6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8" xfId="0" applyFont="1" applyBorder="1"/>
    <xf numFmtId="9" fontId="3" fillId="0" borderId="8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6" fontId="3" fillId="0" borderId="11" xfId="0" applyNumberFormat="1" applyFont="1" applyBorder="1" applyAlignment="1">
      <alignment horizontal="center" vertical="center"/>
    </xf>
    <xf numFmtId="0" fontId="13" fillId="0" borderId="0" xfId="4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2" fillId="0" borderId="24" xfId="0" applyFont="1" applyBorder="1" applyAlignment="1"/>
  </cellXfs>
  <cellStyles count="5">
    <cellStyle name="Lien hypertexte" xfId="4" builtinId="8"/>
    <cellStyle name="Milliers" xfId="2" builtinId="3"/>
    <cellStyle name="Monétaire" xfId="3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584B"/>
      <color rgb="FFFC9804"/>
      <color rgb="FFEF4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1'!$C$4</c:f>
              <c:strCache>
                <c:ptCount val="1"/>
                <c:pt idx="0">
                  <c:v>IP &lt; 10 %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'Graphique 1'!$B$5:$B$11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'Graphique 1'!$C$5:$C$11</c:f>
              <c:numCache>
                <c:formatCode>0</c:formatCode>
                <c:ptCount val="7"/>
                <c:pt idx="0">
                  <c:v>24.394785847299801</c:v>
                </c:pt>
                <c:pt idx="1">
                  <c:v>49.162011173184403</c:v>
                </c:pt>
                <c:pt idx="2">
                  <c:v>17.318435754189899</c:v>
                </c:pt>
                <c:pt idx="3">
                  <c:v>5.2141527001862196</c:v>
                </c:pt>
                <c:pt idx="4">
                  <c:v>1.8621973929236499</c:v>
                </c:pt>
                <c:pt idx="5">
                  <c:v>0.74487895716945995</c:v>
                </c:pt>
                <c:pt idx="6">
                  <c:v>0.93109869646182497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B-481B-A865-26B5FC08A869}"/>
            </c:ext>
          </c:extLst>
        </c:ser>
        <c:ser>
          <c:idx val="1"/>
          <c:order val="1"/>
          <c:tx>
            <c:strRef>
              <c:f>'Graphique 1'!$D$4</c:f>
              <c:strCache>
                <c:ptCount val="1"/>
                <c:pt idx="0">
                  <c:v>IP &gt;= 10%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'Graphique 1'!$B$5:$B$11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'Graphique 1'!$D$5:$D$11</c:f>
              <c:numCache>
                <c:formatCode>0</c:formatCode>
                <c:ptCount val="7"/>
                <c:pt idx="0">
                  <c:v>8.2278481012658204</c:v>
                </c:pt>
                <c:pt idx="1">
                  <c:v>43.9873417721519</c:v>
                </c:pt>
                <c:pt idx="2">
                  <c:v>70.253164556962005</c:v>
                </c:pt>
                <c:pt idx="3">
                  <c:v>81.645569620253198</c:v>
                </c:pt>
                <c:pt idx="4">
                  <c:v>90.506329113924096</c:v>
                </c:pt>
                <c:pt idx="5">
                  <c:v>93.354430379746802</c:v>
                </c:pt>
                <c:pt idx="6">
                  <c:v>94.620253164556999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B-481B-A865-26B5FC08A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41600"/>
        <c:axId val="419142256"/>
      </c:lineChart>
      <c:catAx>
        <c:axId val="41914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2256"/>
        <c:crosses val="autoZero"/>
        <c:auto val="1"/>
        <c:lblAlgn val="ctr"/>
        <c:lblOffset val="100"/>
        <c:noMultiLvlLbl val="0"/>
      </c:catAx>
      <c:valAx>
        <c:axId val="41914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'Graphiques 4 à 7'!$G$6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7'!$G$22:$G$30</c:f>
                <c:numCache>
                  <c:formatCode>General</c:formatCode>
                  <c:ptCount val="9"/>
                  <c:pt idx="0">
                    <c:v>60.086662670043999</c:v>
                  </c:pt>
                  <c:pt idx="1">
                    <c:v>44.343696820047001</c:v>
                  </c:pt>
                  <c:pt idx="2">
                    <c:v>33.576098857010301</c:v>
                  </c:pt>
                  <c:pt idx="3">
                    <c:v>28.8523685828692</c:v>
                  </c:pt>
                  <c:pt idx="4">
                    <c:v>34.893927056921498</c:v>
                  </c:pt>
                  <c:pt idx="5">
                    <c:v>49.459265188348503</c:v>
                  </c:pt>
                  <c:pt idx="6">
                    <c:v>54.440287986711098</c:v>
                  </c:pt>
                  <c:pt idx="7">
                    <c:v>66.744506371108201</c:v>
                  </c:pt>
                  <c:pt idx="8">
                    <c:v>90.922365640682202</c:v>
                  </c:pt>
                </c:numCache>
              </c:numRef>
            </c:plus>
            <c:minus>
              <c:numRef>
                <c:f>'Graphiques 4 à 7'!$G$22:$G$30</c:f>
                <c:numCache>
                  <c:formatCode>General</c:formatCode>
                  <c:ptCount val="9"/>
                  <c:pt idx="0">
                    <c:v>60.086662670043999</c:v>
                  </c:pt>
                  <c:pt idx="1">
                    <c:v>44.343696820047001</c:v>
                  </c:pt>
                  <c:pt idx="2">
                    <c:v>33.576098857010301</c:v>
                  </c:pt>
                  <c:pt idx="3">
                    <c:v>28.8523685828692</c:v>
                  </c:pt>
                  <c:pt idx="4">
                    <c:v>34.893927056921498</c:v>
                  </c:pt>
                  <c:pt idx="5">
                    <c:v>49.459265188348503</c:v>
                  </c:pt>
                  <c:pt idx="6">
                    <c:v>54.440287986711098</c:v>
                  </c:pt>
                  <c:pt idx="7">
                    <c:v>66.744506371108201</c:v>
                  </c:pt>
                  <c:pt idx="8">
                    <c:v>90.922365640682202</c:v>
                  </c:pt>
                </c:numCache>
              </c:numRef>
            </c:minus>
            <c:spPr>
              <a:ln w="19050">
                <a:solidFill>
                  <a:schemeClr val="accent1"/>
                </a:solidFill>
              </a:ln>
            </c:spPr>
          </c:errBars>
          <c:xVal>
            <c:numRef>
              <c:f>'Graphiques 4 à 7'!$B$8:$B$16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'Graphiques 4 à 7'!$I$8:$I$16</c:f>
              <c:numCache>
                <c:formatCode>0</c:formatCode>
                <c:ptCount val="9"/>
                <c:pt idx="0">
                  <c:v>16.2506076303643</c:v>
                </c:pt>
                <c:pt idx="1">
                  <c:v>-42.113262565276401</c:v>
                </c:pt>
                <c:pt idx="2">
                  <c:v>17.711679612613999</c:v>
                </c:pt>
                <c:pt idx="3">
                  <c:v>41.818032972109101</c:v>
                </c:pt>
                <c:pt idx="4">
                  <c:v>-264.44525851953603</c:v>
                </c:pt>
                <c:pt idx="5">
                  <c:v>-498.49111620172602</c:v>
                </c:pt>
                <c:pt idx="6">
                  <c:v>-407.431009981248</c:v>
                </c:pt>
                <c:pt idx="7">
                  <c:v>-420.13386803630601</c:v>
                </c:pt>
                <c:pt idx="8">
                  <c:v>-432.09030016953102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C1-43D5-9C70-070BE5175185}"/>
            </c:ext>
          </c:extLst>
        </c:ser>
        <c:ser>
          <c:idx val="1"/>
          <c:order val="1"/>
          <c:tx>
            <c:strRef>
              <c:f>'Graphiques 4 à 7'!$H$6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7'!$H$22:$H$30</c:f>
                <c:numCache>
                  <c:formatCode>General</c:formatCode>
                  <c:ptCount val="9"/>
                  <c:pt idx="0">
                    <c:v>89.039100289843205</c:v>
                  </c:pt>
                  <c:pt idx="1">
                    <c:v>57.1418669617033</c:v>
                  </c:pt>
                  <c:pt idx="2">
                    <c:v>51.503995598830798</c:v>
                  </c:pt>
                  <c:pt idx="3">
                    <c:v>43.515016829702603</c:v>
                  </c:pt>
                  <c:pt idx="4">
                    <c:v>49.566173860103</c:v>
                  </c:pt>
                  <c:pt idx="5">
                    <c:v>80.126152523893296</c:v>
                  </c:pt>
                  <c:pt idx="6">
                    <c:v>95.834820117796895</c:v>
                  </c:pt>
                  <c:pt idx="7">
                    <c:v>127.481697605918</c:v>
                  </c:pt>
                  <c:pt idx="8">
                    <c:v>167.66433346939499</c:v>
                  </c:pt>
                </c:numCache>
              </c:numRef>
            </c:plus>
            <c:minus>
              <c:numRef>
                <c:f>'Graphiques 4 à 7'!$H$22:$H$30</c:f>
                <c:numCache>
                  <c:formatCode>General</c:formatCode>
                  <c:ptCount val="9"/>
                  <c:pt idx="0">
                    <c:v>89.039100289843205</c:v>
                  </c:pt>
                  <c:pt idx="1">
                    <c:v>57.1418669617033</c:v>
                  </c:pt>
                  <c:pt idx="2">
                    <c:v>51.503995598830798</c:v>
                  </c:pt>
                  <c:pt idx="3">
                    <c:v>43.515016829702603</c:v>
                  </c:pt>
                  <c:pt idx="4">
                    <c:v>49.566173860103</c:v>
                  </c:pt>
                  <c:pt idx="5">
                    <c:v>80.126152523893296</c:v>
                  </c:pt>
                  <c:pt idx="6">
                    <c:v>95.834820117796895</c:v>
                  </c:pt>
                  <c:pt idx="7">
                    <c:v>127.481697605918</c:v>
                  </c:pt>
                  <c:pt idx="8">
                    <c:v>167.66433346939499</c:v>
                  </c:pt>
                </c:numCache>
              </c:numRef>
            </c:minus>
            <c:spPr>
              <a:ln w="19050">
                <a:solidFill>
                  <a:srgbClr val="FF0000"/>
                </a:solidFill>
              </a:ln>
            </c:spPr>
          </c:errBars>
          <c:xVal>
            <c:numRef>
              <c:f>'Graphiques 4 à 7'!$B$8:$B$16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'Graphiques 4 à 7'!$J$8:$J$16</c:f>
              <c:numCache>
                <c:formatCode>0</c:formatCode>
                <c:ptCount val="9"/>
                <c:pt idx="0">
                  <c:v>51.074721780604101</c:v>
                </c:pt>
                <c:pt idx="1">
                  <c:v>-55.101782387106297</c:v>
                </c:pt>
                <c:pt idx="2">
                  <c:v>-23.037118001142002</c:v>
                </c:pt>
                <c:pt idx="3">
                  <c:v>54.669899803733102</c:v>
                </c:pt>
                <c:pt idx="4">
                  <c:v>-426.78580722209699</c:v>
                </c:pt>
                <c:pt idx="5">
                  <c:v>-937.74990343010802</c:v>
                </c:pt>
                <c:pt idx="6">
                  <c:v>-787.99558701946501</c:v>
                </c:pt>
                <c:pt idx="7">
                  <c:v>-770.83746234332898</c:v>
                </c:pt>
                <c:pt idx="8">
                  <c:v>-758.10408713227002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C1-43D5-9C70-070BE5175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200"/>
          <c:min val="-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46208413137541E-2"/>
          <c:y val="6.1490813648293965E-2"/>
          <c:w val="0.86977701202663105"/>
          <c:h val="0.900175201907678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'Graphiques 8 à 10'!$K$4</c:f>
              <c:strCache>
                <c:ptCount val="1"/>
                <c:pt idx="0">
                  <c:v>Indemnités journalières 
AT-MP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8365350-019C-4FC6-9FA4-542EB125E3B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3B9-42AA-8936-AE3CCC7FA9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5F78907-5C96-4A2C-89B9-11F6C804C2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B9-42AA-8936-AE3CCC7FA9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9630D14-3DF2-485F-A86C-3AA6857FB3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3B9-42AA-8936-AE3CCC7FA9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DF4158E-F4A5-4B69-9FFB-D6B8BA3CB0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3B9-42AA-8936-AE3CCC7FA9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E2F8019-E9D2-473A-B90C-05AD57AD89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3B9-42AA-8936-AE3CCC7FA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8 à 10'!$J$10:$J$14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10'!$K$10:$K$14</c:f>
              <c:numCache>
                <c:formatCode>0</c:formatCode>
                <c:ptCount val="5"/>
                <c:pt idx="0">
                  <c:v>5202.9982719999998</c:v>
                </c:pt>
                <c:pt idx="1">
                  <c:v>5783.1035252000001</c:v>
                </c:pt>
                <c:pt idx="2">
                  <c:v>2243.6162650000001</c:v>
                </c:pt>
                <c:pt idx="3">
                  <c:v>1079.5752679999998</c:v>
                </c:pt>
                <c:pt idx="4">
                  <c:v>685.20207899999969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10'!$Q$10:$Q$14</c15:f>
                <c15:dlblRangeCache>
                  <c:ptCount val="5"/>
                  <c:pt idx="0">
                    <c:v>105%</c:v>
                  </c:pt>
                  <c:pt idx="1">
                    <c:v>83%</c:v>
                  </c:pt>
                  <c:pt idx="2">
                    <c:v>56%</c:v>
                  </c:pt>
                  <c:pt idx="3">
                    <c:v>44%</c:v>
                  </c:pt>
                  <c:pt idx="4">
                    <c:v>24%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EA71-46A0-8042-C9789E7A7DB1}"/>
            </c:ext>
          </c:extLst>
        </c:ser>
        <c:ser>
          <c:idx val="1"/>
          <c:order val="1"/>
          <c:tx>
            <c:strRef>
              <c:f>'Graphiques 8 à 10'!$L$4</c:f>
              <c:strCache>
                <c:ptCount val="1"/>
                <c:pt idx="0">
                  <c:v>Indemnisation incapacité permanente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1BF1CE6-B8D4-4AD0-B380-76DC88A080C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3B9-42AA-8936-AE3CCC7FA9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2BCEF35-6C27-476B-A0D1-E4D32748BA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3B9-42AA-8936-AE3CCC7FA9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52498BD-7BD9-46CA-88D5-88662CDDD0A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3B9-42AA-8936-AE3CCC7FA9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59CC927-1C5E-4AED-A453-D5C29BE2D73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3B9-42AA-8936-AE3CCC7FA9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9-42AA-8936-AE3CCC7FA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8 à 10'!$J$10:$J$14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10'!$L$10:$L$14</c:f>
              <c:numCache>
                <c:formatCode>0</c:formatCode>
                <c:ptCount val="5"/>
                <c:pt idx="0">
                  <c:v>372.847984</c:v>
                </c:pt>
                <c:pt idx="1">
                  <c:v>888.85358790000009</c:v>
                </c:pt>
                <c:pt idx="2">
                  <c:v>447.91868869999996</c:v>
                </c:pt>
                <c:pt idx="3">
                  <c:v>191.13368799999989</c:v>
                </c:pt>
                <c:pt idx="4">
                  <c:v>106.03230100000019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10'!$R$10:$R$14</c15:f>
                <c15:dlblRangeCache>
                  <c:ptCount val="5"/>
                  <c:pt idx="0">
                    <c:v>7%</c:v>
                  </c:pt>
                  <c:pt idx="1">
                    <c:v>13%</c:v>
                  </c:pt>
                  <c:pt idx="2">
                    <c:v>11%</c:v>
                  </c:pt>
                  <c:pt idx="3">
                    <c:v>8%</c:v>
                  </c:pt>
                  <c:pt idx="4">
                    <c:v>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A71-46A0-8042-C9789E7A7DB1}"/>
            </c:ext>
          </c:extLst>
        </c:ser>
        <c:ser>
          <c:idx val="2"/>
          <c:order val="2"/>
          <c:tx>
            <c:strRef>
              <c:f>'Graphiques 8 à 10'!$M$4</c:f>
              <c:strCache>
                <c:ptCount val="1"/>
                <c:pt idx="0">
                  <c:v>Indemnisation chômage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FB-4D4A-9FC9-A8BA295E1E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0D-492F-88B4-EBD5D12F76B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8A2FD30-E091-424D-B933-2E9AB3561BC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3B9-42AA-8936-AE3CCC7FA9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4262054-2720-4B68-B39B-4F5024B8C0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3B9-42AA-8936-AE3CCC7FA9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4E857FF-E6B8-49C0-B068-B018287389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3B9-42AA-8936-AE3CCC7FA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8 à 10'!$J$10:$J$14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10'!$M$10:$M$14</c:f>
              <c:numCache>
                <c:formatCode>0</c:formatCode>
                <c:ptCount val="5"/>
                <c:pt idx="0">
                  <c:v>-337.27456400000005</c:v>
                </c:pt>
                <c:pt idx="1">
                  <c:v>71.723744399999987</c:v>
                </c:pt>
                <c:pt idx="2">
                  <c:v>925.85400316999994</c:v>
                </c:pt>
                <c:pt idx="3">
                  <c:v>1234.3106094</c:v>
                </c:pt>
                <c:pt idx="4">
                  <c:v>1285.072776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10'!$S$10:$S$14</c15:f>
                <c15:dlblRangeCache>
                  <c:ptCount val="5"/>
                  <c:pt idx="0">
                    <c:v>-7%</c:v>
                  </c:pt>
                  <c:pt idx="1">
                    <c:v>1%</c:v>
                  </c:pt>
                  <c:pt idx="2">
                    <c:v>23%</c:v>
                  </c:pt>
                  <c:pt idx="3">
                    <c:v>50%</c:v>
                  </c:pt>
                  <c:pt idx="4">
                    <c:v>45%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EA71-46A0-8042-C9789E7A7DB1}"/>
            </c:ext>
          </c:extLst>
        </c:ser>
        <c:ser>
          <c:idx val="3"/>
          <c:order val="4"/>
          <c:tx>
            <c:strRef>
              <c:f>'Graphiques 8 à 10'!$N$4</c:f>
              <c:strCache>
                <c:ptCount val="1"/>
                <c:pt idx="0">
                  <c:v>Système socio-fiscal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B9-42AA-8936-AE3CCC7FA9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9-42AA-8936-AE3CCC7FA9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1EC3FB5-BA61-4139-9DC6-9EA30A1C9A5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3B9-42AA-8936-AE3CCC7FA9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B9-42AA-8936-AE3CCC7FA9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1C0F7ED-D032-4A0D-A678-8B766FBB15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60D-492F-88B4-EBD5D12F7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8 à 10'!$J$10:$J$14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10'!$N$10:$N$14</c:f>
              <c:numCache>
                <c:formatCode>0</c:formatCode>
                <c:ptCount val="5"/>
                <c:pt idx="0">
                  <c:v>-265.57251659999997</c:v>
                </c:pt>
                <c:pt idx="1">
                  <c:v>220.1421004</c:v>
                </c:pt>
                <c:pt idx="2">
                  <c:v>363.54962442999999</c:v>
                </c:pt>
                <c:pt idx="3">
                  <c:v>-55.493851500000005</c:v>
                </c:pt>
                <c:pt idx="4">
                  <c:v>810.35589749999997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10'!$T$10:$T$14</c15:f>
                <c15:dlblRangeCache>
                  <c:ptCount val="5"/>
                  <c:pt idx="0">
                    <c:v>-5%</c:v>
                  </c:pt>
                  <c:pt idx="1">
                    <c:v>3%</c:v>
                  </c:pt>
                  <c:pt idx="2">
                    <c:v>9%</c:v>
                  </c:pt>
                  <c:pt idx="3">
                    <c:v>-2%</c:v>
                  </c:pt>
                  <c:pt idx="4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60D-492F-88B4-EBD5D12F7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440440"/>
        <c:axId val="536439128"/>
      </c:barChart>
      <c:scatterChart>
        <c:scatterStyle val="lineMarker"/>
        <c:varyColors val="0"/>
        <c:ser>
          <c:idx val="5"/>
          <c:order val="3"/>
          <c:tx>
            <c:strRef>
              <c:f>'Graphiques 8 à 10'!$O$4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7369308600337291E-2"/>
                  <c:y val="-6.7924773866076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09-4EC5-ABDF-10748C2CB78F}"/>
                </c:ext>
              </c:extLst>
            </c:dLbl>
            <c:dLbl>
              <c:idx val="3"/>
              <c:layout>
                <c:manualLayout>
                  <c:x val="-3.9617762788083273E-2"/>
                  <c:y val="-4.9559300955149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09-4EC5-ABDF-10748C2CB7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yVal>
            <c:numRef>
              <c:f>'Graphiques 8 à 10'!$O$10:$O$14</c:f>
              <c:numCache>
                <c:formatCode>0</c:formatCode>
                <c:ptCount val="5"/>
                <c:pt idx="0">
                  <c:v>4972.9991753999993</c:v>
                </c:pt>
                <c:pt idx="1">
                  <c:v>6963.8229579000008</c:v>
                </c:pt>
                <c:pt idx="2">
                  <c:v>3980.9385812999999</c:v>
                </c:pt>
                <c:pt idx="3">
                  <c:v>2449.5257139</c:v>
                </c:pt>
                <c:pt idx="4">
                  <c:v>2886.6630534999999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A71-46A0-8042-C9789E7A7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40440"/>
        <c:axId val="536439128"/>
      </c:scatterChart>
      <c:catAx>
        <c:axId val="536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39128"/>
        <c:crosses val="autoZero"/>
        <c:auto val="1"/>
        <c:lblAlgn val="ctr"/>
        <c:lblOffset val="100"/>
        <c:noMultiLvlLbl val="0"/>
      </c:catAx>
      <c:valAx>
        <c:axId val="53643912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4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86579307993942"/>
          <c:y val="3.0267456237391816E-2"/>
          <c:w val="0.88913420692006051"/>
          <c:h val="0.16942278909351208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46208413137541E-2"/>
          <c:y val="6.1490813648293965E-2"/>
          <c:w val="0.86977701202663105"/>
          <c:h val="0.859771082333716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'Graphiques 8 à 10'!$K$39</c:f>
              <c:strCache>
                <c:ptCount val="1"/>
                <c:pt idx="0">
                  <c:v>Indemnités journalières 
AT-MP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76492CB-DF89-4248-BE22-BFEB7BDDE4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4E1-4F30-8567-895483E2075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D4F9A71-90EC-4962-9DA9-AE859DDBB3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4E1-4F30-8567-895483E2075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1A1FAEF-D974-4C30-A228-AA422AD8787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4E1-4F30-8567-895483E2075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D6E4C55-D3F3-466B-AF09-CB67E97BEC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4E1-4F30-8567-895483E2075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23B6CBE-FF5E-42A3-9003-0EA75B5342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4E1-4F30-8567-895483E207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8 à 10'!$J$45:$J$49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10'!$K$45:$K$49</c:f>
              <c:numCache>
                <c:formatCode>0</c:formatCode>
                <c:ptCount val="5"/>
                <c:pt idx="0">
                  <c:v>7205.5256733000006</c:v>
                </c:pt>
                <c:pt idx="1">
                  <c:v>11309.315754899999</c:v>
                </c:pt>
                <c:pt idx="2">
                  <c:v>6150.5125379999999</c:v>
                </c:pt>
                <c:pt idx="3">
                  <c:v>3158.9635620000008</c:v>
                </c:pt>
                <c:pt idx="4">
                  <c:v>2284.0158649999994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10'!$Q$45:$Q$49</c15:f>
                <c15:dlblRangeCache>
                  <c:ptCount val="5"/>
                  <c:pt idx="0">
                    <c:v>100%</c:v>
                  </c:pt>
                  <c:pt idx="1">
                    <c:v>91%</c:v>
                  </c:pt>
                  <c:pt idx="2">
                    <c:v>62%</c:v>
                  </c:pt>
                  <c:pt idx="3">
                    <c:v>34%</c:v>
                  </c:pt>
                  <c:pt idx="4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EAD-4FF0-B4D4-7E38B1F93A4F}"/>
            </c:ext>
          </c:extLst>
        </c:ser>
        <c:ser>
          <c:idx val="1"/>
          <c:order val="1"/>
          <c:tx>
            <c:strRef>
              <c:f>'Graphiques 8 à 10'!$L$39</c:f>
              <c:strCache>
                <c:ptCount val="1"/>
                <c:pt idx="0">
                  <c:v>Indemnisation incapacité permanente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0-4236-9A15-838536BBDD0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783AF41-9C84-4F0E-BFE3-AAC778BD096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744-4358-A935-57CB3AFD27A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D5191D7-FC9E-4080-916A-DC0059F078D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4E1-4F30-8567-895483E2075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9AC9C03-12CE-45AE-BFA1-E58013221B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4E1-4F30-8567-895483E2075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1AAD17E-7D0F-46A6-8523-18F8FE96D72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4E1-4F30-8567-895483E207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8 à 10'!$J$45:$J$49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10'!$L$45:$L$49</c:f>
              <c:numCache>
                <c:formatCode>0</c:formatCode>
                <c:ptCount val="5"/>
                <c:pt idx="0">
                  <c:v>55.923598900000002</c:v>
                </c:pt>
                <c:pt idx="1">
                  <c:v>527.79225439999993</c:v>
                </c:pt>
                <c:pt idx="2">
                  <c:v>1325.3925939999999</c:v>
                </c:pt>
                <c:pt idx="3">
                  <c:v>1941.653585</c:v>
                </c:pt>
                <c:pt idx="4">
                  <c:v>2109.8241450000005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10'!$R$45:$R$49</c15:f>
                <c15:dlblRangeCache>
                  <c:ptCount val="5"/>
                  <c:pt idx="0">
                    <c:v>1%</c:v>
                  </c:pt>
                  <c:pt idx="1">
                    <c:v>4%</c:v>
                  </c:pt>
                  <c:pt idx="2">
                    <c:v>13%</c:v>
                  </c:pt>
                  <c:pt idx="3">
                    <c:v>21%</c:v>
                  </c:pt>
                  <c:pt idx="4">
                    <c:v>34%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EAD-4FF0-B4D4-7E38B1F93A4F}"/>
            </c:ext>
          </c:extLst>
        </c:ser>
        <c:ser>
          <c:idx val="2"/>
          <c:order val="2"/>
          <c:tx>
            <c:strRef>
              <c:f>'Graphiques 8 à 10'!$M$39</c:f>
              <c:strCache>
                <c:ptCount val="1"/>
                <c:pt idx="0">
                  <c:v>Indemnisation chômage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80-4236-9A15-838536BBDD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F1-482C-A88B-D83E1DD8A4B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700285C-D052-4300-9E50-04C9493F985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4E1-4F30-8567-895483E2075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55ECFF1-9196-4D25-85AA-2AE5A6D116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4E1-4F30-8567-895483E2075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B237161-36D4-41BE-91D8-C904B1D332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4E1-4F30-8567-895483E207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8 à 10'!$J$45:$J$49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10'!$M$45:$M$49</c:f>
              <c:numCache>
                <c:formatCode>0</c:formatCode>
                <c:ptCount val="5"/>
                <c:pt idx="0">
                  <c:v>-84.073244799999998</c:v>
                </c:pt>
                <c:pt idx="1">
                  <c:v>-45.644367099999954</c:v>
                </c:pt>
                <c:pt idx="2">
                  <c:v>1305.6341496</c:v>
                </c:pt>
                <c:pt idx="3">
                  <c:v>2406.2752110000001</c:v>
                </c:pt>
                <c:pt idx="4">
                  <c:v>2148.6186520000001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10'!$S$45:$S$49</c15:f>
                <c15:dlblRangeCache>
                  <c:ptCount val="5"/>
                  <c:pt idx="0">
                    <c:v>-1%</c:v>
                  </c:pt>
                  <c:pt idx="1">
                    <c:v>0%</c:v>
                  </c:pt>
                  <c:pt idx="2">
                    <c:v>13%</c:v>
                  </c:pt>
                  <c:pt idx="3">
                    <c:v>26%</c:v>
                  </c:pt>
                  <c:pt idx="4">
                    <c:v>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8EAD-4FF0-B4D4-7E38B1F93A4F}"/>
            </c:ext>
          </c:extLst>
        </c:ser>
        <c:ser>
          <c:idx val="3"/>
          <c:order val="4"/>
          <c:tx>
            <c:strRef>
              <c:f>'Graphiques 8 à 10'!$N$39</c:f>
              <c:strCache>
                <c:ptCount val="1"/>
                <c:pt idx="0">
                  <c:v>Système socio-fiscal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F1-482C-A88B-D83E1DD8A4B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1ABC213-4330-49F8-987C-AB4BBDB23A5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7F1-482C-A88B-D83E1DD8A4B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3A38760-D185-4415-B354-AD1631C48B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4E1-4F30-8567-895483E2075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D1F6572-32C0-4D2F-B3F1-1AC62C2DB9D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4E1-4F30-8567-895483E207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F1-482C-A88B-D83E1DD8A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'Graphiques 8 à 10'!$N$45:$N$49</c:f>
              <c:numCache>
                <c:formatCode>0</c:formatCode>
                <c:ptCount val="5"/>
                <c:pt idx="0">
                  <c:v>19.533793699999933</c:v>
                </c:pt>
                <c:pt idx="1">
                  <c:v>700.31325479999998</c:v>
                </c:pt>
                <c:pt idx="2">
                  <c:v>1160.3509953</c:v>
                </c:pt>
                <c:pt idx="3">
                  <c:v>1802.9100278999999</c:v>
                </c:pt>
                <c:pt idx="4">
                  <c:v>-421.01195900000039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'Graphiques 8 à 10'!$T$45:$T$49</c15:f>
                <c15:dlblRangeCache>
                  <c:ptCount val="5"/>
                  <c:pt idx="0">
                    <c:v>0%</c:v>
                  </c:pt>
                  <c:pt idx="1">
                    <c:v>6%</c:v>
                  </c:pt>
                  <c:pt idx="2">
                    <c:v>12%</c:v>
                  </c:pt>
                  <c:pt idx="3">
                    <c:v>19%</c:v>
                  </c:pt>
                  <c:pt idx="4">
                    <c:v>-7%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7F1-482C-A88B-D83E1DD8A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440440"/>
        <c:axId val="536439128"/>
      </c:barChart>
      <c:lineChart>
        <c:grouping val="standard"/>
        <c:varyColors val="0"/>
        <c:ser>
          <c:idx val="5"/>
          <c:order val="3"/>
          <c:tx>
            <c:strRef>
              <c:f>'Graphiques 8 à 10'!$O$39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1905520663205464E-2"/>
                  <c:y val="-8.6290246777004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48-4AE4-990C-19B95BCC6F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'Graphiques 8 à 10'!$J$45:$J$49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'Graphiques 8 à 10'!$O$45:$O$49</c:f>
              <c:numCache>
                <c:formatCode>0</c:formatCode>
                <c:ptCount val="5"/>
                <c:pt idx="0">
                  <c:v>7196.9098211</c:v>
                </c:pt>
                <c:pt idx="1">
                  <c:v>12491.776896999998</c:v>
                </c:pt>
                <c:pt idx="2">
                  <c:v>9941.8902768999997</c:v>
                </c:pt>
                <c:pt idx="3">
                  <c:v>9309.8023859000004</c:v>
                </c:pt>
                <c:pt idx="4">
                  <c:v>6121.4467029999996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AD-4FF0-B4D4-7E38B1F93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0440"/>
        <c:axId val="536439128"/>
      </c:lineChart>
      <c:catAx>
        <c:axId val="536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39128"/>
        <c:crosses val="autoZero"/>
        <c:auto val="1"/>
        <c:lblAlgn val="ctr"/>
        <c:lblOffset val="100"/>
        <c:noMultiLvlLbl val="0"/>
      </c:catAx>
      <c:valAx>
        <c:axId val="536439128"/>
        <c:scaling>
          <c:orientation val="minMax"/>
          <c:max val="20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404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33587938401007"/>
          <c:y val="3.7582979755899602E-2"/>
          <c:w val="0.84178038315173276"/>
          <c:h val="0.1819458098412977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'Graphiques 8 à 10'!$D$4</c:f>
              <c:strCache>
                <c:ptCount val="1"/>
                <c:pt idx="0">
                  <c:v>Revenus initiaux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8 à 10'!$D$17:$D$27</c:f>
                <c:numCache>
                  <c:formatCode>General</c:formatCode>
                  <c:ptCount val="11"/>
                  <c:pt idx="0">
                    <c:v>1666.283156</c:v>
                  </c:pt>
                  <c:pt idx="1">
                    <c:v>1148.1242159999999</c:v>
                  </c:pt>
                  <c:pt idx="2">
                    <c:v>1080.4054369999999</c:v>
                  </c:pt>
                  <c:pt idx="3">
                    <c:v>878.37221160000001</c:v>
                  </c:pt>
                  <c:pt idx="4">
                    <c:v>785.62713510000003</c:v>
                  </c:pt>
                  <c:pt idx="5">
                    <c:v>776.48894180000002</c:v>
                  </c:pt>
                  <c:pt idx="6">
                    <c:v>1098.8289219999999</c:v>
                  </c:pt>
                  <c:pt idx="7">
                    <c:v>1554.5139899999999</c:v>
                  </c:pt>
                  <c:pt idx="8">
                    <c:v>2046.588152</c:v>
                  </c:pt>
                  <c:pt idx="9">
                    <c:v>2334.3247980000001</c:v>
                  </c:pt>
                  <c:pt idx="10">
                    <c:v>3452.7901200000001</c:v>
                  </c:pt>
                </c:numCache>
              </c:numRef>
            </c:plus>
            <c:minus>
              <c:numRef>
                <c:f>'Graphiques 8 à 10'!$D$17:$D$27</c:f>
                <c:numCache>
                  <c:formatCode>General</c:formatCode>
                  <c:ptCount val="11"/>
                  <c:pt idx="0">
                    <c:v>1666.283156</c:v>
                  </c:pt>
                  <c:pt idx="1">
                    <c:v>1148.1242159999999</c:v>
                  </c:pt>
                  <c:pt idx="2">
                    <c:v>1080.4054369999999</c:v>
                  </c:pt>
                  <c:pt idx="3">
                    <c:v>878.37221160000001</c:v>
                  </c:pt>
                  <c:pt idx="4">
                    <c:v>785.62713510000003</c:v>
                  </c:pt>
                  <c:pt idx="5">
                    <c:v>776.48894180000002</c:v>
                  </c:pt>
                  <c:pt idx="6">
                    <c:v>1098.8289219999999</c:v>
                  </c:pt>
                  <c:pt idx="7">
                    <c:v>1554.5139899999999</c:v>
                  </c:pt>
                  <c:pt idx="8">
                    <c:v>2046.588152</c:v>
                  </c:pt>
                  <c:pt idx="9">
                    <c:v>2334.3247980000001</c:v>
                  </c:pt>
                  <c:pt idx="10">
                    <c:v>3452.7901200000001</c:v>
                  </c:pt>
                </c:numCache>
              </c:numRef>
            </c:minus>
            <c:spPr>
              <a:ln w="19050">
                <a:solidFill>
                  <a:schemeClr val="tx1"/>
                </a:solidFill>
              </a:ln>
            </c:spPr>
          </c:errBars>
          <c:xVal>
            <c:numRef>
              <c:f>'Graphiques 8 à 10'!$C$5:$C$15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'Graphiques 8 à 10'!$D$5:$D$15</c:f>
              <c:numCache>
                <c:formatCode>0</c:formatCode>
                <c:ptCount val="11"/>
                <c:pt idx="0">
                  <c:v>-617.95214829999998</c:v>
                </c:pt>
                <c:pt idx="1">
                  <c:v>-291.88454250000001</c:v>
                </c:pt>
                <c:pt idx="2">
                  <c:v>-255.64297210000001</c:v>
                </c:pt>
                <c:pt idx="3">
                  <c:v>178.85771829999999</c:v>
                </c:pt>
                <c:pt idx="4">
                  <c:v>399.32059390000001</c:v>
                </c:pt>
                <c:pt idx="5">
                  <c:v>-4145.5197319999997</c:v>
                </c:pt>
                <c:pt idx="6">
                  <c:v>-6049.1073999999999</c:v>
                </c:pt>
                <c:pt idx="7">
                  <c:v>-3634.9295910000001</c:v>
                </c:pt>
                <c:pt idx="8">
                  <c:v>-3076.5103399999998</c:v>
                </c:pt>
                <c:pt idx="9">
                  <c:v>-3821.8185669999998</c:v>
                </c:pt>
                <c:pt idx="10">
                  <c:v>-5378.4888369999999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1-40F1-84A0-224A4A2E2859}"/>
            </c:ext>
          </c:extLst>
        </c:ser>
        <c:ser>
          <c:idx val="1"/>
          <c:order val="1"/>
          <c:tx>
            <c:strRef>
              <c:f>'Graphiques 8 à 10'!$H$4</c:f>
              <c:strCache>
                <c:ptCount val="1"/>
                <c:pt idx="0">
                  <c:v>Revenus finaux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8 à 10'!$H$18:$H$26</c:f>
                <c:numCache>
                  <c:formatCode>General</c:formatCode>
                  <c:ptCount val="9"/>
                  <c:pt idx="0">
                    <c:v>1388.6922070000001</c:v>
                  </c:pt>
                  <c:pt idx="1">
                    <c:v>1116.82149</c:v>
                  </c:pt>
                  <c:pt idx="2">
                    <c:v>882.65059980000001</c:v>
                  </c:pt>
                  <c:pt idx="3">
                    <c:v>786.95615640000005</c:v>
                  </c:pt>
                  <c:pt idx="4">
                    <c:v>748.82684340000003</c:v>
                  </c:pt>
                  <c:pt idx="5">
                    <c:v>954.96460500000001</c:v>
                  </c:pt>
                  <c:pt idx="6">
                    <c:v>1356.4757870000001</c:v>
                  </c:pt>
                  <c:pt idx="7">
                    <c:v>2043.7679780000001</c:v>
                  </c:pt>
                  <c:pt idx="8">
                    <c:v>2835.685774</c:v>
                  </c:pt>
                </c:numCache>
              </c:numRef>
            </c:plus>
            <c:minus>
              <c:numRef>
                <c:f>'Graphiques 8 à 10'!$H$18:$H$26</c:f>
                <c:numCache>
                  <c:formatCode>General</c:formatCode>
                  <c:ptCount val="9"/>
                  <c:pt idx="0">
                    <c:v>1388.6922070000001</c:v>
                  </c:pt>
                  <c:pt idx="1">
                    <c:v>1116.82149</c:v>
                  </c:pt>
                  <c:pt idx="2">
                    <c:v>882.65059980000001</c:v>
                  </c:pt>
                  <c:pt idx="3">
                    <c:v>786.95615640000005</c:v>
                  </c:pt>
                  <c:pt idx="4">
                    <c:v>748.82684340000003</c:v>
                  </c:pt>
                  <c:pt idx="5">
                    <c:v>954.96460500000001</c:v>
                  </c:pt>
                  <c:pt idx="6">
                    <c:v>1356.4757870000001</c:v>
                  </c:pt>
                  <c:pt idx="7">
                    <c:v>2043.7679780000001</c:v>
                  </c:pt>
                  <c:pt idx="8">
                    <c:v>2835.685774</c:v>
                  </c:pt>
                </c:numCache>
              </c:numRef>
            </c:minus>
            <c:spPr>
              <a:ln w="19050">
                <a:solidFill>
                  <a:srgbClr val="FFC000"/>
                </a:solidFill>
              </a:ln>
            </c:spPr>
          </c:errBars>
          <c:xVal>
            <c:numRef>
              <c:f>'Graphiques 8 à 10'!$C$6:$C$14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'Graphiques 8 à 10'!$H$6:$H$14</c:f>
              <c:numCache>
                <c:formatCode>0</c:formatCode>
                <c:ptCount val="9"/>
                <c:pt idx="0">
                  <c:v>-207.70706569999999</c:v>
                </c:pt>
                <c:pt idx="1">
                  <c:v>-14.936795460000001</c:v>
                </c:pt>
                <c:pt idx="2">
                  <c:v>349.85396059999999</c:v>
                </c:pt>
                <c:pt idx="3">
                  <c:v>-36.314102750000004</c:v>
                </c:pt>
                <c:pt idx="4">
                  <c:v>827.47944340000004</c:v>
                </c:pt>
                <c:pt idx="5">
                  <c:v>914.71555790000002</c:v>
                </c:pt>
                <c:pt idx="6">
                  <c:v>346.00899029999999</c:v>
                </c:pt>
                <c:pt idx="7">
                  <c:v>-626.98462610000001</c:v>
                </c:pt>
                <c:pt idx="8">
                  <c:v>-935.15551349999998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1-40F1-84A0-224A4A2E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4000"/>
          <c:min val="-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'Graphiques 8 à 10'!$D$39</c:f>
              <c:strCache>
                <c:ptCount val="1"/>
                <c:pt idx="0">
                  <c:v>Revenus initiaux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8 à 10'!$D$52:$D$62</c:f>
                <c:numCache>
                  <c:formatCode>General</c:formatCode>
                  <c:ptCount val="11"/>
                  <c:pt idx="0">
                    <c:v>2458.110173</c:v>
                  </c:pt>
                  <c:pt idx="1">
                    <c:v>1626.5616930000001</c:v>
                  </c:pt>
                  <c:pt idx="2">
                    <c:v>1404.676655</c:v>
                  </c:pt>
                  <c:pt idx="3">
                    <c:v>1466.0588479999999</c:v>
                  </c:pt>
                  <c:pt idx="4">
                    <c:v>1138.9351999999999</c:v>
                  </c:pt>
                  <c:pt idx="5">
                    <c:v>1110.48514</c:v>
                  </c:pt>
                  <c:pt idx="6">
                    <c:v>1490.318655</c:v>
                  </c:pt>
                  <c:pt idx="7">
                    <c:v>2109.3855870000002</c:v>
                  </c:pt>
                  <c:pt idx="8">
                    <c:v>3074.495144</c:v>
                  </c:pt>
                  <c:pt idx="9">
                    <c:v>3856.1199729999998</c:v>
                  </c:pt>
                  <c:pt idx="10">
                    <c:v>5639.7377479999996</c:v>
                  </c:pt>
                </c:numCache>
              </c:numRef>
            </c:plus>
            <c:minus>
              <c:numRef>
                <c:f>'Graphiques 8 à 10'!$D$52:$D$62</c:f>
                <c:numCache>
                  <c:formatCode>General</c:formatCode>
                  <c:ptCount val="11"/>
                  <c:pt idx="0">
                    <c:v>2458.110173</c:v>
                  </c:pt>
                  <c:pt idx="1">
                    <c:v>1626.5616930000001</c:v>
                  </c:pt>
                  <c:pt idx="2">
                    <c:v>1404.676655</c:v>
                  </c:pt>
                  <c:pt idx="3">
                    <c:v>1466.0588479999999</c:v>
                  </c:pt>
                  <c:pt idx="4">
                    <c:v>1138.9351999999999</c:v>
                  </c:pt>
                  <c:pt idx="5">
                    <c:v>1110.48514</c:v>
                  </c:pt>
                  <c:pt idx="6">
                    <c:v>1490.318655</c:v>
                  </c:pt>
                  <c:pt idx="7">
                    <c:v>2109.3855870000002</c:v>
                  </c:pt>
                  <c:pt idx="8">
                    <c:v>3074.495144</c:v>
                  </c:pt>
                  <c:pt idx="9">
                    <c:v>3856.1199729999998</c:v>
                  </c:pt>
                  <c:pt idx="10">
                    <c:v>5639.7377479999996</c:v>
                  </c:pt>
                </c:numCache>
              </c:numRef>
            </c:minus>
            <c:spPr>
              <a:ln w="19050">
                <a:solidFill>
                  <a:schemeClr val="tx1"/>
                </a:solidFill>
              </a:ln>
            </c:spPr>
          </c:errBars>
          <c:xVal>
            <c:numRef>
              <c:f>'Graphiques 8 à 10'!$C$40:$C$50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'Graphiques 8 à 10'!$D$40:$D$50</c:f>
              <c:numCache>
                <c:formatCode>0</c:formatCode>
                <c:ptCount val="11"/>
                <c:pt idx="0">
                  <c:v>-468.8811235</c:v>
                </c:pt>
                <c:pt idx="1">
                  <c:v>351.78266339999999</c:v>
                </c:pt>
                <c:pt idx="2">
                  <c:v>862.34248960000002</c:v>
                </c:pt>
                <c:pt idx="3">
                  <c:v>-966.0598731</c:v>
                </c:pt>
                <c:pt idx="4">
                  <c:v>369.69582229999997</c:v>
                </c:pt>
                <c:pt idx="5">
                  <c:v>-6399.3757740000001</c:v>
                </c:pt>
                <c:pt idx="6">
                  <c:v>-11189.320159999999</c:v>
                </c:pt>
                <c:pt idx="7">
                  <c:v>-9280.2326819999998</c:v>
                </c:pt>
                <c:pt idx="8">
                  <c:v>-9154.4655390000007</c:v>
                </c:pt>
                <c:pt idx="9">
                  <c:v>-10340.58807</c:v>
                </c:pt>
                <c:pt idx="10">
                  <c:v>-8415.4798040000005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36-4DBC-89F7-BD4F2F617D42}"/>
            </c:ext>
          </c:extLst>
        </c:ser>
        <c:ser>
          <c:idx val="1"/>
          <c:order val="1"/>
          <c:tx>
            <c:strRef>
              <c:f>'Graphiques 8 à 10'!$H$4</c:f>
              <c:strCache>
                <c:ptCount val="1"/>
                <c:pt idx="0">
                  <c:v>Revenus finaux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8 à 10'!$H$53:$H$61</c:f>
                <c:numCache>
                  <c:formatCode>General</c:formatCode>
                  <c:ptCount val="9"/>
                  <c:pt idx="0">
                    <c:v>2061.8314869999999</c:v>
                  </c:pt>
                  <c:pt idx="1">
                    <c:v>1420.302921</c:v>
                  </c:pt>
                  <c:pt idx="2">
                    <c:v>1465.892926</c:v>
                  </c:pt>
                  <c:pt idx="3">
                    <c:v>1179.460587</c:v>
                  </c:pt>
                  <c:pt idx="4">
                    <c:v>998.55066090000003</c:v>
                  </c:pt>
                  <c:pt idx="5">
                    <c:v>1395.348154</c:v>
                  </c:pt>
                  <c:pt idx="6">
                    <c:v>2054.239677</c:v>
                  </c:pt>
                  <c:pt idx="7">
                    <c:v>3263.6298809999998</c:v>
                  </c:pt>
                  <c:pt idx="8">
                    <c:v>4204.3596049999996</c:v>
                  </c:pt>
                </c:numCache>
              </c:numRef>
            </c:plus>
            <c:minus>
              <c:numRef>
                <c:f>'Graphiques 8 à 10'!$H$53:$H$61</c:f>
                <c:numCache>
                  <c:formatCode>General</c:formatCode>
                  <c:ptCount val="9"/>
                  <c:pt idx="0">
                    <c:v>2061.8314869999999</c:v>
                  </c:pt>
                  <c:pt idx="1">
                    <c:v>1420.302921</c:v>
                  </c:pt>
                  <c:pt idx="2">
                    <c:v>1465.892926</c:v>
                  </c:pt>
                  <c:pt idx="3">
                    <c:v>1179.460587</c:v>
                  </c:pt>
                  <c:pt idx="4">
                    <c:v>998.55066090000003</c:v>
                  </c:pt>
                  <c:pt idx="5">
                    <c:v>1395.348154</c:v>
                  </c:pt>
                  <c:pt idx="6">
                    <c:v>2054.239677</c:v>
                  </c:pt>
                  <c:pt idx="7">
                    <c:v>3263.6298809999998</c:v>
                  </c:pt>
                  <c:pt idx="8">
                    <c:v>4204.3596049999996</c:v>
                  </c:pt>
                </c:numCache>
              </c:numRef>
            </c:minus>
            <c:spPr>
              <a:ln w="19050">
                <a:solidFill>
                  <a:srgbClr val="FFC000"/>
                </a:solidFill>
              </a:ln>
            </c:spPr>
          </c:errBars>
          <c:xVal>
            <c:numRef>
              <c:f>'Graphiques 8 à 10'!$C$41:$C$49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'Graphiques 8 à 10'!$H$41:$H$49</c:f>
              <c:numCache>
                <c:formatCode>0</c:formatCode>
                <c:ptCount val="9"/>
                <c:pt idx="0">
                  <c:v>-138.23557779999999</c:v>
                </c:pt>
                <c:pt idx="1">
                  <c:v>923.9657823</c:v>
                </c:pt>
                <c:pt idx="2">
                  <c:v>-887.89009429999999</c:v>
                </c:pt>
                <c:pt idx="3">
                  <c:v>-64.120704180000004</c:v>
                </c:pt>
                <c:pt idx="4">
                  <c:v>797.53404709999995</c:v>
                </c:pt>
                <c:pt idx="5">
                  <c:v>1302.456737</c:v>
                </c:pt>
                <c:pt idx="6">
                  <c:v>661.65759490000005</c:v>
                </c:pt>
                <c:pt idx="7">
                  <c:v>155.33684690000001</c:v>
                </c:pt>
                <c:pt idx="8">
                  <c:v>-4219.1413670000002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36-4DBC-89F7-BD4F2F617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4000"/>
          <c:min val="-1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'Annexe 4'!$C$6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4'!$C$21:$C$31</c:f>
                <c:numCache>
                  <c:formatCode>General</c:formatCode>
                  <c:ptCount val="11"/>
                  <c:pt idx="0">
                    <c:v>596.96723368675396</c:v>
                  </c:pt>
                  <c:pt idx="1">
                    <c:v>420.055854115454</c:v>
                  </c:pt>
                  <c:pt idx="2">
                    <c:v>337.40367561065398</c:v>
                  </c:pt>
                  <c:pt idx="3">
                    <c:v>291.501159332285</c:v>
                  </c:pt>
                  <c:pt idx="4">
                    <c:v>254.291513816459</c:v>
                  </c:pt>
                  <c:pt idx="5">
                    <c:v>321.82714104425497</c:v>
                  </c:pt>
                  <c:pt idx="6">
                    <c:v>515.09671643137403</c:v>
                  </c:pt>
                  <c:pt idx="7">
                    <c:v>616.62691475119004</c:v>
                  </c:pt>
                  <c:pt idx="8">
                    <c:v>693.64192405510801</c:v>
                  </c:pt>
                  <c:pt idx="9">
                    <c:v>912.08184279231898</c:v>
                  </c:pt>
                  <c:pt idx="10">
                    <c:v>1318.2077133758801</c:v>
                  </c:pt>
                </c:numCache>
              </c:numRef>
            </c:plus>
            <c:minus>
              <c:numRef>
                <c:f>'Annexe 4'!$C$21:$C$31</c:f>
                <c:numCache>
                  <c:formatCode>General</c:formatCode>
                  <c:ptCount val="11"/>
                  <c:pt idx="0">
                    <c:v>596.96723368675396</c:v>
                  </c:pt>
                  <c:pt idx="1">
                    <c:v>420.055854115454</c:v>
                  </c:pt>
                  <c:pt idx="2">
                    <c:v>337.40367561065398</c:v>
                  </c:pt>
                  <c:pt idx="3">
                    <c:v>291.501159332285</c:v>
                  </c:pt>
                  <c:pt idx="4">
                    <c:v>254.291513816459</c:v>
                  </c:pt>
                  <c:pt idx="5">
                    <c:v>321.82714104425497</c:v>
                  </c:pt>
                  <c:pt idx="6">
                    <c:v>515.09671643137403</c:v>
                  </c:pt>
                  <c:pt idx="7">
                    <c:v>616.62691475119004</c:v>
                  </c:pt>
                  <c:pt idx="8">
                    <c:v>693.64192405510801</c:v>
                  </c:pt>
                  <c:pt idx="9">
                    <c:v>912.08184279231898</c:v>
                  </c:pt>
                  <c:pt idx="10">
                    <c:v>1318.2077133758801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'Annexe 4'!$B$7:$B$17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'Annexe 4'!$C$7:$C$17</c:f>
              <c:numCache>
                <c:formatCode>0</c:formatCode>
                <c:ptCount val="11"/>
                <c:pt idx="0">
                  <c:v>-166.97867106000899</c:v>
                </c:pt>
                <c:pt idx="1">
                  <c:v>0.45441375802911299</c:v>
                </c:pt>
                <c:pt idx="2">
                  <c:v>100.44277504876599</c:v>
                </c:pt>
                <c:pt idx="3">
                  <c:v>185.274509110331</c:v>
                </c:pt>
                <c:pt idx="4">
                  <c:v>604.86875607472405</c:v>
                </c:pt>
                <c:pt idx="5">
                  <c:v>-4091.68955621944</c:v>
                </c:pt>
                <c:pt idx="6">
                  <c:v>-5622.4784126508903</c:v>
                </c:pt>
                <c:pt idx="7">
                  <c:v>-3598.5647569553198</c:v>
                </c:pt>
                <c:pt idx="8">
                  <c:v>-3186.2314804268899</c:v>
                </c:pt>
                <c:pt idx="9">
                  <c:v>-3177.5022083307799</c:v>
                </c:pt>
                <c:pt idx="10">
                  <c:v>-3161.4235160437602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BC-4873-92A4-574E90F7ABE4}"/>
            </c:ext>
          </c:extLst>
        </c:ser>
        <c:ser>
          <c:idx val="1"/>
          <c:order val="1"/>
          <c:tx>
            <c:strRef>
              <c:f>'Annexe 4'!$D$6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4'!$D$21:$D$31</c:f>
                <c:numCache>
                  <c:formatCode>General</c:formatCode>
                  <c:ptCount val="11"/>
                  <c:pt idx="0">
                    <c:v>952.68560382896305</c:v>
                  </c:pt>
                  <c:pt idx="1">
                    <c:v>685.39037877068097</c:v>
                  </c:pt>
                  <c:pt idx="2">
                    <c:v>540.39417968585997</c:v>
                  </c:pt>
                  <c:pt idx="3">
                    <c:v>433.53040829942398</c:v>
                  </c:pt>
                  <c:pt idx="4">
                    <c:v>344.14823662858498</c:v>
                  </c:pt>
                  <c:pt idx="5">
                    <c:v>484.35147166277397</c:v>
                  </c:pt>
                  <c:pt idx="6">
                    <c:v>655.15568946959695</c:v>
                  </c:pt>
                  <c:pt idx="7">
                    <c:v>864.23594013091895</c:v>
                  </c:pt>
                  <c:pt idx="8">
                    <c:v>1059.9268671377099</c:v>
                  </c:pt>
                  <c:pt idx="9">
                    <c:v>1242.04133162988</c:v>
                  </c:pt>
                  <c:pt idx="10">
                    <c:v>1745.1124724164799</c:v>
                  </c:pt>
                </c:numCache>
              </c:numRef>
            </c:plus>
            <c:minus>
              <c:numRef>
                <c:f>'Annexe 4'!$D$21:$D$31</c:f>
                <c:numCache>
                  <c:formatCode>General</c:formatCode>
                  <c:ptCount val="11"/>
                  <c:pt idx="0">
                    <c:v>952.68560382896305</c:v>
                  </c:pt>
                  <c:pt idx="1">
                    <c:v>685.39037877068097</c:v>
                  </c:pt>
                  <c:pt idx="2">
                    <c:v>540.39417968585997</c:v>
                  </c:pt>
                  <c:pt idx="3">
                    <c:v>433.53040829942398</c:v>
                  </c:pt>
                  <c:pt idx="4">
                    <c:v>344.14823662858498</c:v>
                  </c:pt>
                  <c:pt idx="5">
                    <c:v>484.35147166277397</c:v>
                  </c:pt>
                  <c:pt idx="6">
                    <c:v>655.15568946959695</c:v>
                  </c:pt>
                  <c:pt idx="7">
                    <c:v>864.23594013091895</c:v>
                  </c:pt>
                  <c:pt idx="8">
                    <c:v>1059.9268671377099</c:v>
                  </c:pt>
                  <c:pt idx="9">
                    <c:v>1242.04133162988</c:v>
                  </c:pt>
                  <c:pt idx="10">
                    <c:v>1745.1124724164799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'Annexe 4'!$B$7:$B$17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'Annexe 4'!$D$7:$D$17</c:f>
              <c:numCache>
                <c:formatCode>0</c:formatCode>
                <c:ptCount val="11"/>
                <c:pt idx="0">
                  <c:v>104.047917460734</c:v>
                </c:pt>
                <c:pt idx="1">
                  <c:v>546.239430954569</c:v>
                </c:pt>
                <c:pt idx="2">
                  <c:v>-50.915387176059099</c:v>
                </c:pt>
                <c:pt idx="3">
                  <c:v>182.71075457913099</c:v>
                </c:pt>
                <c:pt idx="4">
                  <c:v>812.92657538955598</c:v>
                </c:pt>
                <c:pt idx="5">
                  <c:v>-6129.1324216720304</c:v>
                </c:pt>
                <c:pt idx="6">
                  <c:v>-11016.355496443501</c:v>
                </c:pt>
                <c:pt idx="7">
                  <c:v>-8648.6588259852797</c:v>
                </c:pt>
                <c:pt idx="8">
                  <c:v>-7915.5341370692004</c:v>
                </c:pt>
                <c:pt idx="9">
                  <c:v>-7685.4983939905796</c:v>
                </c:pt>
                <c:pt idx="10">
                  <c:v>-7819.2430702458096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BC-4873-92A4-574E90F7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  <c:max val="6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At val="0"/>
        <c:crossBetween val="midCat"/>
        <c:majorUnit val="1"/>
      </c:valAx>
      <c:valAx>
        <c:axId val="442604600"/>
        <c:scaling>
          <c:orientation val="minMax"/>
          <c:max val="2000"/>
          <c:min val="-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'Annexe 4'!$E$6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4'!$E$21:$E$31</c:f>
                <c:numCache>
                  <c:formatCode>General</c:formatCode>
                  <c:ptCount val="11"/>
                  <c:pt idx="0">
                    <c:v>4.5835337351247701E-2</c:v>
                  </c:pt>
                  <c:pt idx="1">
                    <c:v>2.7414551408941699E-2</c:v>
                  </c:pt>
                  <c:pt idx="2">
                    <c:v>2.1166853690944301E-2</c:v>
                  </c:pt>
                  <c:pt idx="3">
                    <c:v>1.7540398362528398E-2</c:v>
                  </c:pt>
                  <c:pt idx="4">
                    <c:v>1.55035106805497E-2</c:v>
                  </c:pt>
                  <c:pt idx="5">
                    <c:v>1.37570597610677E-2</c:v>
                  </c:pt>
                  <c:pt idx="6">
                    <c:v>2.1452660715240001E-2</c:v>
                  </c:pt>
                  <c:pt idx="7">
                    <c:v>2.7001736052615799E-2</c:v>
                  </c:pt>
                  <c:pt idx="8">
                    <c:v>3.5785417884427601E-2</c:v>
                  </c:pt>
                  <c:pt idx="9">
                    <c:v>4.2847578661043197E-2</c:v>
                  </c:pt>
                  <c:pt idx="10">
                    <c:v>5.9764309144683003E-2</c:v>
                  </c:pt>
                </c:numCache>
              </c:numRef>
            </c:plus>
            <c:minus>
              <c:numRef>
                <c:f>'Annexe 4'!$E$21:$E$31</c:f>
                <c:numCache>
                  <c:formatCode>General</c:formatCode>
                  <c:ptCount val="11"/>
                  <c:pt idx="0">
                    <c:v>4.5835337351247701E-2</c:v>
                  </c:pt>
                  <c:pt idx="1">
                    <c:v>2.7414551408941699E-2</c:v>
                  </c:pt>
                  <c:pt idx="2">
                    <c:v>2.1166853690944301E-2</c:v>
                  </c:pt>
                  <c:pt idx="3">
                    <c:v>1.7540398362528398E-2</c:v>
                  </c:pt>
                  <c:pt idx="4">
                    <c:v>1.55035106805497E-2</c:v>
                  </c:pt>
                  <c:pt idx="5">
                    <c:v>1.37570597610677E-2</c:v>
                  </c:pt>
                  <c:pt idx="6">
                    <c:v>2.1452660715240001E-2</c:v>
                  </c:pt>
                  <c:pt idx="7">
                    <c:v>2.7001736052615799E-2</c:v>
                  </c:pt>
                  <c:pt idx="8">
                    <c:v>3.5785417884427601E-2</c:v>
                  </c:pt>
                  <c:pt idx="9">
                    <c:v>4.2847578661043197E-2</c:v>
                  </c:pt>
                  <c:pt idx="10">
                    <c:v>5.9764309144683003E-2</c:v>
                  </c:pt>
                </c:numCache>
              </c:numRef>
            </c:minus>
            <c:spPr>
              <a:ln w="19050">
                <a:solidFill>
                  <a:schemeClr val="accent5"/>
                </a:solidFill>
              </a:ln>
            </c:spPr>
          </c:errBars>
          <c:xVal>
            <c:numRef>
              <c:f>'Annexe 4'!$B$7:$B$17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'Annexe 4'!$E$7:$E$17</c:f>
              <c:numCache>
                <c:formatCode>0%</c:formatCode>
                <c:ptCount val="11"/>
                <c:pt idx="0">
                  <c:v>-2.4717474559678598E-2</c:v>
                </c:pt>
                <c:pt idx="1">
                  <c:v>-1.16055459906651E-2</c:v>
                </c:pt>
                <c:pt idx="2">
                  <c:v>-1.18083107638258E-2</c:v>
                </c:pt>
                <c:pt idx="3">
                  <c:v>-3.5140835031849701E-3</c:v>
                </c:pt>
                <c:pt idx="4">
                  <c:v>-1.07890390300382E-2</c:v>
                </c:pt>
                <c:pt idx="5">
                  <c:v>-4.1699043523024698E-2</c:v>
                </c:pt>
                <c:pt idx="6">
                  <c:v>-7.9112559239194798E-3</c:v>
                </c:pt>
                <c:pt idx="7">
                  <c:v>8.4247222367828598E-2</c:v>
                </c:pt>
                <c:pt idx="8">
                  <c:v>0.121648565979878</c:v>
                </c:pt>
                <c:pt idx="9">
                  <c:v>0.120093670853319</c:v>
                </c:pt>
                <c:pt idx="10">
                  <c:v>9.3674983235552706E-2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12-4C58-A932-FFA43DB57F31}"/>
            </c:ext>
          </c:extLst>
        </c:ser>
        <c:ser>
          <c:idx val="1"/>
          <c:order val="1"/>
          <c:tx>
            <c:strRef>
              <c:f>'Annexe 4'!$F$6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4'!$F$21:$F$31</c:f>
                <c:numCache>
                  <c:formatCode>General</c:formatCode>
                  <c:ptCount val="11"/>
                  <c:pt idx="0">
                    <c:v>6.5656941204038505E-2</c:v>
                  </c:pt>
                  <c:pt idx="1">
                    <c:v>4.01496332742486E-2</c:v>
                  </c:pt>
                  <c:pt idx="2">
                    <c:v>2.8715787247056399E-2</c:v>
                  </c:pt>
                  <c:pt idx="3">
                    <c:v>2.60201048666805E-2</c:v>
                  </c:pt>
                  <c:pt idx="4">
                    <c:v>2.1900461149191999E-2</c:v>
                  </c:pt>
                  <c:pt idx="5">
                    <c:v>1.86832990438872E-2</c:v>
                  </c:pt>
                  <c:pt idx="6">
                    <c:v>2.8758817619086101E-2</c:v>
                  </c:pt>
                  <c:pt idx="7">
                    <c:v>4.1446357672640301E-2</c:v>
                  </c:pt>
                  <c:pt idx="8">
                    <c:v>5.3824632650381503E-2</c:v>
                  </c:pt>
                  <c:pt idx="9">
                    <c:v>6.7443418904548899E-2</c:v>
                  </c:pt>
                  <c:pt idx="10">
                    <c:v>9.0083373831702299E-2</c:v>
                  </c:pt>
                </c:numCache>
              </c:numRef>
            </c:plus>
            <c:minus>
              <c:numRef>
                <c:f>'Annexe 4'!$F$21:$F$31</c:f>
                <c:numCache>
                  <c:formatCode>General</c:formatCode>
                  <c:ptCount val="11"/>
                  <c:pt idx="0">
                    <c:v>6.5656941204038505E-2</c:v>
                  </c:pt>
                  <c:pt idx="1">
                    <c:v>4.01496332742486E-2</c:v>
                  </c:pt>
                  <c:pt idx="2">
                    <c:v>2.8715787247056399E-2</c:v>
                  </c:pt>
                  <c:pt idx="3">
                    <c:v>2.60201048666805E-2</c:v>
                  </c:pt>
                  <c:pt idx="4">
                    <c:v>2.1900461149191999E-2</c:v>
                  </c:pt>
                  <c:pt idx="5">
                    <c:v>1.86832990438872E-2</c:v>
                  </c:pt>
                  <c:pt idx="6">
                    <c:v>2.8758817619086101E-2</c:v>
                  </c:pt>
                  <c:pt idx="7">
                    <c:v>4.1446357672640301E-2</c:v>
                  </c:pt>
                  <c:pt idx="8">
                    <c:v>5.3824632650381503E-2</c:v>
                  </c:pt>
                  <c:pt idx="9">
                    <c:v>6.7443418904548899E-2</c:v>
                  </c:pt>
                  <c:pt idx="10">
                    <c:v>9.0083373831702299E-2</c:v>
                  </c:pt>
                </c:numCache>
              </c:numRef>
            </c:minus>
            <c:spPr>
              <a:ln w="19050">
                <a:solidFill>
                  <a:srgbClr val="FF0000"/>
                </a:solidFill>
              </a:ln>
            </c:spPr>
          </c:errBars>
          <c:xVal>
            <c:numRef>
              <c:f>'Annexe 4'!$B$7:$B$17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'Annexe 4'!$F$7:$F$17</c:f>
              <c:numCache>
                <c:formatCode>0%</c:formatCode>
                <c:ptCount val="11"/>
                <c:pt idx="0">
                  <c:v>3.0231129321467002E-3</c:v>
                </c:pt>
                <c:pt idx="1">
                  <c:v>-3.6661440655244397E-2</c:v>
                </c:pt>
                <c:pt idx="2">
                  <c:v>-2.91776596881333E-3</c:v>
                </c:pt>
                <c:pt idx="3">
                  <c:v>-9.6885867163061107E-3</c:v>
                </c:pt>
                <c:pt idx="4">
                  <c:v>-1.65093230209509E-2</c:v>
                </c:pt>
                <c:pt idx="5">
                  <c:v>-4.8520148441119099E-2</c:v>
                </c:pt>
                <c:pt idx="6">
                  <c:v>-3.18034863902944E-2</c:v>
                </c:pt>
                <c:pt idx="7">
                  <c:v>0.12839198230158499</c:v>
                </c:pt>
                <c:pt idx="8">
                  <c:v>0.21747801537385</c:v>
                </c:pt>
                <c:pt idx="9">
                  <c:v>0.23654941356642301</c:v>
                </c:pt>
                <c:pt idx="10">
                  <c:v>0.21308564697785101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12-4C58-A932-FFA43DB57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0.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'Annexe 4'!$G$6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4'!$G$22:$G$30</c:f>
                <c:numCache>
                  <c:formatCode>General</c:formatCode>
                  <c:ptCount val="9"/>
                  <c:pt idx="0">
                    <c:v>56.343762992632001</c:v>
                  </c:pt>
                  <c:pt idx="1">
                    <c:v>38.1876593057113</c:v>
                  </c:pt>
                  <c:pt idx="2">
                    <c:v>32.262873290360602</c:v>
                  </c:pt>
                  <c:pt idx="3">
                    <c:v>25.0526185445251</c:v>
                  </c:pt>
                  <c:pt idx="4">
                    <c:v>31.320595271686798</c:v>
                  </c:pt>
                  <c:pt idx="5">
                    <c:v>46.257119111259698</c:v>
                  </c:pt>
                  <c:pt idx="6">
                    <c:v>48.822035708129</c:v>
                  </c:pt>
                  <c:pt idx="7">
                    <c:v>55.645974104695398</c:v>
                  </c:pt>
                  <c:pt idx="8">
                    <c:v>81.246059115616006</c:v>
                  </c:pt>
                </c:numCache>
              </c:numRef>
            </c:plus>
            <c:minus>
              <c:numRef>
                <c:f>'Annexe 4'!$G$22:$G$30</c:f>
                <c:numCache>
                  <c:formatCode>General</c:formatCode>
                  <c:ptCount val="9"/>
                  <c:pt idx="0">
                    <c:v>56.343762992632001</c:v>
                  </c:pt>
                  <c:pt idx="1">
                    <c:v>38.1876593057113</c:v>
                  </c:pt>
                  <c:pt idx="2">
                    <c:v>32.262873290360602</c:v>
                  </c:pt>
                  <c:pt idx="3">
                    <c:v>25.0526185445251</c:v>
                  </c:pt>
                  <c:pt idx="4">
                    <c:v>31.320595271686798</c:v>
                  </c:pt>
                  <c:pt idx="5">
                    <c:v>46.257119111259698</c:v>
                  </c:pt>
                  <c:pt idx="6">
                    <c:v>48.822035708129</c:v>
                  </c:pt>
                  <c:pt idx="7">
                    <c:v>55.645974104695398</c:v>
                  </c:pt>
                  <c:pt idx="8">
                    <c:v>81.246059115616006</c:v>
                  </c:pt>
                </c:numCache>
              </c:numRef>
            </c:minus>
            <c:spPr>
              <a:ln w="19050">
                <a:solidFill>
                  <a:schemeClr val="accent5"/>
                </a:solidFill>
              </a:ln>
            </c:spPr>
          </c:errBars>
          <c:xVal>
            <c:numRef>
              <c:f>'Annexe 4'!$B$8:$B$16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'Annexe 4'!$G$8:$G$16</c:f>
              <c:numCache>
                <c:formatCode>0</c:formatCode>
                <c:ptCount val="9"/>
                <c:pt idx="0">
                  <c:v>24.2291113721164</c:v>
                </c:pt>
                <c:pt idx="1">
                  <c:v>-20.0282438567138</c:v>
                </c:pt>
                <c:pt idx="2">
                  <c:v>12.378940994652</c:v>
                </c:pt>
                <c:pt idx="3">
                  <c:v>17.076544870572398</c:v>
                </c:pt>
                <c:pt idx="4">
                  <c:v>-263.13225571225797</c:v>
                </c:pt>
                <c:pt idx="5">
                  <c:v>-398.63065601036698</c:v>
                </c:pt>
                <c:pt idx="6">
                  <c:v>-226.62440947128499</c:v>
                </c:pt>
                <c:pt idx="7">
                  <c:v>-160.94256162555101</c:v>
                </c:pt>
                <c:pt idx="8">
                  <c:v>-166.879857222857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D-470E-B2C9-991FA07667FE}"/>
            </c:ext>
          </c:extLst>
        </c:ser>
        <c:ser>
          <c:idx val="1"/>
          <c:order val="1"/>
          <c:tx>
            <c:strRef>
              <c:f>'Annexe 4'!$H$6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4'!$H$22:$H$30</c:f>
                <c:numCache>
                  <c:formatCode>General</c:formatCode>
                  <c:ptCount val="9"/>
                  <c:pt idx="0">
                    <c:v>83.468768594050303</c:v>
                  </c:pt>
                  <c:pt idx="1">
                    <c:v>53.533187127394299</c:v>
                  </c:pt>
                  <c:pt idx="2">
                    <c:v>41.706864877455999</c:v>
                  </c:pt>
                  <c:pt idx="3">
                    <c:v>36.538828186058602</c:v>
                  </c:pt>
                  <c:pt idx="4">
                    <c:v>49.088662841479199</c:v>
                  </c:pt>
                  <c:pt idx="5">
                    <c:v>74.680390137180396</c:v>
                  </c:pt>
                  <c:pt idx="6">
                    <c:v>88.784606169346901</c:v>
                  </c:pt>
                  <c:pt idx="7">
                    <c:v>106.685847417815</c:v>
                  </c:pt>
                  <c:pt idx="8">
                    <c:v>156.547932876928</c:v>
                  </c:pt>
                </c:numCache>
              </c:numRef>
            </c:plus>
            <c:minus>
              <c:numRef>
                <c:f>'Annexe 4'!$H$22:$H$30</c:f>
                <c:numCache>
                  <c:formatCode>General</c:formatCode>
                  <c:ptCount val="9"/>
                  <c:pt idx="0">
                    <c:v>83.468768594050303</c:v>
                  </c:pt>
                  <c:pt idx="1">
                    <c:v>53.533187127394299</c:v>
                  </c:pt>
                  <c:pt idx="2">
                    <c:v>41.706864877455999</c:v>
                  </c:pt>
                  <c:pt idx="3">
                    <c:v>36.538828186058602</c:v>
                  </c:pt>
                  <c:pt idx="4">
                    <c:v>49.088662841479199</c:v>
                  </c:pt>
                  <c:pt idx="5">
                    <c:v>74.680390137180396</c:v>
                  </c:pt>
                  <c:pt idx="6">
                    <c:v>88.784606169346901</c:v>
                  </c:pt>
                  <c:pt idx="7">
                    <c:v>106.685847417815</c:v>
                  </c:pt>
                  <c:pt idx="8">
                    <c:v>156.547932876928</c:v>
                  </c:pt>
                </c:numCache>
              </c:numRef>
            </c:minus>
            <c:spPr>
              <a:ln w="19050">
                <a:solidFill>
                  <a:srgbClr val="FF0000"/>
                </a:solidFill>
              </a:ln>
            </c:spPr>
          </c:errBars>
          <c:xVal>
            <c:numRef>
              <c:f>'Annexe 4'!$B$8:$B$16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'Annexe 4'!$H$8:$H$16</c:f>
              <c:numCache>
                <c:formatCode>0</c:formatCode>
                <c:ptCount val="9"/>
                <c:pt idx="0">
                  <c:v>47.268474942132002</c:v>
                </c:pt>
                <c:pt idx="1">
                  <c:v>-33.658313318707499</c:v>
                </c:pt>
                <c:pt idx="2">
                  <c:v>6.8136591696706503</c:v>
                </c:pt>
                <c:pt idx="3">
                  <c:v>53.376077371603401</c:v>
                </c:pt>
                <c:pt idx="4">
                  <c:v>-400.42092649891202</c:v>
                </c:pt>
                <c:pt idx="5">
                  <c:v>-782.677346711837</c:v>
                </c:pt>
                <c:pt idx="6">
                  <c:v>-514.93042569687304</c:v>
                </c:pt>
                <c:pt idx="7">
                  <c:v>-402.02402294902299</c:v>
                </c:pt>
                <c:pt idx="8">
                  <c:v>-275.87999548530598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D-470E-B2C9-991FA0766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200"/>
          <c:min val="-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4'!$K$21:$K$31</c:f>
                <c:numCache>
                  <c:formatCode>General</c:formatCode>
                  <c:ptCount val="11"/>
                  <c:pt idx="0">
                    <c:v>1089.1794481961001</c:v>
                  </c:pt>
                  <c:pt idx="1">
                    <c:v>784.44655070690396</c:v>
                  </c:pt>
                  <c:pt idx="2">
                    <c:v>622.03295250168901</c:v>
                  </c:pt>
                  <c:pt idx="3">
                    <c:v>525.49237133086501</c:v>
                  </c:pt>
                  <c:pt idx="4">
                    <c:v>472.26622551800102</c:v>
                  </c:pt>
                  <c:pt idx="5">
                    <c:v>421.46454644965502</c:v>
                  </c:pt>
                  <c:pt idx="6">
                    <c:v>607.60506733409397</c:v>
                  </c:pt>
                  <c:pt idx="7">
                    <c:v>718.48631248571996</c:v>
                  </c:pt>
                  <c:pt idx="8">
                    <c:v>1052.89169932344</c:v>
                  </c:pt>
                  <c:pt idx="9">
                    <c:v>1242.6741911552899</c:v>
                  </c:pt>
                  <c:pt idx="10">
                    <c:v>1580.9180188329699</c:v>
                  </c:pt>
                </c:numCache>
              </c:numRef>
            </c:plus>
            <c:minus>
              <c:numRef>
                <c:f>'Annexe 4'!$K$21:$K$31</c:f>
                <c:numCache>
                  <c:formatCode>General</c:formatCode>
                  <c:ptCount val="11"/>
                  <c:pt idx="0">
                    <c:v>1089.1794481961001</c:v>
                  </c:pt>
                  <c:pt idx="1">
                    <c:v>784.44655070690396</c:v>
                  </c:pt>
                  <c:pt idx="2">
                    <c:v>622.03295250168901</c:v>
                  </c:pt>
                  <c:pt idx="3">
                    <c:v>525.49237133086501</c:v>
                  </c:pt>
                  <c:pt idx="4">
                    <c:v>472.26622551800102</c:v>
                  </c:pt>
                  <c:pt idx="5">
                    <c:v>421.46454644965502</c:v>
                  </c:pt>
                  <c:pt idx="6">
                    <c:v>607.60506733409397</c:v>
                  </c:pt>
                  <c:pt idx="7">
                    <c:v>718.48631248571996</c:v>
                  </c:pt>
                  <c:pt idx="8">
                    <c:v>1052.89169932344</c:v>
                  </c:pt>
                  <c:pt idx="9">
                    <c:v>1242.6741911552899</c:v>
                  </c:pt>
                  <c:pt idx="10">
                    <c:v>1580.9180188329699</c:v>
                  </c:pt>
                </c:numCache>
              </c:numRef>
            </c:minus>
            <c:spPr>
              <a:ln w="19050">
                <a:solidFill>
                  <a:sysClr val="windowText" lastClr="000000"/>
                </a:solidFill>
              </a:ln>
            </c:spPr>
          </c:errBars>
          <c:xVal>
            <c:numRef>
              <c:f>'Annexe 4'!$B$7:$B$17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'Annexe 4'!$K$7:$K$17</c:f>
              <c:numCache>
                <c:formatCode>0</c:formatCode>
                <c:ptCount val="11"/>
                <c:pt idx="0">
                  <c:v>-479.48212677032899</c:v>
                </c:pt>
                <c:pt idx="1">
                  <c:v>-182.26763343419699</c:v>
                </c:pt>
                <c:pt idx="2">
                  <c:v>132.715919673781</c:v>
                </c:pt>
                <c:pt idx="3">
                  <c:v>-305.42175287052402</c:v>
                </c:pt>
                <c:pt idx="4">
                  <c:v>-176.49003754759801</c:v>
                </c:pt>
                <c:pt idx="5">
                  <c:v>-27.236277512885401</c:v>
                </c:pt>
                <c:pt idx="6">
                  <c:v>-221.954746744109</c:v>
                </c:pt>
                <c:pt idx="7">
                  <c:v>16.665900038619</c:v>
                </c:pt>
                <c:pt idx="8">
                  <c:v>-107.791862006043</c:v>
                </c:pt>
                <c:pt idx="9">
                  <c:v>-537.65033701889399</c:v>
                </c:pt>
                <c:pt idx="10">
                  <c:v>-849.18901289358598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Ann_D_1!#REF!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E4E-42D3-9C86-740D7E4B2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4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'Annexe 4'!$I$6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4'!$I$22:$I$30</c:f>
                <c:numCache>
                  <c:formatCode>General</c:formatCode>
                  <c:ptCount val="9"/>
                  <c:pt idx="0">
                    <c:v>58.4555826679956</c:v>
                  </c:pt>
                  <c:pt idx="1">
                    <c:v>40.272036974863902</c:v>
                  </c:pt>
                  <c:pt idx="2">
                    <c:v>32.475958565603896</c:v>
                  </c:pt>
                  <c:pt idx="3">
                    <c:v>26.882613125248401</c:v>
                  </c:pt>
                  <c:pt idx="4">
                    <c:v>30.797239644699999</c:v>
                  </c:pt>
                  <c:pt idx="5">
                    <c:v>46.496084845150897</c:v>
                  </c:pt>
                  <c:pt idx="6">
                    <c:v>52.797868171541097</c:v>
                  </c:pt>
                  <c:pt idx="7">
                    <c:v>65.739648142243794</c:v>
                  </c:pt>
                  <c:pt idx="8">
                    <c:v>97.5380918203183</c:v>
                  </c:pt>
                </c:numCache>
              </c:numRef>
            </c:plus>
            <c:minus>
              <c:numRef>
                <c:f>'Annexe 4'!$I$22:$I$30</c:f>
                <c:numCache>
                  <c:formatCode>General</c:formatCode>
                  <c:ptCount val="9"/>
                  <c:pt idx="0">
                    <c:v>58.4555826679956</c:v>
                  </c:pt>
                  <c:pt idx="1">
                    <c:v>40.272036974863902</c:v>
                  </c:pt>
                  <c:pt idx="2">
                    <c:v>32.475958565603896</c:v>
                  </c:pt>
                  <c:pt idx="3">
                    <c:v>26.882613125248401</c:v>
                  </c:pt>
                  <c:pt idx="4">
                    <c:v>30.797239644699999</c:v>
                  </c:pt>
                  <c:pt idx="5">
                    <c:v>46.496084845150897</c:v>
                  </c:pt>
                  <c:pt idx="6">
                    <c:v>52.797868171541097</c:v>
                  </c:pt>
                  <c:pt idx="7">
                    <c:v>65.739648142243794</c:v>
                  </c:pt>
                  <c:pt idx="8">
                    <c:v>97.5380918203183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'Annexe 4'!$B$8:$B$16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'Annexe 4'!$I$8:$I$16</c:f>
              <c:numCache>
                <c:formatCode>0</c:formatCode>
                <c:ptCount val="9"/>
                <c:pt idx="0">
                  <c:v>38.020911121221502</c:v>
                </c:pt>
                <c:pt idx="1">
                  <c:v>-9.5282331292919906</c:v>
                </c:pt>
                <c:pt idx="2">
                  <c:v>39.7611336607604</c:v>
                </c:pt>
                <c:pt idx="3">
                  <c:v>62.5927091498815</c:v>
                </c:pt>
                <c:pt idx="4">
                  <c:v>-225.180825086353</c:v>
                </c:pt>
                <c:pt idx="5">
                  <c:v>-434.04323830260898</c:v>
                </c:pt>
                <c:pt idx="6">
                  <c:v>-322.14283578047701</c:v>
                </c:pt>
                <c:pt idx="7">
                  <c:v>-290.97593364854703</c:v>
                </c:pt>
                <c:pt idx="8">
                  <c:v>-285.70599603183501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0-4C00-A2EC-908E540A2B93}"/>
            </c:ext>
          </c:extLst>
        </c:ser>
        <c:ser>
          <c:idx val="1"/>
          <c:order val="1"/>
          <c:tx>
            <c:strRef>
              <c:f>'Annexe 4'!$J$6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'Annexe 4'!$J$22:$J$30</c:f>
                <c:numCache>
                  <c:formatCode>General</c:formatCode>
                  <c:ptCount val="9"/>
                  <c:pt idx="0">
                    <c:v>81.360741799899003</c:v>
                  </c:pt>
                  <c:pt idx="1">
                    <c:v>55.687476881901702</c:v>
                  </c:pt>
                  <c:pt idx="2">
                    <c:v>41.573258195265602</c:v>
                  </c:pt>
                  <c:pt idx="3">
                    <c:v>36.6969353967269</c:v>
                  </c:pt>
                  <c:pt idx="4">
                    <c:v>42.835887664558697</c:v>
                  </c:pt>
                  <c:pt idx="5">
                    <c:v>61.4588913133543</c:v>
                  </c:pt>
                  <c:pt idx="6">
                    <c:v>78.891683767327393</c:v>
                  </c:pt>
                  <c:pt idx="7">
                    <c:v>99.5818382030821</c:v>
                  </c:pt>
                  <c:pt idx="8">
                    <c:v>144.945241120297</c:v>
                  </c:pt>
                </c:numCache>
              </c:numRef>
            </c:plus>
            <c:minus>
              <c:numRef>
                <c:f>'Annexe 4'!$J$22:$J$30</c:f>
                <c:numCache>
                  <c:formatCode>General</c:formatCode>
                  <c:ptCount val="9"/>
                  <c:pt idx="0">
                    <c:v>81.360741799899003</c:v>
                  </c:pt>
                  <c:pt idx="1">
                    <c:v>55.687476881901702</c:v>
                  </c:pt>
                  <c:pt idx="2">
                    <c:v>41.573258195265602</c:v>
                  </c:pt>
                  <c:pt idx="3">
                    <c:v>36.6969353967269</c:v>
                  </c:pt>
                  <c:pt idx="4">
                    <c:v>42.835887664558697</c:v>
                  </c:pt>
                  <c:pt idx="5">
                    <c:v>61.4588913133543</c:v>
                  </c:pt>
                  <c:pt idx="6">
                    <c:v>78.891683767327393</c:v>
                  </c:pt>
                  <c:pt idx="7">
                    <c:v>99.5818382030821</c:v>
                  </c:pt>
                  <c:pt idx="8">
                    <c:v>144.945241120297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'Annexe 4'!$B$8:$B$16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'Annexe 4'!$J$8:$J$16</c:f>
              <c:numCache>
                <c:formatCode>0</c:formatCode>
                <c:ptCount val="9"/>
                <c:pt idx="0">
                  <c:v>86.365424634531806</c:v>
                </c:pt>
                <c:pt idx="1">
                  <c:v>5.1211517943796796</c:v>
                </c:pt>
                <c:pt idx="2">
                  <c:v>32.156345732259901</c:v>
                </c:pt>
                <c:pt idx="3">
                  <c:v>86.764521348527197</c:v>
                </c:pt>
                <c:pt idx="4">
                  <c:v>-380.36595770097699</c:v>
                </c:pt>
                <c:pt idx="5">
                  <c:v>-859.52776208161299</c:v>
                </c:pt>
                <c:pt idx="6">
                  <c:v>-682.80023587900496</c:v>
                </c:pt>
                <c:pt idx="7">
                  <c:v>-636.05772485842795</c:v>
                </c:pt>
                <c:pt idx="8">
                  <c:v>-595.31115651615596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0-4C00-A2EC-908E540A2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At val="0"/>
        <c:crossBetween val="midCat"/>
        <c:majorUnit val="1"/>
      </c:valAx>
      <c:valAx>
        <c:axId val="442604600"/>
        <c:scaling>
          <c:orientation val="minMax"/>
          <c:max val="200"/>
          <c:min val="-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43364688109635E-2"/>
          <c:y val="4.8726467331118496E-2"/>
          <c:w val="0.87829086581568605"/>
          <c:h val="0.81362841272747888"/>
        </c:manualLayout>
      </c:layout>
      <c:lineChart>
        <c:grouping val="standard"/>
        <c:varyColors val="0"/>
        <c:ser>
          <c:idx val="0"/>
          <c:order val="0"/>
          <c:tx>
            <c:strRef>
              <c:f>'Graphique 2'!$C$5:$C$5</c:f>
              <c:strCache>
                <c:ptCount val="1"/>
                <c:pt idx="0">
                  <c:v>Salaire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'Graphique 2'!$B$6:$B$16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'Graphique 2'!$C$6:$C$16</c:f>
              <c:numCache>
                <c:formatCode>_-* #\ ##0_-;\-* #\ ##0_-;_-* "-"??_-;_-@_-</c:formatCode>
                <c:ptCount val="11"/>
                <c:pt idx="0">
                  <c:v>16970.2808350294</c:v>
                </c:pt>
                <c:pt idx="1">
                  <c:v>17467.5966647684</c:v>
                </c:pt>
                <c:pt idx="2">
                  <c:v>18048.9697524365</c:v>
                </c:pt>
                <c:pt idx="3">
                  <c:v>18508.086520599601</c:v>
                </c:pt>
                <c:pt idx="4">
                  <c:v>19561.301439470299</c:v>
                </c:pt>
                <c:pt idx="5">
                  <c:v>15365.610251128201</c:v>
                </c:pt>
                <c:pt idx="6">
                  <c:v>13245.501299309901</c:v>
                </c:pt>
                <c:pt idx="7">
                  <c:v>15668.411140607899</c:v>
                </c:pt>
                <c:pt idx="8">
                  <c:v>16700.995310556398</c:v>
                </c:pt>
                <c:pt idx="9">
                  <c:v>17259.769081608702</c:v>
                </c:pt>
                <c:pt idx="10">
                  <c:v>18265.109175096401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D-40B6-AE53-1676D3797553}"/>
            </c:ext>
          </c:extLst>
        </c:ser>
        <c:ser>
          <c:idx val="1"/>
          <c:order val="1"/>
          <c:tx>
            <c:strRef>
              <c:f>'Graphique 2'!$D$5</c:f>
              <c:strCache>
                <c:ptCount val="1"/>
                <c:pt idx="0">
                  <c:v>Autres revenus du ménage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'Graphique 2'!$D$6:$D$16</c:f>
              <c:numCache>
                <c:formatCode>_-* #\ ##0_-;\-* #\ ##0_-;_-* "-"??_-;_-@_-</c:formatCode>
                <c:ptCount val="11"/>
                <c:pt idx="0">
                  <c:v>17477.236609611198</c:v>
                </c:pt>
                <c:pt idx="1">
                  <c:v>17296.660322993201</c:v>
                </c:pt>
                <c:pt idx="2">
                  <c:v>17382.905194634699</c:v>
                </c:pt>
                <c:pt idx="3">
                  <c:v>17192.623612905201</c:v>
                </c:pt>
                <c:pt idx="4">
                  <c:v>17086.9512637732</c:v>
                </c:pt>
                <c:pt idx="5">
                  <c:v>17099.185416972901</c:v>
                </c:pt>
                <c:pt idx="6">
                  <c:v>16918.084608234702</c:v>
                </c:pt>
                <c:pt idx="7">
                  <c:v>17124.239249415601</c:v>
                </c:pt>
                <c:pt idx="8">
                  <c:v>17084.488000595498</c:v>
                </c:pt>
                <c:pt idx="9">
                  <c:v>16882.485313536901</c:v>
                </c:pt>
                <c:pt idx="10">
                  <c:v>16856.812535678899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5-480D-9B58-168B3A8AD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30776"/>
        <c:axId val="385427496"/>
      </c:lineChart>
      <c:catAx>
        <c:axId val="38543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427496"/>
        <c:crosses val="autoZero"/>
        <c:auto val="1"/>
        <c:lblAlgn val="ctr"/>
        <c:lblOffset val="100"/>
        <c:noMultiLvlLbl val="0"/>
      </c:catAx>
      <c:valAx>
        <c:axId val="385427496"/>
        <c:scaling>
          <c:orientation val="minMax"/>
          <c:max val="22000"/>
          <c:min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43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2146307798481712"/>
          <c:y val="0.57641073935525489"/>
          <c:w val="0.37341658379659065"/>
          <c:h val="0.2458492688413948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46208413137541E-2"/>
          <c:y val="6.1490813648293965E-2"/>
          <c:w val="0.86977701202663105"/>
          <c:h val="0.9001752019076787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C35-4467-8B37-50DC06F48D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DC35-4467-8B37-50DC06F48D9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DC35-4467-8B37-50DC06F48D9D}"/>
            </c:ext>
          </c:extLst>
        </c:ser>
        <c:ser>
          <c:idx val="5"/>
          <c:order val="3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7-DC35-4467-8B37-50DC06F48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440440"/>
        <c:axId val="536439128"/>
      </c:barChart>
      <c:lineChart>
        <c:grouping val="stacked"/>
        <c:varyColors val="0"/>
        <c:ser>
          <c:idx val="3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9-DC35-4467-8B37-50DC06F48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0440"/>
        <c:axId val="536439128"/>
      </c:lineChart>
      <c:catAx>
        <c:axId val="536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39128"/>
        <c:crosses val="autoZero"/>
        <c:auto val="1"/>
        <c:lblAlgn val="ctr"/>
        <c:lblOffset val="100"/>
        <c:noMultiLvlLbl val="0"/>
      </c:catAx>
      <c:valAx>
        <c:axId val="53643912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4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71781507738577"/>
          <c:y val="3.0267456237391816E-2"/>
          <c:w val="0.8492821849226142"/>
          <c:h val="0.17191725050116766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46208413137541E-2"/>
          <c:y val="6.1490813648293965E-2"/>
          <c:w val="0.86977701202663105"/>
          <c:h val="0.8597710823337164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59B-418F-AB1B-E3E86535A70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E59B-418F-AB1B-E3E86535A70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E59B-418F-AB1B-E3E86535A70C}"/>
            </c:ext>
          </c:extLst>
        </c:ser>
        <c:ser>
          <c:idx val="5"/>
          <c:order val="3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2-E59B-418F-AB1B-E3E86535A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440440"/>
        <c:axId val="536439128"/>
      </c:barChart>
      <c:lineChart>
        <c:grouping val="standard"/>
        <c:varyColors val="0"/>
        <c:ser>
          <c:idx val="3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E59B-418F-AB1B-E3E86535A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0440"/>
        <c:axId val="536439128"/>
      </c:lineChart>
      <c:catAx>
        <c:axId val="536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39128"/>
        <c:crosses val="autoZero"/>
        <c:auto val="1"/>
        <c:lblAlgn val="ctr"/>
        <c:lblOffset val="100"/>
        <c:noMultiLvlLbl val="0"/>
      </c:catAx>
      <c:valAx>
        <c:axId val="536439128"/>
        <c:scaling>
          <c:orientation val="minMax"/>
          <c:max val="20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404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00840467603537"/>
          <c:y val="4.1286776325734152E-2"/>
          <c:w val="0.73919191735395962"/>
          <c:h val="0.2168424234928749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46208413137541E-2"/>
          <c:y val="6.1490813648293965E-2"/>
          <c:w val="0.86977701202663105"/>
          <c:h val="0.900175201907678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[1]Ann_D_2!$J$2</c:f>
              <c:strCache>
                <c:ptCount val="1"/>
                <c:pt idx="0">
                  <c:v>Indemnités journalières ATMP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869A535-CD90-43A2-9AF6-C8B5BAA2DCB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80D-4D9C-855F-FFB65CD97A5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1B29609-91AB-4A3B-9EE5-FCB7E7EFB4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80D-4D9C-855F-FFB65CD97A5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4E97EFC-565D-417D-B6D7-09FEA127B8C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80D-4D9C-855F-FFB65CD97A5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58B47EB-F0AA-47E5-A879-C9F23A06A3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80D-4D9C-855F-FFB65CD97A5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C51C94E-2821-4942-A033-D65E156F8E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80D-4D9C-855F-FFB65CD97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[1]Ann_D_2!$I$8:$I$12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[1]Ann_D_2!$J$8:$J$12</c:f>
              <c:numCache>
                <c:formatCode>0</c:formatCode>
                <c:ptCount val="5"/>
                <c:pt idx="0">
                  <c:v>5132.13726602114</c:v>
                </c:pt>
                <c:pt idx="1">
                  <c:v>5706.8371212463571</c:v>
                </c:pt>
                <c:pt idx="2">
                  <c:v>2178.7812029221004</c:v>
                </c:pt>
                <c:pt idx="3">
                  <c:v>1022.3954281591498</c:v>
                </c:pt>
                <c:pt idx="4">
                  <c:v>589.45567040475999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[1]Ann_D_2!$P$8:$P$12</c15:f>
                <c15:dlblRangeCache>
                  <c:ptCount val="5"/>
                  <c:pt idx="0">
                    <c:v>105%</c:v>
                  </c:pt>
                  <c:pt idx="1">
                    <c:v>82%</c:v>
                  </c:pt>
                  <c:pt idx="2">
                    <c:v>55%</c:v>
                  </c:pt>
                  <c:pt idx="3">
                    <c:v>38%</c:v>
                  </c:pt>
                  <c:pt idx="4">
                    <c:v>22%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180D-4D9C-855F-FFB65CD97A56}"/>
            </c:ext>
          </c:extLst>
        </c:ser>
        <c:ser>
          <c:idx val="1"/>
          <c:order val="1"/>
          <c:tx>
            <c:strRef>
              <c:f>[1]Ann_D_2!$K$2</c:f>
              <c:strCache>
                <c:ptCount val="1"/>
                <c:pt idx="0">
                  <c:v>Indemnisation incapacité permanente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90E23F0-54C3-4CE0-A314-F0C030419B8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80D-4D9C-855F-FFB65CD97A5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B904F54-3BEB-478F-8C21-5B507F28C02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80D-4D9C-855F-FFB65CD97A5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38EBED2-A721-4042-B621-7A14E9B495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80D-4D9C-855F-FFB65CD97A5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AE8A637-B85E-493B-ACE0-022B424CEB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80D-4D9C-855F-FFB65CD97A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0D-4D9C-855F-FFB65CD97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[1]Ann_D_2!$I$8:$I$12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[1]Ann_D_2!$K$8:$K$12</c:f>
              <c:numCache>
                <c:formatCode>0</c:formatCode>
                <c:ptCount val="5"/>
                <c:pt idx="0">
                  <c:v>372.84798427849</c:v>
                </c:pt>
                <c:pt idx="1">
                  <c:v>888.8535879629635</c:v>
                </c:pt>
                <c:pt idx="2">
                  <c:v>447.91868865979404</c:v>
                </c:pt>
                <c:pt idx="3">
                  <c:v>191.13368866329006</c:v>
                </c:pt>
                <c:pt idx="4">
                  <c:v>106.03230050934008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[1]Ann_D_2!$Q$8:$Q$12</c15:f>
                <c15:dlblRangeCache>
                  <c:ptCount val="5"/>
                  <c:pt idx="0">
                    <c:v>8%</c:v>
                  </c:pt>
                  <c:pt idx="1">
                    <c:v>13%</c:v>
                  </c:pt>
                  <c:pt idx="2">
                    <c:v>11%</c:v>
                  </c:pt>
                  <c:pt idx="3">
                    <c:v>7%</c:v>
                  </c:pt>
                  <c:pt idx="4">
                    <c:v>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80D-4D9C-855F-FFB65CD97A56}"/>
            </c:ext>
          </c:extLst>
        </c:ser>
        <c:ser>
          <c:idx val="2"/>
          <c:order val="2"/>
          <c:tx>
            <c:strRef>
              <c:f>[1]Ann_D_2!$L$2</c:f>
              <c:strCache>
                <c:ptCount val="1"/>
                <c:pt idx="0">
                  <c:v>Indemnisation chômage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4EC8663-9060-4D0D-8F9D-FAB6C867C01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80D-4D9C-855F-FFB65CD97A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0D-4D9C-855F-FFB65CD97A5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3F15118-944B-4A7C-9143-ADCF70DEA3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80D-4D9C-855F-FFB65CD97A5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BF32248-E4B0-48F6-8087-D289956F51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80D-4D9C-855F-FFB65CD97A5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AA46F66-FFB7-4154-9161-FA60CE23F1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80D-4D9C-855F-FFB65CD97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[1]Ann_D_2!$I$8:$I$12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[1]Ann_D_2!$L$8:$L$12</c:f>
              <c:numCache>
                <c:formatCode>0</c:formatCode>
                <c:ptCount val="5"/>
                <c:pt idx="0">
                  <c:v>-450.81892925163015</c:v>
                </c:pt>
                <c:pt idx="1">
                  <c:v>-84.824418342613967</c:v>
                </c:pt>
                <c:pt idx="2">
                  <c:v>804.08025161514342</c:v>
                </c:pt>
                <c:pt idx="3">
                  <c:v>1133.251586496541</c:v>
                </c:pt>
                <c:pt idx="4">
                  <c:v>1100.8002799814301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[1]Ann_D_2!$R$8:$R$12</c15:f>
                <c15:dlblRangeCache>
                  <c:ptCount val="5"/>
                  <c:pt idx="0">
                    <c:v>-9%</c:v>
                  </c:pt>
                  <c:pt idx="1">
                    <c:v>-1%</c:v>
                  </c:pt>
                  <c:pt idx="2">
                    <c:v>20%</c:v>
                  </c:pt>
                  <c:pt idx="3">
                    <c:v>43%</c:v>
                  </c:pt>
                  <c:pt idx="4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80D-4D9C-855F-FFB65CD97A56}"/>
            </c:ext>
          </c:extLst>
        </c:ser>
        <c:ser>
          <c:idx val="5"/>
          <c:order val="3"/>
          <c:tx>
            <c:strRef>
              <c:f>[1]Ann_D_2!$M$2</c:f>
              <c:strCache>
                <c:ptCount val="1"/>
                <c:pt idx="0">
                  <c:v>Système socio-fiscal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0D-4D9C-855F-FFB65CD97A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80D-4D9C-855F-FFB65CD97A5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3836C56-1B4F-4B3A-9C22-690535FEF92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80D-4D9C-855F-FFB65CD97A5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BB13BD6-E9C7-4521-84ED-A23CB68A9B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80D-4D9C-855F-FFB65CD97A5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00A041C-7F99-4DC3-AF2B-1654C18E17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80D-4D9C-855F-FFB65CD97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[1]Ann_D_2!$M$8:$M$12</c:f>
              <c:numCache>
                <c:formatCode>0</c:formatCode>
                <c:ptCount val="5"/>
                <c:pt idx="0">
                  <c:v>-152.12496129269994</c:v>
                </c:pt>
                <c:pt idx="1">
                  <c:v>418.34827439465312</c:v>
                </c:pt>
                <c:pt idx="2">
                  <c:v>533.66904870170958</c:v>
                </c:pt>
                <c:pt idx="3">
                  <c:v>316.51003025582094</c:v>
                </c:pt>
                <c:pt idx="4">
                  <c:v>866.57909792185706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[1]Ann_D_2!$S$8:$S$12</c15:f>
                <c15:dlblRangeCache>
                  <c:ptCount val="5"/>
                  <c:pt idx="0">
                    <c:v>-3%</c:v>
                  </c:pt>
                  <c:pt idx="1">
                    <c:v>6%</c:v>
                  </c:pt>
                  <c:pt idx="2">
                    <c:v>13%</c:v>
                  </c:pt>
                  <c:pt idx="3">
                    <c:v>12%</c:v>
                  </c:pt>
                  <c:pt idx="4">
                    <c:v>33%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180D-4D9C-855F-FFB65CD97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440440"/>
        <c:axId val="536439128"/>
      </c:barChart>
      <c:lineChart>
        <c:grouping val="stacked"/>
        <c:varyColors val="0"/>
        <c:ser>
          <c:idx val="3"/>
          <c:order val="4"/>
          <c:tx>
            <c:strRef>
              <c:f>[1]Ann_D_2!$N$2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4175563463819671E-2"/>
                  <c:y val="-0.10321091753294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80D-4D9C-855F-FFB65CD97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[1]Ann_D_2!$I$8:$I$12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[1]Ann_D_2!$N$8:$N$12</c:f>
              <c:numCache>
                <c:formatCode>0</c:formatCode>
                <c:ptCount val="5"/>
                <c:pt idx="0">
                  <c:v>4902.0413597552997</c:v>
                </c:pt>
                <c:pt idx="1">
                  <c:v>6929.2145652613599</c:v>
                </c:pt>
                <c:pt idx="2">
                  <c:v>3964.4491918987474</c:v>
                </c:pt>
                <c:pt idx="3">
                  <c:v>2663.2907335748018</c:v>
                </c:pt>
                <c:pt idx="4">
                  <c:v>2662.8673488173872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80D-4D9C-855F-FFB65CD97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0440"/>
        <c:axId val="536439128"/>
      </c:lineChart>
      <c:catAx>
        <c:axId val="536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39128"/>
        <c:crosses val="autoZero"/>
        <c:auto val="1"/>
        <c:lblAlgn val="ctr"/>
        <c:lblOffset val="100"/>
        <c:noMultiLvlLbl val="0"/>
      </c:catAx>
      <c:valAx>
        <c:axId val="53643912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4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71781507738577"/>
          <c:y val="3.0267456237391816E-2"/>
          <c:w val="0.8492821849226142"/>
          <c:h val="0.17191725050116766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46208413137541E-2"/>
          <c:y val="6.1490813648293965E-2"/>
          <c:w val="0.86977701202663105"/>
          <c:h val="0.859771082333716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[1]Ann_D_2!$J$37</c:f>
              <c:strCache>
                <c:ptCount val="1"/>
                <c:pt idx="0">
                  <c:v>Indemnités journalières ATMP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BFA0649-6321-4BFF-876E-A2AE009F09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829-4239-B6C1-04DC86790A4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E2C34BC-3DBD-448D-ACF1-FBF24BDFEA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829-4239-B6C1-04DC86790A4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2743E8A-2FA6-4B72-9D53-3B6DC36989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829-4239-B6C1-04DC86790A4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3573013-8A06-4844-8329-F276A2154D3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829-4239-B6C1-04DC86790A4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67DC8CE-0BFE-4DC1-87B7-94A84F1D61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829-4239-B6C1-04DC86790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[1]Ann_D_2!$I$43:$I$47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[1]Ann_D_2!$J$43:$J$47</c:f>
              <c:numCache>
                <c:formatCode>0</c:formatCode>
                <c:ptCount val="5"/>
                <c:pt idx="0">
                  <c:v>7104.8027620309504</c:v>
                </c:pt>
                <c:pt idx="1">
                  <c:v>11216.372676037157</c:v>
                </c:pt>
                <c:pt idx="2">
                  <c:v>6146.9741998118607</c:v>
                </c:pt>
                <c:pt idx="3">
                  <c:v>3152.6985748111902</c:v>
                </c:pt>
                <c:pt idx="4">
                  <c:v>2218.4799013598295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[1]Ann_D_2!$P$43:$P$47</c15:f>
                <c15:dlblRangeCache>
                  <c:ptCount val="5"/>
                  <c:pt idx="0">
                    <c:v>105%</c:v>
                  </c:pt>
                  <c:pt idx="1">
                    <c:v>94%</c:v>
                  </c:pt>
                  <c:pt idx="2">
                    <c:v>67%</c:v>
                  </c:pt>
                  <c:pt idx="3">
                    <c:v>39%</c:v>
                  </c:pt>
                  <c:pt idx="4">
                    <c:v>39%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3829-4239-B6C1-04DC86790A4C}"/>
            </c:ext>
          </c:extLst>
        </c:ser>
        <c:ser>
          <c:idx val="1"/>
          <c:order val="1"/>
          <c:tx>
            <c:strRef>
              <c:f>[1]Ann_D_2!$K$37</c:f>
              <c:strCache>
                <c:ptCount val="1"/>
                <c:pt idx="0">
                  <c:v>Indemnisation incapacité permanente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29-4239-B6C1-04DC86790A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29-4239-B6C1-04DC86790A4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4CB9812-A313-4413-B09B-FF21544F451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829-4239-B6C1-04DC86790A4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2D0AC58-CD9F-4EDC-9899-2C6DB7F775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829-4239-B6C1-04DC86790A4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5D1EA7A-9A81-4684-B4D3-9C36A4F3AA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829-4239-B6C1-04DC86790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[1]Ann_D_2!$I$43:$I$47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[1]Ann_D_2!$K$43:$K$47</c:f>
              <c:numCache>
                <c:formatCode>0</c:formatCode>
                <c:ptCount val="5"/>
                <c:pt idx="0">
                  <c:v>55.923598837209965</c:v>
                </c:pt>
                <c:pt idx="1">
                  <c:v>527.79225444957308</c:v>
                </c:pt>
                <c:pt idx="2">
                  <c:v>1325.3925943775139</c:v>
                </c:pt>
                <c:pt idx="3">
                  <c:v>1941.65358510638</c:v>
                </c:pt>
                <c:pt idx="4">
                  <c:v>2109.8241455160705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[1]Ann_D_2!$Q$43:$Q$47</c15:f>
                <c15:dlblRangeCache>
                  <c:ptCount val="5"/>
                  <c:pt idx="0">
                    <c:v>1%</c:v>
                  </c:pt>
                  <c:pt idx="1">
                    <c:v>4%</c:v>
                  </c:pt>
                  <c:pt idx="2">
                    <c:v>14%</c:v>
                  </c:pt>
                  <c:pt idx="3">
                    <c:v>24%</c:v>
                  </c:pt>
                  <c:pt idx="4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3829-4239-B6C1-04DC86790A4C}"/>
            </c:ext>
          </c:extLst>
        </c:ser>
        <c:ser>
          <c:idx val="2"/>
          <c:order val="2"/>
          <c:tx>
            <c:strRef>
              <c:f>[1]Ann_D_2!$L$37</c:f>
              <c:strCache>
                <c:ptCount val="1"/>
                <c:pt idx="0">
                  <c:v>Indemnisation chômage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29-4239-B6C1-04DC86790A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29-4239-B6C1-04DC86790A4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318EB85-8FC3-4947-943F-BE8D46E071B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829-4239-B6C1-04DC86790A4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8D71FAC-1DEC-47D6-A949-04DC46C5A8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829-4239-B6C1-04DC86790A4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B87E36B-C26C-4F71-A769-11F366C57B1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829-4239-B6C1-04DC86790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[1]Ann_D_2!$I$43:$I$47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[1]Ann_D_2!$L$43:$L$47</c:f>
              <c:numCache>
                <c:formatCode>0</c:formatCode>
                <c:ptCount val="5"/>
                <c:pt idx="0">
                  <c:v>-286.72624663254692</c:v>
                </c:pt>
                <c:pt idx="1">
                  <c:v>-259.73209160606905</c:v>
                </c:pt>
                <c:pt idx="2">
                  <c:v>1128.307012566426</c:v>
                </c:pt>
                <c:pt idx="3">
                  <c:v>2181.199654338609</c:v>
                </c:pt>
                <c:pt idx="4">
                  <c:v>2164.7026825553298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[1]Ann_D_2!$R$43:$R$47</c15:f>
                <c15:dlblRangeCache>
                  <c:ptCount val="5"/>
                  <c:pt idx="0">
                    <c:v>-4%</c:v>
                  </c:pt>
                  <c:pt idx="1">
                    <c:v>-2%</c:v>
                  </c:pt>
                  <c:pt idx="2">
                    <c:v>12%</c:v>
                  </c:pt>
                  <c:pt idx="3">
                    <c:v>27%</c:v>
                  </c:pt>
                  <c:pt idx="4">
                    <c:v>38%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3829-4239-B6C1-04DC86790A4C}"/>
            </c:ext>
          </c:extLst>
        </c:ser>
        <c:ser>
          <c:idx val="5"/>
          <c:order val="3"/>
          <c:tx>
            <c:strRef>
              <c:f>[1]Ann_D_2!$M$37</c:f>
              <c:strCache>
                <c:ptCount val="1"/>
                <c:pt idx="0">
                  <c:v>Système socio-fiscal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[1]Ann_D_2!$I$43:$I$47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[1]Ann_D_2!$M$43:$M$47</c:f>
              <c:numCache>
                <c:formatCode>0</c:formatCode>
                <c:ptCount val="5"/>
                <c:pt idx="0">
                  <c:v>-135.481426557693</c:v>
                </c:pt>
                <c:pt idx="1">
                  <c:v>419.16111514032889</c:v>
                </c:pt>
                <c:pt idx="2">
                  <c:v>551.17340256929901</c:v>
                </c:pt>
                <c:pt idx="3">
                  <c:v>912.91380429087303</c:v>
                </c:pt>
                <c:pt idx="4">
                  <c:v>-774.21372049143974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829-4239-B6C1-04DC86790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440440"/>
        <c:axId val="536439128"/>
      </c:barChart>
      <c:lineChart>
        <c:grouping val="standard"/>
        <c:varyColors val="0"/>
        <c:ser>
          <c:idx val="3"/>
          <c:order val="4"/>
          <c:tx>
            <c:strRef>
              <c:f>[1]Ann_D_2!$N$37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[1]Ann_D_2!$I$43:$I$47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[1]Ann_D_2!$N$43:$N$47</c:f>
              <c:numCache>
                <c:formatCode>0</c:formatCode>
                <c:ptCount val="5"/>
                <c:pt idx="0">
                  <c:v>6738.5186876779208</c:v>
                </c:pt>
                <c:pt idx="1">
                  <c:v>11903.593954020989</c:v>
                </c:pt>
                <c:pt idx="2">
                  <c:v>9151.8472093250984</c:v>
                </c:pt>
                <c:pt idx="3">
                  <c:v>8188.4656185470521</c:v>
                </c:pt>
                <c:pt idx="4">
                  <c:v>5718.7930089397905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829-4239-B6C1-04DC86790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0440"/>
        <c:axId val="536439128"/>
      </c:lineChart>
      <c:catAx>
        <c:axId val="5364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39128"/>
        <c:crosses val="autoZero"/>
        <c:auto val="1"/>
        <c:lblAlgn val="ctr"/>
        <c:lblOffset val="100"/>
        <c:noMultiLvlLbl val="0"/>
      </c:catAx>
      <c:valAx>
        <c:axId val="536439128"/>
        <c:scaling>
          <c:orientation val="minMax"/>
          <c:max val="20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404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00840467603537"/>
          <c:y val="4.1286776325734152E-2"/>
          <c:w val="0.73919191735395962"/>
          <c:h val="0.2168424234928749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[1]Ann_D_2!$C$2</c:f>
              <c:strCache>
                <c:ptCount val="1"/>
                <c:pt idx="0">
                  <c:v>Revenus initiaux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[1]Ann_D_2!$C$15:$C$25</c:f>
                <c:numCache>
                  <c:formatCode>General</c:formatCode>
                  <c:ptCount val="11"/>
                  <c:pt idx="0">
                    <c:v>1587.2159431247701</c:v>
                  </c:pt>
                  <c:pt idx="1">
                    <c:v>999.09004224479099</c:v>
                  </c:pt>
                  <c:pt idx="2">
                    <c:v>1026.5005442893801</c:v>
                  </c:pt>
                  <c:pt idx="3">
                    <c:v>764.50105599646997</c:v>
                  </c:pt>
                  <c:pt idx="4">
                    <c:v>713.26970187099903</c:v>
                  </c:pt>
                  <c:pt idx="5">
                    <c:v>667.33044488067105</c:v>
                  </c:pt>
                  <c:pt idx="6">
                    <c:v>992.48733008137299</c:v>
                  </c:pt>
                  <c:pt idx="7">
                    <c:v>1137.1838204645801</c:v>
                  </c:pt>
                  <c:pt idx="8">
                    <c:v>1449.2063783027299</c:v>
                  </c:pt>
                  <c:pt idx="9">
                    <c:v>1780.9771642727501</c:v>
                  </c:pt>
                  <c:pt idx="10">
                    <c:v>2280.9392673121301</c:v>
                  </c:pt>
                </c:numCache>
              </c:numRef>
            </c:plus>
            <c:minus>
              <c:numRef>
                <c:f>[1]Ann_D_2!$C$15:$C$25</c:f>
                <c:numCache>
                  <c:formatCode>General</c:formatCode>
                  <c:ptCount val="11"/>
                  <c:pt idx="0">
                    <c:v>1587.2159431247701</c:v>
                  </c:pt>
                  <c:pt idx="1">
                    <c:v>999.09004224479099</c:v>
                  </c:pt>
                  <c:pt idx="2">
                    <c:v>1026.5005442893801</c:v>
                  </c:pt>
                  <c:pt idx="3">
                    <c:v>764.50105599646997</c:v>
                  </c:pt>
                  <c:pt idx="4">
                    <c:v>713.26970187099903</c:v>
                  </c:pt>
                  <c:pt idx="5">
                    <c:v>667.33044488067105</c:v>
                  </c:pt>
                  <c:pt idx="6">
                    <c:v>992.48733008137299</c:v>
                  </c:pt>
                  <c:pt idx="7">
                    <c:v>1137.1838204645801</c:v>
                  </c:pt>
                  <c:pt idx="8">
                    <c:v>1449.2063783027299</c:v>
                  </c:pt>
                  <c:pt idx="9">
                    <c:v>1780.9771642727501</c:v>
                  </c:pt>
                  <c:pt idx="10">
                    <c:v>2280.9392673121301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</a:ln>
            </c:spPr>
          </c:errBars>
          <c:xVal>
            <c:numRef>
              <c:f>[1]Ann_D_2!$B$3:$B$13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[1]Ann_D_2!$C$3:$C$13</c:f>
              <c:numCache>
                <c:formatCode>0</c:formatCode>
                <c:ptCount val="11"/>
                <c:pt idx="0">
                  <c:v>-754.25397350683704</c:v>
                </c:pt>
                <c:pt idx="1">
                  <c:v>-308.94245840161301</c:v>
                </c:pt>
                <c:pt idx="2">
                  <c:v>-146.624667225548</c:v>
                </c:pt>
                <c:pt idx="3">
                  <c:v>79.445691107760098</c:v>
                </c:pt>
                <c:pt idx="4">
                  <c:v>400.20622017840498</c:v>
                </c:pt>
                <c:pt idx="5">
                  <c:v>-3898.78059705428</c:v>
                </c:pt>
                <c:pt idx="6">
                  <c:v>-5711.1387975245898</c:v>
                </c:pt>
                <c:pt idx="7">
                  <c:v>-3416.7268665554302</c:v>
                </c:pt>
                <c:pt idx="8">
                  <c:v>-2935.5852206672198</c:v>
                </c:pt>
                <c:pt idx="9">
                  <c:v>-3086.3590031528602</c:v>
                </c:pt>
                <c:pt idx="10">
                  <c:v>-4241.0348777654199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2C-4CBD-B8B0-8695430A1BA5}"/>
            </c:ext>
          </c:extLst>
        </c:ser>
        <c:ser>
          <c:idx val="1"/>
          <c:order val="1"/>
          <c:tx>
            <c:strRef>
              <c:f>[1]Ann_D_2!$G$2</c:f>
              <c:strCache>
                <c:ptCount val="1"/>
                <c:pt idx="0">
                  <c:v>Revenus finaux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[1]Ann_D_2!$G$16:$G$24</c:f>
                <c:numCache>
                  <c:formatCode>General</c:formatCode>
                  <c:ptCount val="9"/>
                  <c:pt idx="0">
                    <c:v>1322.4038882075199</c:v>
                  </c:pt>
                  <c:pt idx="1">
                    <c:v>1079.8693367774299</c:v>
                  </c:pt>
                  <c:pt idx="2">
                    <c:v>718.77051663333498</c:v>
                  </c:pt>
                  <c:pt idx="3">
                    <c:v>696.22990739741601</c:v>
                  </c:pt>
                  <c:pt idx="4">
                    <c:v>588.37457791502902</c:v>
                  </c:pt>
                  <c:pt idx="5">
                    <c:v>735.81616881565697</c:v>
                  </c:pt>
                  <c:pt idx="6">
                    <c:v>1032.4216601749899</c:v>
                  </c:pt>
                  <c:pt idx="7">
                    <c:v>1439.5481717488101</c:v>
                  </c:pt>
                  <c:pt idx="8">
                    <c:v>2047.69307142875</c:v>
                  </c:pt>
                </c:numCache>
              </c:numRef>
            </c:plus>
            <c:minus>
              <c:numRef>
                <c:f>[1]Ann_D_2!$G$16:$G$24</c:f>
                <c:numCache>
                  <c:formatCode>General</c:formatCode>
                  <c:ptCount val="9"/>
                  <c:pt idx="0">
                    <c:v>1322.4038882075199</c:v>
                  </c:pt>
                  <c:pt idx="1">
                    <c:v>1079.8693367774299</c:v>
                  </c:pt>
                  <c:pt idx="2">
                    <c:v>718.77051663333498</c:v>
                  </c:pt>
                  <c:pt idx="3">
                    <c:v>696.22990739741601</c:v>
                  </c:pt>
                  <c:pt idx="4">
                    <c:v>588.37457791502902</c:v>
                  </c:pt>
                  <c:pt idx="5">
                    <c:v>735.81616881565697</c:v>
                  </c:pt>
                  <c:pt idx="6">
                    <c:v>1032.4216601749899</c:v>
                  </c:pt>
                  <c:pt idx="7">
                    <c:v>1439.5481717488101</c:v>
                  </c:pt>
                  <c:pt idx="8">
                    <c:v>2047.69307142875</c:v>
                  </c:pt>
                </c:numCache>
              </c:numRef>
            </c:minus>
            <c:spPr>
              <a:ln>
                <a:solidFill>
                  <a:srgbClr val="FFC000"/>
                </a:solidFill>
              </a:ln>
            </c:spPr>
          </c:errBars>
          <c:xVal>
            <c:numRef>
              <c:f>[1]Ann_D_2!$B$4:$B$12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[1]Ann_D_2!$G$4:$G$12</c:f>
              <c:numCache>
                <c:formatCode>0</c:formatCode>
                <c:ptCount val="9"/>
                <c:pt idx="0">
                  <c:v>-52.472733629831303</c:v>
                </c:pt>
                <c:pt idx="1">
                  <c:v>227.36800518209799</c:v>
                </c:pt>
                <c:pt idx="2">
                  <c:v>277.05662306844499</c:v>
                </c:pt>
                <c:pt idx="3">
                  <c:v>116.709631138007</c:v>
                </c:pt>
                <c:pt idx="4">
                  <c:v>1003.26076270102</c:v>
                </c:pt>
                <c:pt idx="5">
                  <c:v>1218.0757677367701</c:v>
                </c:pt>
                <c:pt idx="6">
                  <c:v>547.72232534331704</c:v>
                </c:pt>
                <c:pt idx="7">
                  <c:v>-272.29448709241802</c:v>
                </c:pt>
                <c:pt idx="8">
                  <c:v>-423.49165433547302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2C-4CBD-B8B0-8695430A1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4000"/>
          <c:min val="-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[1]Ann_D_2!$C$37</c:f>
              <c:strCache>
                <c:ptCount val="1"/>
                <c:pt idx="0">
                  <c:v>Revenus initiaux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[1]Ann_D_2!$C$50:$C$60</c:f>
                <c:numCache>
                  <c:formatCode>General</c:formatCode>
                  <c:ptCount val="11"/>
                  <c:pt idx="0">
                    <c:v>2218.4415374482801</c:v>
                  </c:pt>
                  <c:pt idx="1">
                    <c:v>1485.0205633068899</c:v>
                  </c:pt>
                  <c:pt idx="2">
                    <c:v>1249.4806008461901</c:v>
                  </c:pt>
                  <c:pt idx="3">
                    <c:v>1180.43213253675</c:v>
                  </c:pt>
                  <c:pt idx="4">
                    <c:v>973.02391922843196</c:v>
                  </c:pt>
                  <c:pt idx="5">
                    <c:v>936.90261454805295</c:v>
                  </c:pt>
                  <c:pt idx="6">
                    <c:v>1301.4858203787001</c:v>
                  </c:pt>
                  <c:pt idx="7">
                    <c:v>1586.5406713300399</c:v>
                  </c:pt>
                  <c:pt idx="8">
                    <c:v>2010.19032919746</c:v>
                  </c:pt>
                  <c:pt idx="9">
                    <c:v>2715.4469947498001</c:v>
                  </c:pt>
                  <c:pt idx="10">
                    <c:v>3235.1549250317998</c:v>
                  </c:pt>
                </c:numCache>
              </c:numRef>
            </c:plus>
            <c:minus>
              <c:numRef>
                <c:f>[1]Ann_D_2!$C$50:$C$60</c:f>
                <c:numCache>
                  <c:formatCode>General</c:formatCode>
                  <c:ptCount val="11"/>
                  <c:pt idx="0">
                    <c:v>2218.4415374482801</c:v>
                  </c:pt>
                  <c:pt idx="1">
                    <c:v>1485.0205633068899</c:v>
                  </c:pt>
                  <c:pt idx="2">
                    <c:v>1249.4806008461901</c:v>
                  </c:pt>
                  <c:pt idx="3">
                    <c:v>1180.43213253675</c:v>
                  </c:pt>
                  <c:pt idx="4">
                    <c:v>973.02391922843196</c:v>
                  </c:pt>
                  <c:pt idx="5">
                    <c:v>936.90261454805295</c:v>
                  </c:pt>
                  <c:pt idx="6">
                    <c:v>1301.4858203787001</c:v>
                  </c:pt>
                  <c:pt idx="7">
                    <c:v>1586.5406713300399</c:v>
                  </c:pt>
                  <c:pt idx="8">
                    <c:v>2010.19032919746</c:v>
                  </c:pt>
                  <c:pt idx="9">
                    <c:v>2715.4469947498001</c:v>
                  </c:pt>
                  <c:pt idx="10">
                    <c:v>3235.1549250317998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</a:ln>
            </c:spPr>
          </c:errBars>
          <c:xVal>
            <c:numRef>
              <c:f>[1]Ann_D_2!$B$38:$B$48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[1]Ann_D_2!$C$38:$C$48</c:f>
              <c:numCache>
                <c:formatCode>0</c:formatCode>
                <c:ptCount val="11"/>
                <c:pt idx="0">
                  <c:v>-14.2847005437063</c:v>
                </c:pt>
                <c:pt idx="1">
                  <c:v>672.41218112601496</c:v>
                </c:pt>
                <c:pt idx="2">
                  <c:v>914.74277230394205</c:v>
                </c:pt>
                <c:pt idx="3">
                  <c:v>-440.297393032721</c:v>
                </c:pt>
                <c:pt idx="4">
                  <c:v>407.35651726603999</c:v>
                </c:pt>
                <c:pt idx="5">
                  <c:v>-6011.2046527468901</c:v>
                </c:pt>
                <c:pt idx="6">
                  <c:v>-10694.655261156</c:v>
                </c:pt>
                <c:pt idx="7">
                  <c:v>-8342.5872980334807</c:v>
                </c:pt>
                <c:pt idx="8">
                  <c:v>-7710.2228730990701</c:v>
                </c:pt>
                <c:pt idx="9">
                  <c:v>-8487.0302036236499</c:v>
                </c:pt>
                <c:pt idx="10">
                  <c:v>-6441.6946973444401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FD-4C21-A2AC-26D04B92FE23}"/>
            </c:ext>
          </c:extLst>
        </c:ser>
        <c:ser>
          <c:idx val="1"/>
          <c:order val="1"/>
          <c:tx>
            <c:strRef>
              <c:f>[1]Ann_D_2!$G$2</c:f>
              <c:strCache>
                <c:ptCount val="1"/>
                <c:pt idx="0">
                  <c:v>Revenus finaux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[1]Ann_D_2!$G$51:$G$59</c:f>
                <c:numCache>
                  <c:formatCode>General</c:formatCode>
                  <c:ptCount val="9"/>
                  <c:pt idx="0">
                    <c:v>1830.2108763574499</c:v>
                  </c:pt>
                  <c:pt idx="1">
                    <c:v>1333.3316503874</c:v>
                  </c:pt>
                  <c:pt idx="2">
                    <c:v>1144.06953744103</c:v>
                  </c:pt>
                  <c:pt idx="3">
                    <c:v>970.53992705287897</c:v>
                  </c:pt>
                  <c:pt idx="4">
                    <c:v>798.60080139709396</c:v>
                  </c:pt>
                  <c:pt idx="5">
                    <c:v>1202.6714339940499</c:v>
                  </c:pt>
                  <c:pt idx="6">
                    <c:v>1476.4965564509801</c:v>
                  </c:pt>
                  <c:pt idx="7">
                    <c:v>1814.0001282810799</c:v>
                  </c:pt>
                  <c:pt idx="8">
                    <c:v>2736.88900828343</c:v>
                  </c:pt>
                </c:numCache>
              </c:numRef>
            </c:plus>
            <c:minus>
              <c:numRef>
                <c:f>[1]Ann_D_2!$G$51:$G$59</c:f>
                <c:numCache>
                  <c:formatCode>General</c:formatCode>
                  <c:ptCount val="9"/>
                  <c:pt idx="0">
                    <c:v>1830.2108763574499</c:v>
                  </c:pt>
                  <c:pt idx="1">
                    <c:v>1333.3316503874</c:v>
                  </c:pt>
                  <c:pt idx="2">
                    <c:v>1144.06953744103</c:v>
                  </c:pt>
                  <c:pt idx="3">
                    <c:v>970.53992705287897</c:v>
                  </c:pt>
                  <c:pt idx="4">
                    <c:v>798.60080139709396</c:v>
                  </c:pt>
                  <c:pt idx="5">
                    <c:v>1202.6714339940499</c:v>
                  </c:pt>
                  <c:pt idx="6">
                    <c:v>1476.4965564509801</c:v>
                  </c:pt>
                  <c:pt idx="7">
                    <c:v>1814.0001282810799</c:v>
                  </c:pt>
                  <c:pt idx="8">
                    <c:v>2736.88900828343</c:v>
                  </c:pt>
                </c:numCache>
              </c:numRef>
            </c:minus>
            <c:spPr>
              <a:ln>
                <a:solidFill>
                  <a:srgbClr val="FFC000"/>
                </a:solidFill>
              </a:ln>
            </c:spPr>
          </c:errBars>
          <c:xVal>
            <c:numRef>
              <c:f>[1]Ann_D_2!$B$39:$B$47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[1]Ann_D_2!$G$39:$G$47</c:f>
              <c:numCache>
                <c:formatCode>0</c:formatCode>
                <c:ptCount val="9"/>
                <c:pt idx="0">
                  <c:v>-148.182286442959</c:v>
                </c:pt>
                <c:pt idx="1">
                  <c:v>710.52313977421704</c:v>
                </c:pt>
                <c:pt idx="2">
                  <c:v>-688.86707247986999</c:v>
                </c:pt>
                <c:pt idx="3">
                  <c:v>-112.58922729895301</c:v>
                </c:pt>
                <c:pt idx="4">
                  <c:v>727.31403493103005</c:v>
                </c:pt>
                <c:pt idx="5">
                  <c:v>1208.9386928649899</c:v>
                </c:pt>
                <c:pt idx="6">
                  <c:v>809.25991129161901</c:v>
                </c:pt>
                <c:pt idx="7">
                  <c:v>478.24274544798197</c:v>
                </c:pt>
                <c:pt idx="8">
                  <c:v>-2768.2371946838598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FD-4C21-A2AC-26D04B92F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4000"/>
          <c:min val="-1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92337828840573E-2"/>
          <c:y val="4.8888888888888891E-2"/>
          <c:w val="0.87675993331022306"/>
          <c:h val="0.8218960629921260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2'!$E$5</c:f>
              <c:strCache>
                <c:ptCount val="1"/>
                <c:pt idx="0">
                  <c:v>IP &lt; 10%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'Graphique 2'!$B$6:$B$16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'Graphique 2'!$E$6:$E$16</c:f>
              <c:numCache>
                <c:formatCode>_-* #\ ##0_-;\-* #\ ##0_-;_-* "-"??_-;_-@_-</c:formatCode>
                <c:ptCount val="11"/>
                <c:pt idx="0">
                  <c:v>16536.175773260798</c:v>
                </c:pt>
                <c:pt idx="1">
                  <c:v>16999.9593598305</c:v>
                </c:pt>
                <c:pt idx="2">
                  <c:v>17677.903902304399</c:v>
                </c:pt>
                <c:pt idx="3">
                  <c:v>18211.519474522502</c:v>
                </c:pt>
                <c:pt idx="4">
                  <c:v>19247.989690205501</c:v>
                </c:pt>
                <c:pt idx="5">
                  <c:v>15807.652298975399</c:v>
                </c:pt>
                <c:pt idx="6">
                  <c:v>14858.457652999499</c:v>
                </c:pt>
                <c:pt idx="7">
                  <c:v>17213.201457014198</c:v>
                </c:pt>
                <c:pt idx="8">
                  <c:v>18156.724199677301</c:v>
                </c:pt>
                <c:pt idx="9">
                  <c:v>18469.202173477999</c:v>
                </c:pt>
                <c:pt idx="10">
                  <c:v>19621.000962661601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C7-44E2-A9AF-5371AE4A09E1}"/>
            </c:ext>
          </c:extLst>
        </c:ser>
        <c:ser>
          <c:idx val="1"/>
          <c:order val="1"/>
          <c:tx>
            <c:strRef>
              <c:f>'Graphique 2'!$F$5</c:f>
              <c:strCache>
                <c:ptCount val="1"/>
                <c:pt idx="0">
                  <c:v>IP &gt;= 10%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'Graphique 2'!$B$6:$B$16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'Graphique 2'!$F$6:$F$16</c:f>
              <c:numCache>
                <c:formatCode>_-* #\ ##0_-;\-* #\ ##0_-;_-* "-"??_-;_-@_-</c:formatCode>
                <c:ptCount val="11"/>
                <c:pt idx="0">
                  <c:v>18009.391267094601</c:v>
                </c:pt>
                <c:pt idx="1">
                  <c:v>18540.1647910922</c:v>
                </c:pt>
                <c:pt idx="2">
                  <c:v>18832.5135847768</c:v>
                </c:pt>
                <c:pt idx="3">
                  <c:v>19122.611653191601</c:v>
                </c:pt>
                <c:pt idx="4">
                  <c:v>20210.148213238201</c:v>
                </c:pt>
                <c:pt idx="5">
                  <c:v>14468.933602007901</c:v>
                </c:pt>
                <c:pt idx="6">
                  <c:v>10084.705215047201</c:v>
                </c:pt>
                <c:pt idx="7">
                  <c:v>12706.490950342601</c:v>
                </c:pt>
                <c:pt idx="8">
                  <c:v>13987.7299208813</c:v>
                </c:pt>
                <c:pt idx="9">
                  <c:v>14931.5770436782</c:v>
                </c:pt>
                <c:pt idx="10">
                  <c:v>15653.6794329269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7-4860-BA84-E43EE408E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385512"/>
        <c:axId val="385387152"/>
      </c:lineChart>
      <c:catAx>
        <c:axId val="3853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387152"/>
        <c:crosses val="autoZero"/>
        <c:auto val="1"/>
        <c:lblAlgn val="ctr"/>
        <c:lblOffset val="100"/>
        <c:noMultiLvlLbl val="0"/>
      </c:catAx>
      <c:valAx>
        <c:axId val="385387152"/>
        <c:scaling>
          <c:orientation val="minMax"/>
          <c:max val="22000"/>
          <c:min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38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3696715583508037"/>
          <c:y val="0.64722169728783907"/>
          <c:w val="0.27255143421537714"/>
          <c:h val="0.1500010498687664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9137452216833E-2"/>
          <c:y val="4.8888888888888891E-2"/>
          <c:w val="0.8943720935298024"/>
          <c:h val="0.848007699037620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3'!$C$5</c:f>
              <c:strCache>
                <c:ptCount val="1"/>
                <c:pt idx="0">
                  <c:v>IP &lt; 10%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'Graphique 3'!$B$6:$B$16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'Graphique 3'!$C$6:$C$16</c:f>
              <c:numCache>
                <c:formatCode>0%</c:formatCode>
                <c:ptCount val="11"/>
                <c:pt idx="0">
                  <c:v>0.18822658143745999</c:v>
                </c:pt>
                <c:pt idx="1">
                  <c:v>0.171821273443309</c:v>
                </c:pt>
                <c:pt idx="2">
                  <c:v>0.156502317319271</c:v>
                </c:pt>
                <c:pt idx="3">
                  <c:v>0.14701011126546601</c:v>
                </c:pt>
                <c:pt idx="4">
                  <c:v>0.12719400170065501</c:v>
                </c:pt>
                <c:pt idx="5">
                  <c:v>7.9963778559138499E-2</c:v>
                </c:pt>
                <c:pt idx="6">
                  <c:v>0.10557144141990001</c:v>
                </c:pt>
                <c:pt idx="7">
                  <c:v>0.18046557764419199</c:v>
                </c:pt>
                <c:pt idx="8">
                  <c:v>0.21245214451991101</c:v>
                </c:pt>
                <c:pt idx="9">
                  <c:v>0.20162707289986401</c:v>
                </c:pt>
                <c:pt idx="10">
                  <c:v>0.17323035084273899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72-4D44-831E-E91E0B529C7D}"/>
            </c:ext>
          </c:extLst>
        </c:ser>
        <c:ser>
          <c:idx val="1"/>
          <c:order val="1"/>
          <c:tx>
            <c:strRef>
              <c:f>'Graphique 3'!$D$5</c:f>
              <c:strCache>
                <c:ptCount val="1"/>
                <c:pt idx="0">
                  <c:v>IP &gt;= 10%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'Graphique 3'!$D$6:$D$16</c:f>
              <c:numCache>
                <c:formatCode>0%</c:formatCode>
                <c:ptCount val="11"/>
                <c:pt idx="0">
                  <c:v>0.17371459787971399</c:v>
                </c:pt>
                <c:pt idx="1">
                  <c:v>0.14455575238903201</c:v>
                </c:pt>
                <c:pt idx="2">
                  <c:v>0.14073319012488</c:v>
                </c:pt>
                <c:pt idx="3">
                  <c:v>0.138882263901345</c:v>
                </c:pt>
                <c:pt idx="4">
                  <c:v>0.114998038757176</c:v>
                </c:pt>
                <c:pt idx="5">
                  <c:v>6.0743863139454499E-2</c:v>
                </c:pt>
                <c:pt idx="6">
                  <c:v>7.6469805467535207E-2</c:v>
                </c:pt>
                <c:pt idx="7">
                  <c:v>0.21639519316422401</c:v>
                </c:pt>
                <c:pt idx="8">
                  <c:v>0.29448372108398002</c:v>
                </c:pt>
                <c:pt idx="9">
                  <c:v>0.29366898391113</c:v>
                </c:pt>
                <c:pt idx="10">
                  <c:v>0.25591902538539002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2-4D44-831E-E91E0B52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30776"/>
        <c:axId val="385427496"/>
      </c:lineChart>
      <c:catAx>
        <c:axId val="38543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427496"/>
        <c:crosses val="autoZero"/>
        <c:auto val="1"/>
        <c:lblAlgn val="ctr"/>
        <c:lblOffset val="100"/>
        <c:noMultiLvlLbl val="0"/>
      </c:catAx>
      <c:valAx>
        <c:axId val="385427496"/>
        <c:scaling>
          <c:orientation val="minMax"/>
          <c:max val="0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43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1286307053941904E-2"/>
          <c:y val="6.5554505686789152E-2"/>
          <c:w val="0.43369381731847834"/>
          <c:h val="0.18444654418197726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7330240358959"/>
          <c:y val="4.8888888888888891E-2"/>
          <c:w val="0.86619792857842981"/>
          <c:h val="0.848007699037620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3'!$E$5</c:f>
              <c:strCache>
                <c:ptCount val="1"/>
                <c:pt idx="0">
                  <c:v>IP &lt; 10%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'Graphique 3'!$B$6:$B$16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'Graphique 3'!$E$6:$E$16</c:f>
              <c:numCache>
                <c:formatCode>_-* #\ ##0_-;\-* #\ ##0_-;_-* "-"??_-;_-@_-</c:formatCode>
                <c:ptCount val="11"/>
                <c:pt idx="0">
                  <c:v>1457.66791960111</c:v>
                </c:pt>
                <c:pt idx="1">
                  <c:v>1507.2732765937101</c:v>
                </c:pt>
                <c:pt idx="2">
                  <c:v>1547.2016811993699</c:v>
                </c:pt>
                <c:pt idx="3">
                  <c:v>1609.4250972064301</c:v>
                </c:pt>
                <c:pt idx="4">
                  <c:v>1703.6752317457999</c:v>
                </c:pt>
                <c:pt idx="5">
                  <c:v>1490.7534002201401</c:v>
                </c:pt>
                <c:pt idx="6">
                  <c:v>1308.7984427173201</c:v>
                </c:pt>
                <c:pt idx="7">
                  <c:v>1443.8989033022499</c:v>
                </c:pt>
                <c:pt idx="8">
                  <c:v>1491.19547734147</c:v>
                </c:pt>
                <c:pt idx="9">
                  <c:v>1539.02621798888</c:v>
                </c:pt>
                <c:pt idx="10">
                  <c:v>1573.4614554828099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2-499B-A4A0-AA1E4A21091A}"/>
            </c:ext>
          </c:extLst>
        </c:ser>
        <c:ser>
          <c:idx val="1"/>
          <c:order val="1"/>
          <c:tx>
            <c:strRef>
              <c:f>'Graphique 3'!$F$5</c:f>
              <c:strCache>
                <c:ptCount val="1"/>
                <c:pt idx="0">
                  <c:v>IP &gt;= 10%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'Graphique 3'!$B$6:$B$16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'Graphique 3'!$F$6:$F$16</c:f>
              <c:numCache>
                <c:formatCode>_-* #\ ##0_-;\-* #\ ##0_-;_-* "-"??_-;_-@_-</c:formatCode>
                <c:ptCount val="11"/>
                <c:pt idx="0">
                  <c:v>1550.5112979497101</c:v>
                </c:pt>
                <c:pt idx="1">
                  <c:v>1607.82191754618</c:v>
                </c:pt>
                <c:pt idx="2">
                  <c:v>1620.1873023210501</c:v>
                </c:pt>
                <c:pt idx="3">
                  <c:v>1656.14866631051</c:v>
                </c:pt>
                <c:pt idx="4">
                  <c:v>1751.32636051792</c:v>
                </c:pt>
                <c:pt idx="5">
                  <c:v>1364.6526451570201</c:v>
                </c:pt>
                <c:pt idx="6">
                  <c:v>909.39167248303602</c:v>
                </c:pt>
                <c:pt idx="7">
                  <c:v>1092.65763930925</c:v>
                </c:pt>
                <c:pt idx="8">
                  <c:v>1179.5169895300201</c:v>
                </c:pt>
                <c:pt idx="9">
                  <c:v>1268.66825663231</c:v>
                </c:pt>
                <c:pt idx="10">
                  <c:v>1370.59327488022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2-499B-A4A0-AA1E4A21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30776"/>
        <c:axId val="385427496"/>
      </c:lineChart>
      <c:catAx>
        <c:axId val="38543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427496"/>
        <c:crosses val="autoZero"/>
        <c:auto val="1"/>
        <c:lblAlgn val="ctr"/>
        <c:lblOffset val="100"/>
        <c:noMultiLvlLbl val="0"/>
      </c:catAx>
      <c:valAx>
        <c:axId val="3854274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543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2448132780082988"/>
          <c:y val="0.69166614173228336"/>
          <c:w val="0.34777403861861667"/>
          <c:h val="0.1588899387576552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'Graphiques 4 à 7'!$C$6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7'!$C$21:$C$31</c:f>
                <c:numCache>
                  <c:formatCode>General</c:formatCode>
                  <c:ptCount val="11"/>
                  <c:pt idx="0">
                    <c:v>568.88452365877595</c:v>
                  </c:pt>
                  <c:pt idx="1">
                    <c:v>430.53762867913298</c:v>
                  </c:pt>
                  <c:pt idx="2">
                    <c:v>363.273280566724</c:v>
                  </c:pt>
                  <c:pt idx="3">
                    <c:v>340.54819783211201</c:v>
                  </c:pt>
                  <c:pt idx="4">
                    <c:v>311.02159803700602</c:v>
                  </c:pt>
                  <c:pt idx="5">
                    <c:v>338.67721447983701</c:v>
                  </c:pt>
                  <c:pt idx="6">
                    <c:v>523.80943686937303</c:v>
                  </c:pt>
                  <c:pt idx="7">
                    <c:v>662.93161034720197</c:v>
                  </c:pt>
                  <c:pt idx="8">
                    <c:v>839.48071316968503</c:v>
                  </c:pt>
                  <c:pt idx="9">
                    <c:v>1093.6679732708999</c:v>
                  </c:pt>
                  <c:pt idx="10">
                    <c:v>1717.5577232409</c:v>
                  </c:pt>
                </c:numCache>
              </c:numRef>
            </c:plus>
            <c:minus>
              <c:numRef>
                <c:f>'Graphiques 4 à 7'!$C$21:$C$31</c:f>
                <c:numCache>
                  <c:formatCode>General</c:formatCode>
                  <c:ptCount val="11"/>
                  <c:pt idx="0">
                    <c:v>568.88452365877595</c:v>
                  </c:pt>
                  <c:pt idx="1">
                    <c:v>430.53762867913298</c:v>
                  </c:pt>
                  <c:pt idx="2">
                    <c:v>363.273280566724</c:v>
                  </c:pt>
                  <c:pt idx="3">
                    <c:v>340.54819783211201</c:v>
                  </c:pt>
                  <c:pt idx="4">
                    <c:v>311.02159803700602</c:v>
                  </c:pt>
                  <c:pt idx="5">
                    <c:v>338.67721447983701</c:v>
                  </c:pt>
                  <c:pt idx="6">
                    <c:v>523.80943686937303</c:v>
                  </c:pt>
                  <c:pt idx="7">
                    <c:v>662.93161034720197</c:v>
                  </c:pt>
                  <c:pt idx="8">
                    <c:v>839.48071316968503</c:v>
                  </c:pt>
                  <c:pt idx="9">
                    <c:v>1093.6679732708999</c:v>
                  </c:pt>
                  <c:pt idx="10">
                    <c:v>1717.5577232409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'Graphiques 4 à 7'!$B$7:$B$17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'Graphiques 4 à 7'!$C$7:$C$17</c:f>
              <c:numCache>
                <c:formatCode>0</c:formatCode>
                <c:ptCount val="11"/>
                <c:pt idx="0">
                  <c:v>-300.37857179187898</c:v>
                </c:pt>
                <c:pt idx="1">
                  <c:v>-192.969831668116</c:v>
                </c:pt>
                <c:pt idx="2">
                  <c:v>-103.31622026868</c:v>
                </c:pt>
                <c:pt idx="3">
                  <c:v>-65.811721331419193</c:v>
                </c:pt>
                <c:pt idx="4">
                  <c:v>472.92056297655301</c:v>
                </c:pt>
                <c:pt idx="5">
                  <c:v>-4467.6031121837696</c:v>
                </c:pt>
                <c:pt idx="6">
                  <c:v>-6218.2785452743801</c:v>
                </c:pt>
                <c:pt idx="7">
                  <c:v>-4276.6719353663302</c:v>
                </c:pt>
                <c:pt idx="8">
                  <c:v>-3943.81341111131</c:v>
                </c:pt>
                <c:pt idx="9">
                  <c:v>-4242.6136102893197</c:v>
                </c:pt>
                <c:pt idx="10">
                  <c:v>-4534.0152248971799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AE-4FDF-BB45-30C8CD22268F}"/>
            </c:ext>
          </c:extLst>
        </c:ser>
        <c:ser>
          <c:idx val="1"/>
          <c:order val="1"/>
          <c:tx>
            <c:strRef>
              <c:f>'Graphiques 4 à 7'!$D$6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7'!$D$21:$D$31</c:f>
                <c:numCache>
                  <c:formatCode>General</c:formatCode>
                  <c:ptCount val="11"/>
                  <c:pt idx="0">
                    <c:v>1135.9503975867899</c:v>
                  </c:pt>
                  <c:pt idx="1">
                    <c:v>676.07646849909702</c:v>
                  </c:pt>
                  <c:pt idx="2">
                    <c:v>538.08701382544598</c:v>
                  </c:pt>
                  <c:pt idx="3">
                    <c:v>524.42790663580695</c:v>
                  </c:pt>
                  <c:pt idx="4">
                    <c:v>450.187658939747</c:v>
                  </c:pt>
                  <c:pt idx="5">
                    <c:v>520.72161938811803</c:v>
                  </c:pt>
                  <c:pt idx="6">
                    <c:v>810.09006946338104</c:v>
                  </c:pt>
                  <c:pt idx="7">
                    <c:v>1013.87159481673</c:v>
                  </c:pt>
                  <c:pt idx="8">
                    <c:v>1259.8328824529201</c:v>
                  </c:pt>
                  <c:pt idx="9">
                    <c:v>1661.5494673918299</c:v>
                  </c:pt>
                  <c:pt idx="10">
                    <c:v>2542.6936510344299</c:v>
                  </c:pt>
                </c:numCache>
              </c:numRef>
            </c:plus>
            <c:minus>
              <c:numRef>
                <c:f>'Graphiques 4 à 7'!$D$21:$D$31</c:f>
                <c:numCache>
                  <c:formatCode>General</c:formatCode>
                  <c:ptCount val="11"/>
                  <c:pt idx="0">
                    <c:v>1135.9503975867899</c:v>
                  </c:pt>
                  <c:pt idx="1">
                    <c:v>676.07646849909702</c:v>
                  </c:pt>
                  <c:pt idx="2">
                    <c:v>538.08701382544598</c:v>
                  </c:pt>
                  <c:pt idx="3">
                    <c:v>524.42790663580695</c:v>
                  </c:pt>
                  <c:pt idx="4">
                    <c:v>450.187658939747</c:v>
                  </c:pt>
                  <c:pt idx="5">
                    <c:v>520.72161938811803</c:v>
                  </c:pt>
                  <c:pt idx="6">
                    <c:v>810.09006946338104</c:v>
                  </c:pt>
                  <c:pt idx="7">
                    <c:v>1013.87159481673</c:v>
                  </c:pt>
                  <c:pt idx="8">
                    <c:v>1259.8328824529201</c:v>
                  </c:pt>
                  <c:pt idx="9">
                    <c:v>1661.5494673918299</c:v>
                  </c:pt>
                  <c:pt idx="10">
                    <c:v>2542.6936510344299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'Graphiques 4 à 7'!$B$7:$B$17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'Graphiques 4 à 7'!$D$7:$D$17</c:f>
              <c:numCache>
                <c:formatCode>0</c:formatCode>
                <c:ptCount val="11"/>
                <c:pt idx="0">
                  <c:v>-213.101078715759</c:v>
                </c:pt>
                <c:pt idx="1">
                  <c:v>324.91293202927102</c:v>
                </c:pt>
                <c:pt idx="2">
                  <c:v>-509.186543471861</c:v>
                </c:pt>
                <c:pt idx="3">
                  <c:v>-306.85865341058701</c:v>
                </c:pt>
                <c:pt idx="4">
                  <c:v>592.509504837196</c:v>
                </c:pt>
                <c:pt idx="5">
                  <c:v>-6601.2412942952797</c:v>
                </c:pt>
                <c:pt idx="6">
                  <c:v>-11714.722172388299</c:v>
                </c:pt>
                <c:pt idx="7">
                  <c:v>-9733.9899277218101</c:v>
                </c:pt>
                <c:pt idx="8">
                  <c:v>-9509.3745115390702</c:v>
                </c:pt>
                <c:pt idx="9">
                  <c:v>-9388.0649384528697</c:v>
                </c:pt>
                <c:pt idx="10">
                  <c:v>-9676.3630843083502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AE-4FDF-BB45-30C8CD222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  <c:max val="6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At val="0"/>
        <c:crossBetween val="midCat"/>
        <c:majorUnit val="1"/>
      </c:valAx>
      <c:valAx>
        <c:axId val="442604600"/>
        <c:scaling>
          <c:orientation val="minMax"/>
          <c:max val="2000"/>
          <c:min val="-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'Graphiques 4 à 7'!$E$6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7'!$E$21:$E$31</c:f>
                <c:numCache>
                  <c:formatCode>General</c:formatCode>
                  <c:ptCount val="11"/>
                  <c:pt idx="0">
                    <c:v>4.4393327906849002E-2</c:v>
                  </c:pt>
                  <c:pt idx="1">
                    <c:v>3.2055089384115602E-2</c:v>
                  </c:pt>
                  <c:pt idx="2">
                    <c:v>2.5274948905133699E-2</c:v>
                  </c:pt>
                  <c:pt idx="3">
                    <c:v>2.0118413580438099E-2</c:v>
                  </c:pt>
                  <c:pt idx="4">
                    <c:v>1.8042328255868399E-2</c:v>
                  </c:pt>
                  <c:pt idx="5">
                    <c:v>1.7190998755246201E-2</c:v>
                  </c:pt>
                  <c:pt idx="6">
                    <c:v>2.9273911769359302E-2</c:v>
                  </c:pt>
                  <c:pt idx="7">
                    <c:v>3.5452791284965E-2</c:v>
                  </c:pt>
                  <c:pt idx="8">
                    <c:v>4.5365254094617599E-2</c:v>
                  </c:pt>
                  <c:pt idx="9">
                    <c:v>6.2797461444375799E-2</c:v>
                  </c:pt>
                  <c:pt idx="10">
                    <c:v>9.1281992189791397E-2</c:v>
                  </c:pt>
                </c:numCache>
              </c:numRef>
            </c:plus>
            <c:minus>
              <c:numRef>
                <c:f>'Graphiques 4 à 7'!$E$21:$E$31</c:f>
                <c:numCache>
                  <c:formatCode>General</c:formatCode>
                  <c:ptCount val="11"/>
                  <c:pt idx="0">
                    <c:v>4.4393327906849002E-2</c:v>
                  </c:pt>
                  <c:pt idx="1">
                    <c:v>3.2055089384115602E-2</c:v>
                  </c:pt>
                  <c:pt idx="2">
                    <c:v>2.5274948905133699E-2</c:v>
                  </c:pt>
                  <c:pt idx="3">
                    <c:v>2.0118413580438099E-2</c:v>
                  </c:pt>
                  <c:pt idx="4">
                    <c:v>1.8042328255868399E-2</c:v>
                  </c:pt>
                  <c:pt idx="5">
                    <c:v>1.7190998755246201E-2</c:v>
                  </c:pt>
                  <c:pt idx="6">
                    <c:v>2.9273911769359302E-2</c:v>
                  </c:pt>
                  <c:pt idx="7">
                    <c:v>3.5452791284965E-2</c:v>
                  </c:pt>
                  <c:pt idx="8">
                    <c:v>4.5365254094617599E-2</c:v>
                  </c:pt>
                  <c:pt idx="9">
                    <c:v>6.2797461444375799E-2</c:v>
                  </c:pt>
                  <c:pt idx="10">
                    <c:v>9.1281992189791397E-2</c:v>
                  </c:pt>
                </c:numCache>
              </c:numRef>
            </c:minus>
            <c:spPr>
              <a:ln w="19050">
                <a:solidFill>
                  <a:schemeClr val="accent1"/>
                </a:solidFill>
              </a:ln>
            </c:spPr>
          </c:errBars>
          <c:xVal>
            <c:numRef>
              <c:f>'Graphiques 4 à 7'!$B$7:$B$17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'Graphiques 4 à 7'!$E$7:$E$17</c:f>
              <c:numCache>
                <c:formatCode>0%</c:formatCode>
                <c:ptCount val="11"/>
                <c:pt idx="0">
                  <c:v>-1.5710697523957699E-2</c:v>
                </c:pt>
                <c:pt idx="1">
                  <c:v>-1.86241635567769E-3</c:v>
                </c:pt>
                <c:pt idx="2">
                  <c:v>-4.4266341028297096E-3</c:v>
                </c:pt>
                <c:pt idx="3">
                  <c:v>7.2269835555999603E-3</c:v>
                </c:pt>
                <c:pt idx="4">
                  <c:v>-5.2800964821420699E-3</c:v>
                </c:pt>
                <c:pt idx="5">
                  <c:v>-3.1766225871609002E-2</c:v>
                </c:pt>
                <c:pt idx="6">
                  <c:v>7.56226646654531E-3</c:v>
                </c:pt>
                <c:pt idx="7">
                  <c:v>0.10486442455415</c:v>
                </c:pt>
                <c:pt idx="8">
                  <c:v>0.14565859090868899</c:v>
                </c:pt>
                <c:pt idx="9">
                  <c:v>0.15092560906901201</c:v>
                </c:pt>
                <c:pt idx="10">
                  <c:v>0.11670812603648401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14-44FB-8727-522936D6461A}"/>
            </c:ext>
          </c:extLst>
        </c:ser>
        <c:ser>
          <c:idx val="1"/>
          <c:order val="1"/>
          <c:tx>
            <c:strRef>
              <c:f>'Graphiques 4 à 7'!$F$6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7'!$F$21:$F$31</c:f>
                <c:numCache>
                  <c:formatCode>General</c:formatCode>
                  <c:ptCount val="11"/>
                  <c:pt idx="0">
                    <c:v>6.5860787673275203E-2</c:v>
                  </c:pt>
                  <c:pt idx="1">
                    <c:v>4.2314660799760498E-2</c:v>
                  </c:pt>
                  <c:pt idx="2">
                    <c:v>3.2522721966887901E-2</c:v>
                  </c:pt>
                  <c:pt idx="3">
                    <c:v>2.88679802602262E-2</c:v>
                  </c:pt>
                  <c:pt idx="4">
                    <c:v>2.67326047808964E-2</c:v>
                  </c:pt>
                  <c:pt idx="5">
                    <c:v>2.3496087938779799E-2</c:v>
                  </c:pt>
                  <c:pt idx="6">
                    <c:v>4.0714851126906197E-2</c:v>
                  </c:pt>
                  <c:pt idx="7">
                    <c:v>5.6682404423094003E-2</c:v>
                  </c:pt>
                  <c:pt idx="8">
                    <c:v>7.8397218949723901E-2</c:v>
                  </c:pt>
                  <c:pt idx="9">
                    <c:v>8.8911316853858099E-2</c:v>
                  </c:pt>
                  <c:pt idx="10">
                    <c:v>0.140640774070211</c:v>
                  </c:pt>
                </c:numCache>
              </c:numRef>
            </c:plus>
            <c:minus>
              <c:numRef>
                <c:f>'Graphiques 4 à 7'!$F$21:$F$31</c:f>
                <c:numCache>
                  <c:formatCode>General</c:formatCode>
                  <c:ptCount val="11"/>
                  <c:pt idx="0">
                    <c:v>6.5860787673275203E-2</c:v>
                  </c:pt>
                  <c:pt idx="1">
                    <c:v>4.2314660799760498E-2</c:v>
                  </c:pt>
                  <c:pt idx="2">
                    <c:v>3.2522721966887901E-2</c:v>
                  </c:pt>
                  <c:pt idx="3">
                    <c:v>2.88679802602262E-2</c:v>
                  </c:pt>
                  <c:pt idx="4">
                    <c:v>2.67326047808964E-2</c:v>
                  </c:pt>
                  <c:pt idx="5">
                    <c:v>2.3496087938779799E-2</c:v>
                  </c:pt>
                  <c:pt idx="6">
                    <c:v>4.0714851126906197E-2</c:v>
                  </c:pt>
                  <c:pt idx="7">
                    <c:v>5.6682404423094003E-2</c:v>
                  </c:pt>
                  <c:pt idx="8">
                    <c:v>7.8397218949723901E-2</c:v>
                  </c:pt>
                  <c:pt idx="9">
                    <c:v>8.8911316853858099E-2</c:v>
                  </c:pt>
                  <c:pt idx="10">
                    <c:v>0.140640774070211</c:v>
                  </c:pt>
                </c:numCache>
              </c:numRef>
            </c:minus>
            <c:spPr>
              <a:ln w="19050">
                <a:solidFill>
                  <a:srgbClr val="FF0000"/>
                </a:solidFill>
              </a:ln>
            </c:spPr>
          </c:errBars>
          <c:xVal>
            <c:numRef>
              <c:f>'Graphiques 4 à 7'!$B$7:$B$17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'Graphiques 4 à 7'!$F$7:$F$17</c:f>
              <c:numCache>
                <c:formatCode>0%</c:formatCode>
                <c:ptCount val="11"/>
                <c:pt idx="0">
                  <c:v>1.96487502830563E-2</c:v>
                </c:pt>
                <c:pt idx="1">
                  <c:v>-3.9696188098809398E-2</c:v>
                </c:pt>
                <c:pt idx="2">
                  <c:v>1.2493566619213E-2</c:v>
                </c:pt>
                <c:pt idx="3">
                  <c:v>7.8287041096868001E-3</c:v>
                </c:pt>
                <c:pt idx="4">
                  <c:v>-7.3883209229916201E-3</c:v>
                </c:pt>
                <c:pt idx="5">
                  <c:v>-3.64114135174501E-2</c:v>
                </c:pt>
                <c:pt idx="6">
                  <c:v>-1.01794268709788E-2</c:v>
                </c:pt>
                <c:pt idx="7">
                  <c:v>0.17338994084880999</c:v>
                </c:pt>
                <c:pt idx="8">
                  <c:v>0.278639073623972</c:v>
                </c:pt>
                <c:pt idx="9">
                  <c:v>0.26349855134420103</c:v>
                </c:pt>
                <c:pt idx="10">
                  <c:v>0.20688960515713101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14-44FB-8727-522936D6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0.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'Graphiques 4 à 7'!$G$6</c:f>
              <c:strCache>
                <c:ptCount val="1"/>
                <c:pt idx="0">
                  <c:v>IP &lt; 10 %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7'!$G$22:$G$30</c:f>
                <c:numCache>
                  <c:formatCode>General</c:formatCode>
                  <c:ptCount val="9"/>
                  <c:pt idx="0">
                    <c:v>60.086662670043999</c:v>
                  </c:pt>
                  <c:pt idx="1">
                    <c:v>44.343696820047001</c:v>
                  </c:pt>
                  <c:pt idx="2">
                    <c:v>33.576098857010301</c:v>
                  </c:pt>
                  <c:pt idx="3">
                    <c:v>28.8523685828692</c:v>
                  </c:pt>
                  <c:pt idx="4">
                    <c:v>34.893927056921498</c:v>
                  </c:pt>
                  <c:pt idx="5">
                    <c:v>49.459265188348503</c:v>
                  </c:pt>
                  <c:pt idx="6">
                    <c:v>54.440287986711098</c:v>
                  </c:pt>
                  <c:pt idx="7">
                    <c:v>66.744506371108201</c:v>
                  </c:pt>
                  <c:pt idx="8">
                    <c:v>90.922365640682202</c:v>
                  </c:pt>
                </c:numCache>
              </c:numRef>
            </c:plus>
            <c:minus>
              <c:numRef>
                <c:f>'Graphiques 4 à 7'!$G$22:$G$30</c:f>
                <c:numCache>
                  <c:formatCode>General</c:formatCode>
                  <c:ptCount val="9"/>
                  <c:pt idx="0">
                    <c:v>60.086662670043999</c:v>
                  </c:pt>
                  <c:pt idx="1">
                    <c:v>44.343696820047001</c:v>
                  </c:pt>
                  <c:pt idx="2">
                    <c:v>33.576098857010301</c:v>
                  </c:pt>
                  <c:pt idx="3">
                    <c:v>28.8523685828692</c:v>
                  </c:pt>
                  <c:pt idx="4">
                    <c:v>34.893927056921498</c:v>
                  </c:pt>
                  <c:pt idx="5">
                    <c:v>49.459265188348503</c:v>
                  </c:pt>
                  <c:pt idx="6">
                    <c:v>54.440287986711098</c:v>
                  </c:pt>
                  <c:pt idx="7">
                    <c:v>66.744506371108201</c:v>
                  </c:pt>
                  <c:pt idx="8">
                    <c:v>90.922365640682202</c:v>
                  </c:pt>
                </c:numCache>
              </c:numRef>
            </c:minus>
            <c:spPr>
              <a:ln w="19050">
                <a:solidFill>
                  <a:schemeClr val="accent1"/>
                </a:solidFill>
              </a:ln>
            </c:spPr>
          </c:errBars>
          <c:xVal>
            <c:numRef>
              <c:f>'Graphiques 4 à 7'!$B$8:$B$16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'Graphiques 4 à 7'!$G$8:$G$16</c:f>
              <c:numCache>
                <c:formatCode>0</c:formatCode>
                <c:ptCount val="9"/>
                <c:pt idx="0">
                  <c:v>22.2809568903319</c:v>
                </c:pt>
                <c:pt idx="1">
                  <c:v>-26.0631388654696</c:v>
                </c:pt>
                <c:pt idx="2">
                  <c:v>12.039273857651001</c:v>
                </c:pt>
                <c:pt idx="3">
                  <c:v>17.297093249046299</c:v>
                </c:pt>
                <c:pt idx="4">
                  <c:v>-272.96077221068401</c:v>
                </c:pt>
                <c:pt idx="5">
                  <c:v>-410.76603067467499</c:v>
                </c:pt>
                <c:pt idx="6">
                  <c:v>-231.34402107204201</c:v>
                </c:pt>
                <c:pt idx="7">
                  <c:v>-175.16938523897699</c:v>
                </c:pt>
                <c:pt idx="8">
                  <c:v>-181.82841437711201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BC-468B-8930-190452FC51FC}"/>
            </c:ext>
          </c:extLst>
        </c:ser>
        <c:ser>
          <c:idx val="1"/>
          <c:order val="1"/>
          <c:tx>
            <c:strRef>
              <c:f>'Graphiques 4 à 7'!$H$6</c:f>
              <c:strCache>
                <c:ptCount val="1"/>
                <c:pt idx="0">
                  <c:v>IP &gt;= 10 %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7'!$H$22:$H$30</c:f>
                <c:numCache>
                  <c:formatCode>General</c:formatCode>
                  <c:ptCount val="9"/>
                  <c:pt idx="0">
                    <c:v>89.039100289843205</c:v>
                  </c:pt>
                  <c:pt idx="1">
                    <c:v>57.1418669617033</c:v>
                  </c:pt>
                  <c:pt idx="2">
                    <c:v>51.503995598830798</c:v>
                  </c:pt>
                  <c:pt idx="3">
                    <c:v>43.515016829702603</c:v>
                  </c:pt>
                  <c:pt idx="4">
                    <c:v>49.566173860103</c:v>
                  </c:pt>
                  <c:pt idx="5">
                    <c:v>80.126152523893296</c:v>
                  </c:pt>
                  <c:pt idx="6">
                    <c:v>95.834820117796895</c:v>
                  </c:pt>
                  <c:pt idx="7">
                    <c:v>127.481697605918</c:v>
                  </c:pt>
                  <c:pt idx="8">
                    <c:v>167.66433346939499</c:v>
                  </c:pt>
                </c:numCache>
              </c:numRef>
            </c:plus>
            <c:minus>
              <c:numRef>
                <c:f>'Graphiques 4 à 7'!$H$22:$H$30</c:f>
                <c:numCache>
                  <c:formatCode>General</c:formatCode>
                  <c:ptCount val="9"/>
                  <c:pt idx="0">
                    <c:v>89.039100289843205</c:v>
                  </c:pt>
                  <c:pt idx="1">
                    <c:v>57.1418669617033</c:v>
                  </c:pt>
                  <c:pt idx="2">
                    <c:v>51.503995598830798</c:v>
                  </c:pt>
                  <c:pt idx="3">
                    <c:v>43.515016829702603</c:v>
                  </c:pt>
                  <c:pt idx="4">
                    <c:v>49.566173860103</c:v>
                  </c:pt>
                  <c:pt idx="5">
                    <c:v>80.126152523893296</c:v>
                  </c:pt>
                  <c:pt idx="6">
                    <c:v>95.834820117796895</c:v>
                  </c:pt>
                  <c:pt idx="7">
                    <c:v>127.481697605918</c:v>
                  </c:pt>
                  <c:pt idx="8">
                    <c:v>167.66433346939499</c:v>
                  </c:pt>
                </c:numCache>
              </c:numRef>
            </c:minus>
            <c:spPr>
              <a:ln w="19050">
                <a:solidFill>
                  <a:srgbClr val="FF0000"/>
                </a:solidFill>
              </a:ln>
            </c:spPr>
          </c:errBars>
          <c:xVal>
            <c:numRef>
              <c:f>'Graphiques 4 à 7'!$B$8:$B$16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xVal>
          <c:yVal>
            <c:numRef>
              <c:f>'Graphiques 4 à 7'!$H$8:$H$16</c:f>
              <c:numCache>
                <c:formatCode>0</c:formatCode>
                <c:ptCount val="9"/>
                <c:pt idx="0">
                  <c:v>34.294483993812797</c:v>
                </c:pt>
                <c:pt idx="1">
                  <c:v>-57.716448676801299</c:v>
                </c:pt>
                <c:pt idx="2">
                  <c:v>-12.1887342232226</c:v>
                </c:pt>
                <c:pt idx="3">
                  <c:v>54.883514405159602</c:v>
                </c:pt>
                <c:pt idx="4">
                  <c:v>-415.15788995712199</c:v>
                </c:pt>
                <c:pt idx="5">
                  <c:v>-793.62862915452001</c:v>
                </c:pt>
                <c:pt idx="6">
                  <c:v>-523.96726446651303</c:v>
                </c:pt>
                <c:pt idx="7">
                  <c:v>-411.59082981645201</c:v>
                </c:pt>
                <c:pt idx="8">
                  <c:v>-288.64708312073299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BC-468B-8930-190452FC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200"/>
          <c:min val="-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'Graphiques 4 à 7'!$K$5</c:f>
              <c:strCache>
                <c:ptCount val="1"/>
                <c:pt idx="0">
                  <c:v>Autres revenus du ménage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'Graphiques 4 à 7'!$K$21:$K$31</c:f>
                <c:numCache>
                  <c:formatCode>General</c:formatCode>
                  <c:ptCount val="11"/>
                  <c:pt idx="0">
                    <c:v>1143.60453420967</c:v>
                  </c:pt>
                  <c:pt idx="1">
                    <c:v>738.56541330739299</c:v>
                  </c:pt>
                  <c:pt idx="2">
                    <c:v>699.96794020381606</c:v>
                  </c:pt>
                  <c:pt idx="3">
                    <c:v>595.94959300514199</c:v>
                  </c:pt>
                  <c:pt idx="4">
                    <c:v>547.41072383942003</c:v>
                  </c:pt>
                  <c:pt idx="5">
                    <c:v>510.14483573604701</c:v>
                  </c:pt>
                  <c:pt idx="6">
                    <c:v>738.19564282064505</c:v>
                  </c:pt>
                  <c:pt idx="7">
                    <c:v>1010.51311471988</c:v>
                  </c:pt>
                  <c:pt idx="8">
                    <c:v>1459.0046314010101</c:v>
                  </c:pt>
                  <c:pt idx="9">
                    <c:v>1705.4567962598601</c:v>
                  </c:pt>
                  <c:pt idx="10">
                    <c:v>2656.78692051808</c:v>
                  </c:pt>
                </c:numCache>
              </c:numRef>
            </c:plus>
            <c:minus>
              <c:numRef>
                <c:f>'Graphiques 4 à 7'!$K$21:$K$31</c:f>
                <c:numCache>
                  <c:formatCode>General</c:formatCode>
                  <c:ptCount val="11"/>
                  <c:pt idx="0">
                    <c:v>1143.60453420967</c:v>
                  </c:pt>
                  <c:pt idx="1">
                    <c:v>738.56541330739299</c:v>
                  </c:pt>
                  <c:pt idx="2">
                    <c:v>699.96794020381606</c:v>
                  </c:pt>
                  <c:pt idx="3">
                    <c:v>595.94959300514199</c:v>
                  </c:pt>
                  <c:pt idx="4">
                    <c:v>547.41072383942003</c:v>
                  </c:pt>
                  <c:pt idx="5">
                    <c:v>510.14483573604701</c:v>
                  </c:pt>
                  <c:pt idx="6">
                    <c:v>738.19564282064505</c:v>
                  </c:pt>
                  <c:pt idx="7">
                    <c:v>1010.51311471988</c:v>
                  </c:pt>
                  <c:pt idx="8">
                    <c:v>1459.0046314010101</c:v>
                  </c:pt>
                  <c:pt idx="9">
                    <c:v>1705.4567962598601</c:v>
                  </c:pt>
                  <c:pt idx="10">
                    <c:v>2656.78692051808</c:v>
                  </c:pt>
                </c:numCache>
              </c:numRef>
            </c:minus>
            <c:spPr>
              <a:ln w="19050">
                <a:solidFill>
                  <a:sysClr val="windowText" lastClr="000000"/>
                </a:solidFill>
              </a:ln>
            </c:spPr>
          </c:errBars>
          <c:xVal>
            <c:numRef>
              <c:f>'Graphiques 4 à 7'!$B$7:$B$17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'Graphiques 4 à 7'!$K$7:$K$17</c:f>
              <c:numCache>
                <c:formatCode>0</c:formatCode>
                <c:ptCount val="11"/>
                <c:pt idx="0">
                  <c:v>-281.18068296349401</c:v>
                </c:pt>
                <c:pt idx="1">
                  <c:v>-58.234711299362999</c:v>
                </c:pt>
                <c:pt idx="2">
                  <c:v>252.95891664881401</c:v>
                </c:pt>
                <c:pt idx="3">
                  <c:v>-83.251332551115794</c:v>
                </c:pt>
                <c:pt idx="4">
                  <c:v>-37.695115772485103</c:v>
                </c:pt>
                <c:pt idx="5">
                  <c:v>35.500988026824103</c:v>
                </c:pt>
                <c:pt idx="6">
                  <c:v>-47.062510659962697</c:v>
                </c:pt>
                <c:pt idx="7">
                  <c:v>315.00051475128902</c:v>
                </c:pt>
                <c:pt idx="8">
                  <c:v>340.039693661478</c:v>
                </c:pt>
                <c:pt idx="9">
                  <c:v>-319.42371562229602</c:v>
                </c:pt>
                <c:pt idx="10">
                  <c:v>-879.77942876490397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A9-4F34-8ADD-AD272D6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599352"/>
        <c:axId val="442604600"/>
      </c:scatterChart>
      <c:valAx>
        <c:axId val="4425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604600"/>
        <c:crosses val="autoZero"/>
        <c:crossBetween val="midCat"/>
        <c:majorUnit val="1"/>
      </c:valAx>
      <c:valAx>
        <c:axId val="442604600"/>
        <c:scaling>
          <c:orientation val="minMax"/>
          <c:max val="4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993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2</xdr:row>
      <xdr:rowOff>28575</xdr:rowOff>
    </xdr:from>
    <xdr:to>
      <xdr:col>13</xdr:col>
      <xdr:colOff>47624</xdr:colOff>
      <xdr:row>18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751417</xdr:colOff>
      <xdr:row>17</xdr:row>
      <xdr:rowOff>147107</xdr:rowOff>
    </xdr:from>
    <xdr:to>
      <xdr:col>6</xdr:col>
      <xdr:colOff>0</xdr:colOff>
      <xdr:row>32</xdr:row>
      <xdr:rowOff>156632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430743</xdr:colOff>
      <xdr:row>17</xdr:row>
      <xdr:rowOff>169334</xdr:rowOff>
    </xdr:from>
    <xdr:to>
      <xdr:col>11</xdr:col>
      <xdr:colOff>497417</xdr:colOff>
      <xdr:row>32</xdr:row>
      <xdr:rowOff>169334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729192</xdr:colOff>
      <xdr:row>16</xdr:row>
      <xdr:rowOff>232832</xdr:rowOff>
    </xdr:from>
    <xdr:to>
      <xdr:col>6</xdr:col>
      <xdr:colOff>748242</xdr:colOff>
      <xdr:row>31</xdr:row>
      <xdr:rowOff>232832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634999</xdr:colOff>
      <xdr:row>16</xdr:row>
      <xdr:rowOff>169333</xdr:rowOff>
    </xdr:from>
    <xdr:to>
      <xdr:col>14</xdr:col>
      <xdr:colOff>52916</xdr:colOff>
      <xdr:row>32</xdr:row>
      <xdr:rowOff>74084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760319</xdr:colOff>
      <xdr:row>1</xdr:row>
      <xdr:rowOff>9524</xdr:rowOff>
    </xdr:from>
    <xdr:to>
      <xdr:col>18</xdr:col>
      <xdr:colOff>750795</xdr:colOff>
      <xdr:row>23</xdr:row>
      <xdr:rowOff>179294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58730</xdr:colOff>
      <xdr:row>27</xdr:row>
      <xdr:rowOff>111258</xdr:rowOff>
    </xdr:from>
    <xdr:to>
      <xdr:col>19</xdr:col>
      <xdr:colOff>48325</xdr:colOff>
      <xdr:row>53</xdr:row>
      <xdr:rowOff>119062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1400</xdr:colOff>
      <xdr:row>58</xdr:row>
      <xdr:rowOff>93850</xdr:rowOff>
    </xdr:from>
    <xdr:to>
      <xdr:col>19</xdr:col>
      <xdr:colOff>12607</xdr:colOff>
      <xdr:row>79</xdr:row>
      <xdr:rowOff>64994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46926</xdr:colOff>
      <xdr:row>27</xdr:row>
      <xdr:rowOff>142174</xdr:rowOff>
    </xdr:from>
    <xdr:to>
      <xdr:col>27</xdr:col>
      <xdr:colOff>24514</xdr:colOff>
      <xdr:row>47</xdr:row>
      <xdr:rowOff>130969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166688</xdr:colOff>
      <xdr:row>1</xdr:row>
      <xdr:rowOff>142875</xdr:rowOff>
    </xdr:from>
    <xdr:to>
      <xdr:col>26</xdr:col>
      <xdr:colOff>177895</xdr:colOff>
      <xdr:row>19</xdr:row>
      <xdr:rowOff>130268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490257</xdr:colOff>
      <xdr:row>53</xdr:row>
      <xdr:rowOff>206186</xdr:rowOff>
    </xdr:from>
    <xdr:to>
      <xdr:col>14</xdr:col>
      <xdr:colOff>707091</xdr:colOff>
      <xdr:row>72</xdr:row>
      <xdr:rowOff>44261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95251</xdr:colOff>
      <xdr:row>54</xdr:row>
      <xdr:rowOff>123265</xdr:rowOff>
    </xdr:from>
    <xdr:to>
      <xdr:col>20</xdr:col>
      <xdr:colOff>384362</xdr:colOff>
      <xdr:row>72</xdr:row>
      <xdr:rowOff>123264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603436</xdr:colOff>
      <xdr:row>16</xdr:row>
      <xdr:rowOff>84604</xdr:rowOff>
    </xdr:from>
    <xdr:to>
      <xdr:col>15</xdr:col>
      <xdr:colOff>54348</xdr:colOff>
      <xdr:row>36</xdr:row>
      <xdr:rowOff>119183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595594</xdr:colOff>
      <xdr:row>16</xdr:row>
      <xdr:rowOff>102535</xdr:rowOff>
    </xdr:from>
    <xdr:to>
      <xdr:col>21</xdr:col>
      <xdr:colOff>305361</xdr:colOff>
      <xdr:row>36</xdr:row>
      <xdr:rowOff>132766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760319</xdr:colOff>
      <xdr:row>1</xdr:row>
      <xdr:rowOff>9524</xdr:rowOff>
    </xdr:from>
    <xdr:to>
      <xdr:col>18</xdr:col>
      <xdr:colOff>750795</xdr:colOff>
      <xdr:row>23</xdr:row>
      <xdr:rowOff>179294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761198</xdr:colOff>
      <xdr:row>1</xdr:row>
      <xdr:rowOff>16008</xdr:rowOff>
    </xdr:from>
    <xdr:to>
      <xdr:col>26</xdr:col>
      <xdr:colOff>750793</xdr:colOff>
      <xdr:row>24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739589</xdr:colOff>
      <xdr:row>25</xdr:row>
      <xdr:rowOff>22412</xdr:rowOff>
    </xdr:from>
    <xdr:to>
      <xdr:col>18</xdr:col>
      <xdr:colOff>750794</xdr:colOff>
      <xdr:row>45</xdr:row>
      <xdr:rowOff>179294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11206</xdr:colOff>
      <xdr:row>25</xdr:row>
      <xdr:rowOff>11205</xdr:rowOff>
    </xdr:from>
    <xdr:to>
      <xdr:col>26</xdr:col>
      <xdr:colOff>750795</xdr:colOff>
      <xdr:row>45</xdr:row>
      <xdr:rowOff>179294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48</xdr:row>
      <xdr:rowOff>0</xdr:rowOff>
    </xdr:from>
    <xdr:to>
      <xdr:col>18</xdr:col>
      <xdr:colOff>752476</xdr:colOff>
      <xdr:row>69</xdr:row>
      <xdr:rowOff>169770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38260</xdr:colOff>
      <xdr:row>87</xdr:row>
      <xdr:rowOff>61446</xdr:rowOff>
    </xdr:from>
    <xdr:to>
      <xdr:col>21</xdr:col>
      <xdr:colOff>713921</xdr:colOff>
      <xdr:row>106</xdr:row>
      <xdr:rowOff>70971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252864</xdr:colOff>
      <xdr:row>125</xdr:row>
      <xdr:rowOff>49695</xdr:rowOff>
    </xdr:from>
    <xdr:to>
      <xdr:col>22</xdr:col>
      <xdr:colOff>417274</xdr:colOff>
      <xdr:row>144</xdr:row>
      <xdr:rowOff>68745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38260</xdr:colOff>
      <xdr:row>88</xdr:row>
      <xdr:rowOff>61446</xdr:rowOff>
    </xdr:from>
    <xdr:to>
      <xdr:col>21</xdr:col>
      <xdr:colOff>713921</xdr:colOff>
      <xdr:row>107</xdr:row>
      <xdr:rowOff>70971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252864</xdr:colOff>
      <xdr:row>126</xdr:row>
      <xdr:rowOff>49695</xdr:rowOff>
    </xdr:from>
    <xdr:to>
      <xdr:col>22</xdr:col>
      <xdr:colOff>417274</xdr:colOff>
      <xdr:row>145</xdr:row>
      <xdr:rowOff>68745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759430</xdr:colOff>
      <xdr:row>88</xdr:row>
      <xdr:rowOff>40669</xdr:rowOff>
    </xdr:from>
    <xdr:to>
      <xdr:col>14</xdr:col>
      <xdr:colOff>489422</xdr:colOff>
      <xdr:row>108</xdr:row>
      <xdr:rowOff>75248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453403</xdr:colOff>
      <xdr:row>124</xdr:row>
      <xdr:rowOff>9838</xdr:rowOff>
    </xdr:from>
    <xdr:to>
      <xdr:col>15</xdr:col>
      <xdr:colOff>173256</xdr:colOff>
      <xdr:row>145</xdr:row>
      <xdr:rowOff>111437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iques_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1"/>
      <sheetName val="Graphique 2"/>
      <sheetName val="Stat desc"/>
      <sheetName val="Structure échantillon"/>
      <sheetName val="Calibration clean"/>
      <sheetName val="Trajectoires"/>
      <sheetName val="ATT emploi"/>
      <sheetName val="ATT revenus"/>
      <sheetName val="Ann_D_1"/>
      <sheetName val="Ann_D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Revenus initiaux</v>
          </cell>
          <cell r="G2" t="str">
            <v>Revenus finaux</v>
          </cell>
          <cell r="J2" t="str">
            <v>Indemnités journalières ATMP</v>
          </cell>
          <cell r="K2" t="str">
            <v>Indemnisation incapacité permanente</v>
          </cell>
          <cell r="L2" t="str">
            <v>Indemnisation chômage</v>
          </cell>
          <cell r="M2" t="str">
            <v>Système socio-fiscal</v>
          </cell>
          <cell r="N2" t="str">
            <v>Total</v>
          </cell>
        </row>
        <row r="3">
          <cell r="B3">
            <v>-5</v>
          </cell>
          <cell r="C3">
            <v>-754.25397350683704</v>
          </cell>
        </row>
        <row r="4">
          <cell r="B4">
            <v>-4</v>
          </cell>
          <cell r="C4">
            <v>-308.94245840161301</v>
          </cell>
          <cell r="G4">
            <v>-52.472733629831303</v>
          </cell>
        </row>
        <row r="5">
          <cell r="B5">
            <v>-3</v>
          </cell>
          <cell r="C5">
            <v>-146.624667225548</v>
          </cell>
          <cell r="G5">
            <v>227.36800518209799</v>
          </cell>
        </row>
        <row r="6">
          <cell r="B6">
            <v>-2</v>
          </cell>
          <cell r="C6">
            <v>79.445691107760098</v>
          </cell>
          <cell r="G6">
            <v>277.05662306844499</v>
          </cell>
        </row>
        <row r="7">
          <cell r="B7">
            <v>-1</v>
          </cell>
          <cell r="C7">
            <v>400.20622017840498</v>
          </cell>
          <cell r="G7">
            <v>116.709631138007</v>
          </cell>
        </row>
        <row r="8">
          <cell r="B8">
            <v>0</v>
          </cell>
          <cell r="C8">
            <v>-3898.78059705428</v>
          </cell>
          <cell r="G8">
            <v>1003.26076270102</v>
          </cell>
          <cell r="I8">
            <v>0</v>
          </cell>
          <cell r="J8">
            <v>5132.13726602114</v>
          </cell>
          <cell r="K8">
            <v>372.84798427849</v>
          </cell>
          <cell r="L8">
            <v>-450.81892925163015</v>
          </cell>
          <cell r="M8">
            <v>-152.12496129269994</v>
          </cell>
          <cell r="N8">
            <v>4902.0413597552997</v>
          </cell>
          <cell r="P8">
            <v>1.0469387933269756</v>
          </cell>
          <cell r="Q8">
            <v>7.6059738569219631E-2</v>
          </cell>
          <cell r="R8">
            <v>-9.1965549893714915E-2</v>
          </cell>
          <cell r="S8">
            <v>-3.1032982002480232E-2</v>
          </cell>
        </row>
        <row r="9">
          <cell r="B9">
            <v>1</v>
          </cell>
          <cell r="C9">
            <v>-5711.1387975245898</v>
          </cell>
          <cell r="G9">
            <v>1218.0757677367701</v>
          </cell>
          <cell r="I9">
            <v>1</v>
          </cell>
          <cell r="J9">
            <v>5706.8371212463571</v>
          </cell>
          <cell r="K9">
            <v>888.8535879629635</v>
          </cell>
          <cell r="L9">
            <v>-84.824418342613967</v>
          </cell>
          <cell r="M9">
            <v>418.34827439465312</v>
          </cell>
          <cell r="N9">
            <v>6929.2145652613599</v>
          </cell>
          <cell r="P9">
            <v>0.82359076450840185</v>
          </cell>
          <cell r="Q9">
            <v>0.12827623962160237</v>
          </cell>
          <cell r="R9">
            <v>-1.2241563245547227E-2</v>
          </cell>
          <cell r="S9">
            <v>6.0374559115542938E-2</v>
          </cell>
        </row>
        <row r="10">
          <cell r="B10">
            <v>2</v>
          </cell>
          <cell r="C10">
            <v>-3416.7268665554302</v>
          </cell>
          <cell r="G10">
            <v>547.72232534331704</v>
          </cell>
          <cell r="I10">
            <v>2</v>
          </cell>
          <cell r="J10">
            <v>2178.7812029221004</v>
          </cell>
          <cell r="K10">
            <v>447.91868865979404</v>
          </cell>
          <cell r="L10">
            <v>804.08025161514342</v>
          </cell>
          <cell r="M10">
            <v>533.66904870170958</v>
          </cell>
          <cell r="N10">
            <v>3964.4491918987474</v>
          </cell>
          <cell r="P10">
            <v>0.54957980225207204</v>
          </cell>
          <cell r="Q10">
            <v>0.11298383885839795</v>
          </cell>
          <cell r="R10">
            <v>0.20282269054128912</v>
          </cell>
          <cell r="S10">
            <v>0.1346136683482409</v>
          </cell>
        </row>
        <row r="11">
          <cell r="B11">
            <v>3</v>
          </cell>
          <cell r="C11">
            <v>-2935.5852206672198</v>
          </cell>
          <cell r="G11">
            <v>-272.29448709241802</v>
          </cell>
          <cell r="I11">
            <v>3</v>
          </cell>
          <cell r="J11">
            <v>1022.3954281591498</v>
          </cell>
          <cell r="K11">
            <v>191.13368866329006</v>
          </cell>
          <cell r="L11">
            <v>1133.251586496541</v>
          </cell>
          <cell r="M11">
            <v>316.51003025582094</v>
          </cell>
          <cell r="N11">
            <v>2663.2907335748018</v>
          </cell>
          <cell r="P11">
            <v>0.3838842734179605</v>
          </cell>
          <cell r="Q11">
            <v>7.1765987187865476E-2</v>
          </cell>
          <cell r="R11">
            <v>0.42550802742268928</v>
          </cell>
          <cell r="S11">
            <v>0.11884171197148476</v>
          </cell>
        </row>
        <row r="12">
          <cell r="B12">
            <v>4</v>
          </cell>
          <cell r="C12">
            <v>-3086.3590031528602</v>
          </cell>
          <cell r="G12">
            <v>-423.49165433547302</v>
          </cell>
          <cell r="I12">
            <v>4</v>
          </cell>
          <cell r="J12">
            <v>589.45567040475999</v>
          </cell>
          <cell r="K12">
            <v>106.03230050934008</v>
          </cell>
          <cell r="L12">
            <v>1100.8002799814301</v>
          </cell>
          <cell r="M12">
            <v>866.57909792185706</v>
          </cell>
          <cell r="N12">
            <v>2662.8673488173872</v>
          </cell>
          <cell r="P12">
            <v>0.22136125957102018</v>
          </cell>
          <cell r="Q12">
            <v>3.9818844358293082E-2</v>
          </cell>
          <cell r="R12">
            <v>0.41338907868253721</v>
          </cell>
          <cell r="S12">
            <v>0.32543081738814955</v>
          </cell>
        </row>
        <row r="13">
          <cell r="B13">
            <v>5</v>
          </cell>
          <cell r="C13">
            <v>-4241.0348777654199</v>
          </cell>
        </row>
        <row r="15">
          <cell r="C15">
            <v>1587.2159431247701</v>
          </cell>
        </row>
        <row r="16">
          <cell r="C16">
            <v>999.09004224479099</v>
          </cell>
          <cell r="G16">
            <v>1322.4038882075199</v>
          </cell>
        </row>
        <row r="17">
          <cell r="C17">
            <v>1026.5005442893801</v>
          </cell>
          <cell r="G17">
            <v>1079.8693367774299</v>
          </cell>
        </row>
        <row r="18">
          <cell r="C18">
            <v>764.50105599646997</v>
          </cell>
          <cell r="G18">
            <v>718.77051663333498</v>
          </cell>
        </row>
        <row r="19">
          <cell r="C19">
            <v>713.26970187099903</v>
          </cell>
          <cell r="G19">
            <v>696.22990739741601</v>
          </cell>
        </row>
        <row r="20">
          <cell r="C20">
            <v>667.33044488067105</v>
          </cell>
          <cell r="G20">
            <v>588.37457791502902</v>
          </cell>
        </row>
        <row r="21">
          <cell r="C21">
            <v>992.48733008137299</v>
          </cell>
          <cell r="G21">
            <v>735.81616881565697</v>
          </cell>
        </row>
        <row r="22">
          <cell r="C22">
            <v>1137.1838204645801</v>
          </cell>
          <cell r="G22">
            <v>1032.4216601749899</v>
          </cell>
        </row>
        <row r="23">
          <cell r="C23">
            <v>1449.2063783027299</v>
          </cell>
          <cell r="G23">
            <v>1439.5481717488101</v>
          </cell>
        </row>
        <row r="24">
          <cell r="C24">
            <v>1780.9771642727501</v>
          </cell>
          <cell r="G24">
            <v>2047.69307142875</v>
          </cell>
        </row>
        <row r="25">
          <cell r="C25">
            <v>2280.9392673121301</v>
          </cell>
        </row>
        <row r="37">
          <cell r="C37" t="str">
            <v>Revenus initiaux</v>
          </cell>
          <cell r="J37" t="str">
            <v>Indemnités journalières ATMP</v>
          </cell>
          <cell r="K37" t="str">
            <v>Indemnisation incapacité permanente</v>
          </cell>
          <cell r="L37" t="str">
            <v>Indemnisation chômage</v>
          </cell>
          <cell r="M37" t="str">
            <v>Système socio-fiscal</v>
          </cell>
          <cell r="N37" t="str">
            <v>Total</v>
          </cell>
        </row>
        <row r="38">
          <cell r="B38">
            <v>-5</v>
          </cell>
          <cell r="C38">
            <v>-14.2847005437063</v>
          </cell>
        </row>
        <row r="39">
          <cell r="B39">
            <v>-4</v>
          </cell>
          <cell r="C39">
            <v>672.41218112601496</v>
          </cell>
          <cell r="G39">
            <v>-148.182286442959</v>
          </cell>
        </row>
        <row r="40">
          <cell r="B40">
            <v>-3</v>
          </cell>
          <cell r="C40">
            <v>914.74277230394205</v>
          </cell>
          <cell r="G40">
            <v>710.52313977421704</v>
          </cell>
        </row>
        <row r="41">
          <cell r="B41">
            <v>-2</v>
          </cell>
          <cell r="C41">
            <v>-440.297393032721</v>
          </cell>
          <cell r="G41">
            <v>-688.86707247986999</v>
          </cell>
        </row>
        <row r="42">
          <cell r="B42">
            <v>-1</v>
          </cell>
          <cell r="C42">
            <v>407.35651726603999</v>
          </cell>
          <cell r="G42">
            <v>-112.58922729895301</v>
          </cell>
        </row>
        <row r="43">
          <cell r="B43">
            <v>0</v>
          </cell>
          <cell r="C43">
            <v>-6011.2046527468901</v>
          </cell>
          <cell r="G43">
            <v>727.31403493103005</v>
          </cell>
          <cell r="I43">
            <v>0</v>
          </cell>
          <cell r="J43">
            <v>7104.8027620309504</v>
          </cell>
          <cell r="K43">
            <v>55.923598837209965</v>
          </cell>
          <cell r="L43">
            <v>-286.72624663254692</v>
          </cell>
          <cell r="M43">
            <v>-135.481426557693</v>
          </cell>
          <cell r="N43">
            <v>6738.5186876779208</v>
          </cell>
          <cell r="P43">
            <v>1.0543567646436625</v>
          </cell>
          <cell r="Q43">
            <v>8.2990938259876103E-3</v>
          </cell>
          <cell r="R43">
            <v>-4.2550337829715533E-2</v>
          </cell>
        </row>
        <row r="44">
          <cell r="B44">
            <v>1</v>
          </cell>
          <cell r="C44">
            <v>-10694.655261156</v>
          </cell>
          <cell r="G44">
            <v>1208.9386928649899</v>
          </cell>
          <cell r="I44">
            <v>1</v>
          </cell>
          <cell r="J44">
            <v>11216.372676037157</v>
          </cell>
          <cell r="K44">
            <v>527.79225444957308</v>
          </cell>
          <cell r="L44">
            <v>-259.73209160606905</v>
          </cell>
          <cell r="M44">
            <v>419.16111514032889</v>
          </cell>
          <cell r="N44">
            <v>11903.593954020989</v>
          </cell>
          <cell r="P44">
            <v>0.94226774866159724</v>
          </cell>
          <cell r="Q44">
            <v>4.4338899368395107E-2</v>
          </cell>
          <cell r="R44">
            <v>-2.1819636372789122E-2</v>
          </cell>
        </row>
        <row r="45">
          <cell r="B45">
            <v>2</v>
          </cell>
          <cell r="C45">
            <v>-8342.5872980334807</v>
          </cell>
          <cell r="G45">
            <v>809.25991129161901</v>
          </cell>
          <cell r="I45">
            <v>2</v>
          </cell>
          <cell r="J45">
            <v>6146.9741998118607</v>
          </cell>
          <cell r="K45">
            <v>1325.3925943775139</v>
          </cell>
          <cell r="L45">
            <v>1128.307012566426</v>
          </cell>
          <cell r="M45">
            <v>551.17340256929901</v>
          </cell>
          <cell r="N45">
            <v>9151.8472093250984</v>
          </cell>
          <cell r="P45">
            <v>0.67166486275563253</v>
          </cell>
          <cell r="Q45">
            <v>0.14482241279411118</v>
          </cell>
          <cell r="R45">
            <v>0.12328735246112493</v>
          </cell>
        </row>
        <row r="46">
          <cell r="B46">
            <v>3</v>
          </cell>
          <cell r="C46">
            <v>-7710.2228730990701</v>
          </cell>
          <cell r="G46">
            <v>478.24274544798197</v>
          </cell>
          <cell r="I46">
            <v>3</v>
          </cell>
          <cell r="J46">
            <v>3152.6985748111902</v>
          </cell>
          <cell r="K46">
            <v>1941.65358510638</v>
          </cell>
          <cell r="L46">
            <v>2181.199654338609</v>
          </cell>
          <cell r="M46">
            <v>912.91380429087303</v>
          </cell>
          <cell r="N46">
            <v>8188.4656185470521</v>
          </cell>
          <cell r="P46">
            <v>0.38501701315937131</v>
          </cell>
          <cell r="Q46">
            <v>0.23712056391963013</v>
          </cell>
          <cell r="R46">
            <v>0.26637464892056756</v>
          </cell>
        </row>
        <row r="47">
          <cell r="B47">
            <v>4</v>
          </cell>
          <cell r="C47">
            <v>-8487.0302036236499</v>
          </cell>
          <cell r="G47">
            <v>-2768.2371946838598</v>
          </cell>
          <cell r="I47">
            <v>4</v>
          </cell>
          <cell r="J47">
            <v>2218.4799013598295</v>
          </cell>
          <cell r="K47">
            <v>2109.8241455160705</v>
          </cell>
          <cell r="L47">
            <v>2164.7026825553298</v>
          </cell>
          <cell r="M47">
            <v>-774.21372049143974</v>
          </cell>
          <cell r="N47">
            <v>5718.7930089397905</v>
          </cell>
          <cell r="P47">
            <v>0.3879279942274243</v>
          </cell>
          <cell r="Q47">
            <v>0.36892822352862387</v>
          </cell>
          <cell r="R47">
            <v>0.37852439827274759</v>
          </cell>
        </row>
        <row r="48">
          <cell r="B48">
            <v>5</v>
          </cell>
          <cell r="C48">
            <v>-6441.6946973444401</v>
          </cell>
        </row>
        <row r="50">
          <cell r="C50">
            <v>2218.4415374482801</v>
          </cell>
        </row>
        <row r="51">
          <cell r="C51">
            <v>1485.0205633068899</v>
          </cell>
          <cell r="G51">
            <v>1830.2108763574499</v>
          </cell>
        </row>
        <row r="52">
          <cell r="C52">
            <v>1249.4806008461901</v>
          </cell>
          <cell r="G52">
            <v>1333.3316503874</v>
          </cell>
        </row>
        <row r="53">
          <cell r="C53">
            <v>1180.43213253675</v>
          </cell>
          <cell r="G53">
            <v>1144.06953744103</v>
          </cell>
        </row>
        <row r="54">
          <cell r="C54">
            <v>973.02391922843196</v>
          </cell>
          <cell r="G54">
            <v>970.53992705287897</v>
          </cell>
        </row>
        <row r="55">
          <cell r="C55">
            <v>936.90261454805295</v>
          </cell>
          <cell r="G55">
            <v>798.60080139709396</v>
          </cell>
        </row>
        <row r="56">
          <cell r="C56">
            <v>1301.4858203787001</v>
          </cell>
          <cell r="G56">
            <v>1202.6714339940499</v>
          </cell>
        </row>
        <row r="57">
          <cell r="C57">
            <v>1586.5406713300399</v>
          </cell>
          <cell r="G57">
            <v>1476.4965564509801</v>
          </cell>
        </row>
        <row r="58">
          <cell r="C58">
            <v>2010.19032919746</v>
          </cell>
          <cell r="G58">
            <v>1814.0001282810799</v>
          </cell>
        </row>
        <row r="59">
          <cell r="C59">
            <v>2715.4469947498001</v>
          </cell>
          <cell r="G59">
            <v>2736.88900828343</v>
          </cell>
        </row>
        <row r="60">
          <cell r="C60">
            <v>3235.1549250317998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assurance-maladie.ameli.fr/sites/default/files/2017-12_rapport-annuel-2016-risques-professionnels_assurance-maladie.pdf" TargetMode="External"/><Relationship Id="rId2" Type="http://schemas.openxmlformats.org/officeDocument/2006/relationships/hyperlink" Target="https://evaluation.securite-sociale.fr/home/at-mp.html" TargetMode="External"/><Relationship Id="rId1" Type="http://schemas.openxmlformats.org/officeDocument/2006/relationships/hyperlink" Target="https://www.securite-sociale.fr/files/live/sites/SSFR/files/medias/PLFSS/2018/ANNEXE_1/PLFSS-2018-ANNEXE_1-PQE-AT-MP.pdf" TargetMode="External"/><Relationship Id="rId4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/>
  </sheetViews>
  <sheetFormatPr baseColWidth="10" defaultRowHeight="12.75" x14ac:dyDescent="0.25"/>
  <cols>
    <col min="1" max="1" width="3.5703125" style="2" customWidth="1"/>
    <col min="2" max="16384" width="11.42578125" style="2"/>
  </cols>
  <sheetData>
    <row r="2" spans="2:7" x14ac:dyDescent="0.25">
      <c r="B2" s="1" t="s">
        <v>71</v>
      </c>
    </row>
    <row r="3" spans="2:7" ht="13.5" thickBot="1" x14ac:dyDescent="0.3"/>
    <row r="4" spans="2:7" ht="13.5" thickTop="1" x14ac:dyDescent="0.25">
      <c r="B4" s="3" t="s">
        <v>75</v>
      </c>
      <c r="C4" s="4" t="s">
        <v>8</v>
      </c>
      <c r="D4" s="5" t="s">
        <v>9</v>
      </c>
      <c r="E4" s="5" t="s">
        <v>6</v>
      </c>
    </row>
    <row r="5" spans="2:7" x14ac:dyDescent="0.25">
      <c r="B5" s="6">
        <v>2011</v>
      </c>
      <c r="C5" s="7">
        <v>603</v>
      </c>
      <c r="D5" s="8">
        <v>292</v>
      </c>
      <c r="E5" s="8">
        <f t="shared" ref="E5:E10" si="0">C5+D5</f>
        <v>895</v>
      </c>
    </row>
    <row r="6" spans="2:7" x14ac:dyDescent="0.25">
      <c r="B6" s="9">
        <v>2012</v>
      </c>
      <c r="C6" s="10">
        <v>575</v>
      </c>
      <c r="D6" s="11">
        <v>299</v>
      </c>
      <c r="E6" s="11">
        <f t="shared" si="0"/>
        <v>874</v>
      </c>
    </row>
    <row r="7" spans="2:7" x14ac:dyDescent="0.25">
      <c r="B7" s="9">
        <v>2013</v>
      </c>
      <c r="C7" s="10">
        <v>595</v>
      </c>
      <c r="D7" s="11">
        <v>349</v>
      </c>
      <c r="E7" s="11">
        <f t="shared" si="0"/>
        <v>944</v>
      </c>
    </row>
    <row r="8" spans="2:7" x14ac:dyDescent="0.25">
      <c r="B8" s="9">
        <v>2014</v>
      </c>
      <c r="C8" s="10">
        <v>652</v>
      </c>
      <c r="D8" s="11">
        <v>305</v>
      </c>
      <c r="E8" s="11">
        <f t="shared" si="0"/>
        <v>957</v>
      </c>
    </row>
    <row r="9" spans="2:7" x14ac:dyDescent="0.25">
      <c r="B9" s="9">
        <v>2015</v>
      </c>
      <c r="C9" s="10">
        <v>599</v>
      </c>
      <c r="D9" s="11">
        <v>272</v>
      </c>
      <c r="E9" s="11">
        <f t="shared" si="0"/>
        <v>871</v>
      </c>
    </row>
    <row r="10" spans="2:7" x14ac:dyDescent="0.25">
      <c r="B10" s="12">
        <v>2016</v>
      </c>
      <c r="C10" s="13">
        <v>538</v>
      </c>
      <c r="D10" s="14">
        <v>203</v>
      </c>
      <c r="E10" s="14">
        <f t="shared" si="0"/>
        <v>741</v>
      </c>
    </row>
    <row r="11" spans="2:7" ht="13.5" thickBot="1" x14ac:dyDescent="0.3">
      <c r="B11" s="15" t="s">
        <v>6</v>
      </c>
      <c r="C11" s="16">
        <f>SUM(C5:C10)</f>
        <v>3562</v>
      </c>
      <c r="D11" s="17">
        <f>SUM(D5:D10)</f>
        <v>1720</v>
      </c>
      <c r="E11" s="17">
        <f>SUM(E5:E10)</f>
        <v>5282</v>
      </c>
    </row>
    <row r="12" spans="2:7" ht="13.5" thickTop="1" x14ac:dyDescent="0.25"/>
    <row r="13" spans="2:7" ht="30.75" customHeight="1" x14ac:dyDescent="0.25">
      <c r="B13" s="86" t="s">
        <v>72</v>
      </c>
      <c r="C13" s="86"/>
      <c r="D13" s="86"/>
      <c r="E13" s="86"/>
      <c r="F13" s="86"/>
      <c r="G13" s="86"/>
    </row>
    <row r="14" spans="2:7" ht="30.75" customHeight="1" x14ac:dyDescent="0.25">
      <c r="B14" s="86" t="s">
        <v>73</v>
      </c>
      <c r="C14" s="86"/>
      <c r="D14" s="86"/>
      <c r="E14" s="86"/>
      <c r="F14" s="86"/>
      <c r="G14" s="86"/>
    </row>
    <row r="15" spans="2:7" x14ac:dyDescent="0.25">
      <c r="B15" s="87" t="s">
        <v>74</v>
      </c>
      <c r="C15" s="87"/>
      <c r="D15" s="87"/>
      <c r="E15" s="87"/>
      <c r="F15" s="87"/>
      <c r="G15" s="87"/>
    </row>
  </sheetData>
  <mergeCells count="3">
    <mergeCell ref="B13:G13"/>
    <mergeCell ref="B14:G14"/>
    <mergeCell ref="B15:G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zoomScaleNormal="100" workbookViewId="0">
      <selection activeCell="B2" sqref="B2"/>
    </sheetView>
  </sheetViews>
  <sheetFormatPr baseColWidth="10" defaultRowHeight="12.75" x14ac:dyDescent="0.25"/>
  <cols>
    <col min="1" max="1" width="3.28515625" style="2" customWidth="1"/>
    <col min="2" max="4" width="11.42578125" style="2"/>
    <col min="5" max="5" width="15.28515625" style="2" customWidth="1"/>
    <col min="6" max="6" width="15.140625" style="2" customWidth="1"/>
    <col min="7" max="7" width="14.7109375" style="2" customWidth="1"/>
    <col min="8" max="10" width="11.42578125" style="2"/>
    <col min="11" max="11" width="15" style="2" customWidth="1"/>
    <col min="12" max="12" width="16.5703125" style="2" customWidth="1"/>
    <col min="13" max="14" width="15.42578125" style="2" customWidth="1"/>
    <col min="15" max="15" width="14.42578125" style="2" customWidth="1"/>
    <col min="16" max="16" width="11.42578125" style="2"/>
    <col min="17" max="17" width="12.42578125" style="2" bestFit="1" customWidth="1"/>
    <col min="18" max="18" width="17.85546875" style="2" customWidth="1"/>
    <col min="19" max="19" width="15" style="2" customWidth="1"/>
    <col min="20" max="20" width="15.85546875" style="2" customWidth="1"/>
    <col min="21" max="16384" width="11.42578125" style="2"/>
  </cols>
  <sheetData>
    <row r="2" spans="2:21" x14ac:dyDescent="0.25">
      <c r="B2" s="1" t="s">
        <v>127</v>
      </c>
    </row>
    <row r="4" spans="2:21" ht="38.25" x14ac:dyDescent="0.25">
      <c r="B4" s="84" t="s">
        <v>12</v>
      </c>
      <c r="C4" s="20"/>
      <c r="D4" s="111" t="s">
        <v>15</v>
      </c>
      <c r="E4" s="110" t="s">
        <v>129</v>
      </c>
      <c r="F4" s="110" t="s">
        <v>68</v>
      </c>
      <c r="G4" s="110" t="s">
        <v>16</v>
      </c>
      <c r="H4" s="110" t="s">
        <v>19</v>
      </c>
      <c r="I4" s="103"/>
      <c r="J4" s="20"/>
      <c r="K4" s="110" t="s">
        <v>130</v>
      </c>
      <c r="L4" s="110" t="s">
        <v>70</v>
      </c>
      <c r="M4" s="110" t="s">
        <v>18</v>
      </c>
      <c r="N4" s="110" t="s">
        <v>20</v>
      </c>
      <c r="O4" s="111" t="s">
        <v>6</v>
      </c>
      <c r="Q4" s="110" t="s">
        <v>128</v>
      </c>
      <c r="R4" s="110" t="s">
        <v>70</v>
      </c>
      <c r="S4" s="110" t="s">
        <v>18</v>
      </c>
      <c r="T4" s="110" t="s">
        <v>20</v>
      </c>
      <c r="U4" s="111" t="s">
        <v>6</v>
      </c>
    </row>
    <row r="5" spans="2:21" x14ac:dyDescent="0.25">
      <c r="B5" s="22" t="s">
        <v>17</v>
      </c>
      <c r="C5" s="20">
        <v>-5</v>
      </c>
      <c r="D5" s="107">
        <v>-617.95214829999998</v>
      </c>
      <c r="E5" s="108">
        <v>-538.19601130000001</v>
      </c>
      <c r="F5" s="108">
        <v>-538.19601130000001</v>
      </c>
      <c r="G5" s="108">
        <v>-489.07388609999998</v>
      </c>
      <c r="H5" s="106"/>
      <c r="I5" s="103"/>
      <c r="J5" s="20"/>
      <c r="K5" s="106"/>
      <c r="L5" s="106"/>
      <c r="M5" s="106"/>
      <c r="N5" s="106"/>
      <c r="O5" s="105"/>
      <c r="Q5" s="20"/>
      <c r="R5" s="20"/>
      <c r="S5" s="20"/>
      <c r="T5" s="20"/>
      <c r="U5" s="20"/>
    </row>
    <row r="6" spans="2:21" x14ac:dyDescent="0.25">
      <c r="B6" s="20"/>
      <c r="C6" s="20">
        <v>-4</v>
      </c>
      <c r="D6" s="21">
        <v>-291.88454250000001</v>
      </c>
      <c r="E6" s="21">
        <v>-250.70211929999999</v>
      </c>
      <c r="F6" s="21">
        <v>-250.70211929999999</v>
      </c>
      <c r="G6" s="21">
        <v>-114.00974720000001</v>
      </c>
      <c r="H6" s="21">
        <v>-207.70706569999999</v>
      </c>
      <c r="I6" s="19"/>
      <c r="J6" s="20">
        <v>-4</v>
      </c>
      <c r="K6" s="109">
        <f>E6-D6</f>
        <v>41.182423200000017</v>
      </c>
      <c r="L6" s="109">
        <f>F6-E6</f>
        <v>0</v>
      </c>
      <c r="M6" s="109">
        <f>G6-F6</f>
        <v>136.6923721</v>
      </c>
      <c r="N6" s="109">
        <f>H6-G6</f>
        <v>-93.69731849999998</v>
      </c>
      <c r="O6" s="109">
        <f>K6+L6+M6+N6</f>
        <v>84.177476800000036</v>
      </c>
      <c r="Q6" s="20"/>
      <c r="R6" s="20"/>
      <c r="S6" s="20"/>
      <c r="T6" s="20"/>
      <c r="U6" s="20"/>
    </row>
    <row r="7" spans="2:21" x14ac:dyDescent="0.25">
      <c r="B7" s="20"/>
      <c r="C7" s="20">
        <v>-3</v>
      </c>
      <c r="D7" s="21">
        <v>-255.64297210000001</v>
      </c>
      <c r="E7" s="21">
        <v>-237.41663800000001</v>
      </c>
      <c r="F7" s="21">
        <v>-237.41663800000001</v>
      </c>
      <c r="G7" s="21">
        <v>-247.5058769</v>
      </c>
      <c r="H7" s="21">
        <v>-14.936795460000001</v>
      </c>
      <c r="I7" s="19"/>
      <c r="J7" s="20">
        <v>-3</v>
      </c>
      <c r="K7" s="109">
        <f t="shared" ref="K7:K15" si="0">E7-D7</f>
        <v>18.226334100000003</v>
      </c>
      <c r="L7" s="109">
        <f>F7-E7</f>
        <v>0</v>
      </c>
      <c r="M7" s="109">
        <f t="shared" ref="M7:M15" si="1">G7-F7</f>
        <v>-10.089238899999998</v>
      </c>
      <c r="N7" s="109">
        <f t="shared" ref="N7:N14" si="2">H7-G7</f>
        <v>232.56908143999999</v>
      </c>
      <c r="O7" s="109">
        <f t="shared" ref="O7:O14" si="3">K7+L7+M7+N7</f>
        <v>240.70617664</v>
      </c>
      <c r="Q7" s="20"/>
      <c r="R7" s="20"/>
      <c r="S7" s="20"/>
      <c r="T7" s="20"/>
      <c r="U7" s="20"/>
    </row>
    <row r="8" spans="2:21" x14ac:dyDescent="0.25">
      <c r="B8" s="20"/>
      <c r="C8" s="20">
        <v>-2</v>
      </c>
      <c r="D8" s="21">
        <v>178.85771829999999</v>
      </c>
      <c r="E8" s="21">
        <v>318.51110740000001</v>
      </c>
      <c r="F8" s="21">
        <v>318.51110740000001</v>
      </c>
      <c r="G8" s="21">
        <v>264.38650899999999</v>
      </c>
      <c r="H8" s="21">
        <v>349.85396059999999</v>
      </c>
      <c r="I8" s="19"/>
      <c r="J8" s="20">
        <v>-2</v>
      </c>
      <c r="K8" s="109">
        <f t="shared" si="0"/>
        <v>139.65338910000003</v>
      </c>
      <c r="L8" s="109">
        <f>F8-E8</f>
        <v>0</v>
      </c>
      <c r="M8" s="109">
        <f t="shared" si="1"/>
        <v>-54.124598400000025</v>
      </c>
      <c r="N8" s="109">
        <f t="shared" si="2"/>
        <v>85.467451600000004</v>
      </c>
      <c r="O8" s="109">
        <f t="shared" si="3"/>
        <v>170.99624230000001</v>
      </c>
      <c r="Q8" s="20"/>
      <c r="R8" s="20"/>
      <c r="S8" s="20"/>
      <c r="T8" s="20"/>
      <c r="U8" s="20"/>
    </row>
    <row r="9" spans="2:21" x14ac:dyDescent="0.25">
      <c r="B9" s="20"/>
      <c r="C9" s="20">
        <v>-1</v>
      </c>
      <c r="D9" s="21">
        <v>399.32059390000001</v>
      </c>
      <c r="E9" s="21">
        <v>170.36129969999999</v>
      </c>
      <c r="F9" s="21">
        <v>170.36129969999999</v>
      </c>
      <c r="G9" s="21">
        <v>102.0112152</v>
      </c>
      <c r="H9" s="21">
        <v>-36.314102750000004</v>
      </c>
      <c r="I9" s="19"/>
      <c r="J9" s="20">
        <v>-1</v>
      </c>
      <c r="K9" s="109">
        <f t="shared" si="0"/>
        <v>-228.95929420000002</v>
      </c>
      <c r="L9" s="109">
        <f>F9-E9</f>
        <v>0</v>
      </c>
      <c r="M9" s="109">
        <f t="shared" si="1"/>
        <v>-68.350084499999994</v>
      </c>
      <c r="N9" s="109">
        <f t="shared" si="2"/>
        <v>-138.32531795</v>
      </c>
      <c r="O9" s="109">
        <f t="shared" si="3"/>
        <v>-435.63469665000002</v>
      </c>
      <c r="Q9" s="20"/>
      <c r="R9" s="20"/>
      <c r="S9" s="20"/>
      <c r="T9" s="20"/>
      <c r="U9" s="20"/>
    </row>
    <row r="10" spans="2:21" x14ac:dyDescent="0.25">
      <c r="B10" s="20"/>
      <c r="C10" s="20">
        <v>0</v>
      </c>
      <c r="D10" s="21">
        <v>-4145.5197319999997</v>
      </c>
      <c r="E10" s="21">
        <v>1057.4785400000001</v>
      </c>
      <c r="F10" s="21">
        <v>1430.3265240000001</v>
      </c>
      <c r="G10" s="21">
        <v>1093.05196</v>
      </c>
      <c r="H10" s="21">
        <v>827.47944340000004</v>
      </c>
      <c r="I10" s="19"/>
      <c r="J10" s="20">
        <v>0</v>
      </c>
      <c r="K10" s="109">
        <f t="shared" si="0"/>
        <v>5202.9982719999998</v>
      </c>
      <c r="L10" s="109">
        <f>F10-E10</f>
        <v>372.847984</v>
      </c>
      <c r="M10" s="109">
        <f t="shared" si="1"/>
        <v>-337.27456400000005</v>
      </c>
      <c r="N10" s="109">
        <f t="shared" si="2"/>
        <v>-265.57251659999997</v>
      </c>
      <c r="O10" s="109">
        <f t="shared" si="3"/>
        <v>4972.9991753999993</v>
      </c>
      <c r="Q10" s="113">
        <f>K10/$O10</f>
        <v>1.0462495746505931</v>
      </c>
      <c r="R10" s="113">
        <f t="shared" ref="R10:T10" si="4">L10/$O10</f>
        <v>7.4974471309863081E-2</v>
      </c>
      <c r="S10" s="113">
        <f t="shared" si="4"/>
        <v>-6.782115823955906E-2</v>
      </c>
      <c r="T10" s="113">
        <f t="shared" si="4"/>
        <v>-5.3402887720897088E-2</v>
      </c>
      <c r="U10" s="109">
        <f>O10</f>
        <v>4972.9991753999993</v>
      </c>
    </row>
    <row r="11" spans="2:21" x14ac:dyDescent="0.25">
      <c r="B11" s="20"/>
      <c r="C11" s="20">
        <v>1</v>
      </c>
      <c r="D11" s="21">
        <v>-6049.1073999999999</v>
      </c>
      <c r="E11" s="21">
        <v>-266.00387480000001</v>
      </c>
      <c r="F11" s="21">
        <v>622.84971310000003</v>
      </c>
      <c r="G11" s="21">
        <v>694.57345750000002</v>
      </c>
      <c r="H11" s="21">
        <v>914.71555790000002</v>
      </c>
      <c r="I11" s="19"/>
      <c r="J11" s="20">
        <v>1</v>
      </c>
      <c r="K11" s="109">
        <f t="shared" si="0"/>
        <v>5783.1035252000001</v>
      </c>
      <c r="L11" s="109">
        <f t="shared" ref="L11:L15" si="5">F11-E11</f>
        <v>888.85358790000009</v>
      </c>
      <c r="M11" s="109">
        <f t="shared" si="1"/>
        <v>71.723744399999987</v>
      </c>
      <c r="N11" s="109">
        <f t="shared" si="2"/>
        <v>220.1421004</v>
      </c>
      <c r="O11" s="109">
        <f t="shared" si="3"/>
        <v>6963.8229579000008</v>
      </c>
      <c r="Q11" s="113">
        <f t="shared" ref="Q11:Q14" si="6">K11/$O11</f>
        <v>0.83044953327531801</v>
      </c>
      <c r="R11" s="113">
        <f t="shared" ref="R11:R14" si="7">L11/$O11</f>
        <v>0.12763873999577402</v>
      </c>
      <c r="S11" s="113">
        <f t="shared" ref="S11:S14" si="8">M11/$O11</f>
        <v>1.0299478437864952E-2</v>
      </c>
      <c r="T11" s="113">
        <f t="shared" ref="T11:T14" si="9">N11/$O11</f>
        <v>3.1612248291042956E-2</v>
      </c>
      <c r="U11" s="109">
        <f t="shared" ref="U11:U14" si="10">O11</f>
        <v>6963.8229579000008</v>
      </c>
    </row>
    <row r="12" spans="2:21" x14ac:dyDescent="0.25">
      <c r="B12" s="20"/>
      <c r="C12" s="20">
        <v>2</v>
      </c>
      <c r="D12" s="21">
        <v>-3634.9295910000001</v>
      </c>
      <c r="E12" s="21">
        <v>-1391.313326</v>
      </c>
      <c r="F12" s="21">
        <v>-943.3946373</v>
      </c>
      <c r="G12" s="21">
        <v>-17.540634130000001</v>
      </c>
      <c r="H12" s="21">
        <v>346.00899029999999</v>
      </c>
      <c r="I12" s="19"/>
      <c r="J12" s="20">
        <v>2</v>
      </c>
      <c r="K12" s="109">
        <f t="shared" si="0"/>
        <v>2243.6162650000001</v>
      </c>
      <c r="L12" s="109">
        <f t="shared" si="5"/>
        <v>447.91868869999996</v>
      </c>
      <c r="M12" s="109">
        <f t="shared" si="1"/>
        <v>925.85400316999994</v>
      </c>
      <c r="N12" s="109">
        <f t="shared" si="2"/>
        <v>363.54962442999999</v>
      </c>
      <c r="O12" s="109">
        <f t="shared" si="3"/>
        <v>3980.9385812999999</v>
      </c>
      <c r="Q12" s="113">
        <f t="shared" si="6"/>
        <v>0.56358977140193245</v>
      </c>
      <c r="R12" s="113">
        <f t="shared" si="7"/>
        <v>0.11251585010732051</v>
      </c>
      <c r="S12" s="113">
        <f t="shared" si="8"/>
        <v>0.23257178784899932</v>
      </c>
      <c r="T12" s="113">
        <f t="shared" si="9"/>
        <v>9.1322590641747761E-2</v>
      </c>
      <c r="U12" s="109">
        <f t="shared" si="10"/>
        <v>3980.9385812999999</v>
      </c>
    </row>
    <row r="13" spans="2:21" x14ac:dyDescent="0.25">
      <c r="B13" s="20"/>
      <c r="C13" s="20">
        <v>3</v>
      </c>
      <c r="D13" s="21">
        <v>-3076.5103399999998</v>
      </c>
      <c r="E13" s="21">
        <v>-1996.935072</v>
      </c>
      <c r="F13" s="21">
        <v>-1805.8013840000001</v>
      </c>
      <c r="G13" s="21">
        <v>-571.49077460000001</v>
      </c>
      <c r="H13" s="21">
        <v>-626.98462610000001</v>
      </c>
      <c r="I13" s="19"/>
      <c r="J13" s="20">
        <v>3</v>
      </c>
      <c r="K13" s="109">
        <f t="shared" si="0"/>
        <v>1079.5752679999998</v>
      </c>
      <c r="L13" s="109">
        <f t="shared" si="5"/>
        <v>191.13368799999989</v>
      </c>
      <c r="M13" s="109">
        <f t="shared" si="1"/>
        <v>1234.3106094</v>
      </c>
      <c r="N13" s="109">
        <f t="shared" si="2"/>
        <v>-55.493851500000005</v>
      </c>
      <c r="O13" s="109">
        <f t="shared" si="3"/>
        <v>2449.5257139</v>
      </c>
      <c r="Q13" s="113">
        <f t="shared" si="6"/>
        <v>0.44072828542843073</v>
      </c>
      <c r="R13" s="113">
        <f t="shared" si="7"/>
        <v>7.8028855510843917E-2</v>
      </c>
      <c r="S13" s="113">
        <f t="shared" si="8"/>
        <v>0.50389779637577214</v>
      </c>
      <c r="T13" s="113">
        <f t="shared" si="9"/>
        <v>-2.2654937315046898E-2</v>
      </c>
      <c r="U13" s="109">
        <f t="shared" si="10"/>
        <v>2449.5257139</v>
      </c>
    </row>
    <row r="14" spans="2:21" x14ac:dyDescent="0.25">
      <c r="B14" s="20"/>
      <c r="C14" s="20">
        <v>4</v>
      </c>
      <c r="D14" s="21">
        <v>-3821.8185669999998</v>
      </c>
      <c r="E14" s="21">
        <v>-3136.6164880000001</v>
      </c>
      <c r="F14" s="21">
        <v>-3030.5841869999999</v>
      </c>
      <c r="G14" s="21">
        <v>-1745.511411</v>
      </c>
      <c r="H14" s="21">
        <v>-935.15551349999998</v>
      </c>
      <c r="I14" s="19"/>
      <c r="J14" s="20">
        <v>4</v>
      </c>
      <c r="K14" s="109">
        <f t="shared" si="0"/>
        <v>685.20207899999969</v>
      </c>
      <c r="L14" s="109">
        <f t="shared" si="5"/>
        <v>106.03230100000019</v>
      </c>
      <c r="M14" s="109">
        <f t="shared" si="1"/>
        <v>1285.072776</v>
      </c>
      <c r="N14" s="109">
        <f t="shared" si="2"/>
        <v>810.35589749999997</v>
      </c>
      <c r="O14" s="109">
        <f t="shared" si="3"/>
        <v>2886.6630534999999</v>
      </c>
      <c r="Q14" s="113">
        <f t="shared" si="6"/>
        <v>0.23736822285829687</v>
      </c>
      <c r="R14" s="113">
        <f t="shared" si="7"/>
        <v>3.6731789971621014E-2</v>
      </c>
      <c r="S14" s="113">
        <f t="shared" si="8"/>
        <v>0.44517588377413303</v>
      </c>
      <c r="T14" s="113">
        <f t="shared" si="9"/>
        <v>0.28072410339594905</v>
      </c>
      <c r="U14" s="109">
        <f t="shared" si="10"/>
        <v>2886.6630534999999</v>
      </c>
    </row>
    <row r="15" spans="2:21" x14ac:dyDescent="0.25">
      <c r="B15" s="20"/>
      <c r="C15" s="20">
        <v>5</v>
      </c>
      <c r="D15" s="21">
        <v>-5378.4888369999999</v>
      </c>
      <c r="E15" s="21">
        <v>-4714.9711569999999</v>
      </c>
      <c r="F15" s="21">
        <v>-4662.012401</v>
      </c>
      <c r="G15" s="21">
        <v>-3256.1274090000002</v>
      </c>
      <c r="H15" s="21"/>
      <c r="I15" s="19"/>
      <c r="J15" s="20">
        <v>5</v>
      </c>
      <c r="K15" s="109">
        <f t="shared" si="0"/>
        <v>663.51767999999993</v>
      </c>
      <c r="L15" s="109">
        <f t="shared" si="5"/>
        <v>52.958755999999994</v>
      </c>
      <c r="M15" s="109">
        <f t="shared" si="1"/>
        <v>1405.8849919999998</v>
      </c>
      <c r="N15" s="109"/>
      <c r="O15" s="109"/>
    </row>
    <row r="16" spans="2:21" x14ac:dyDescent="0.25">
      <c r="D16" s="19"/>
      <c r="E16" s="19"/>
      <c r="F16" s="19"/>
      <c r="G16" s="19"/>
      <c r="H16" s="19"/>
      <c r="I16" s="19"/>
      <c r="K16" s="63"/>
      <c r="L16" s="63"/>
      <c r="M16" s="63"/>
      <c r="N16" s="63"/>
      <c r="O16" s="63"/>
      <c r="P16" s="63"/>
      <c r="Q16" s="63"/>
    </row>
    <row r="17" spans="2:17" x14ac:dyDescent="0.25">
      <c r="B17" s="20"/>
      <c r="C17" s="20">
        <v>-5</v>
      </c>
      <c r="D17" s="21">
        <v>1666.283156</v>
      </c>
      <c r="E17" s="21">
        <v>1410.1858569999999</v>
      </c>
      <c r="F17" s="21">
        <v>1618.206142</v>
      </c>
      <c r="G17" s="21">
        <v>1662.443865</v>
      </c>
      <c r="H17" s="21"/>
      <c r="I17" s="19"/>
    </row>
    <row r="18" spans="2:17" x14ac:dyDescent="0.25">
      <c r="B18" s="22" t="s">
        <v>2</v>
      </c>
      <c r="C18" s="20">
        <v>-4</v>
      </c>
      <c r="D18" s="21">
        <v>1148.1242159999999</v>
      </c>
      <c r="E18" s="21">
        <v>1109.5590110000001</v>
      </c>
      <c r="F18" s="21">
        <v>1140.5869540000001</v>
      </c>
      <c r="G18" s="21">
        <v>1050.246529</v>
      </c>
      <c r="H18" s="21">
        <v>1388.6922070000001</v>
      </c>
      <c r="I18" s="19"/>
    </row>
    <row r="19" spans="2:17" x14ac:dyDescent="0.25">
      <c r="B19" s="20"/>
      <c r="C19" s="20">
        <v>-3</v>
      </c>
      <c r="D19" s="21">
        <v>1080.4054369999999</v>
      </c>
      <c r="E19" s="21">
        <v>1026.7780009999999</v>
      </c>
      <c r="F19" s="21">
        <v>1041.993119</v>
      </c>
      <c r="G19" s="21">
        <v>976.54720759999998</v>
      </c>
      <c r="H19" s="21">
        <v>1116.82149</v>
      </c>
      <c r="I19" s="19"/>
    </row>
    <row r="20" spans="2:17" x14ac:dyDescent="0.25">
      <c r="B20" s="20"/>
      <c r="C20" s="20">
        <v>-2</v>
      </c>
      <c r="D20" s="21">
        <v>878.37221160000001</v>
      </c>
      <c r="E20" s="21">
        <v>789.10456309999995</v>
      </c>
      <c r="F20" s="21">
        <v>867.03627040000003</v>
      </c>
      <c r="G20" s="21">
        <v>866.65908960000002</v>
      </c>
      <c r="H20" s="21">
        <v>882.65059980000001</v>
      </c>
      <c r="I20" s="19"/>
    </row>
    <row r="21" spans="2:17" x14ac:dyDescent="0.25">
      <c r="B21" s="20"/>
      <c r="C21" s="20">
        <v>-1</v>
      </c>
      <c r="D21" s="21">
        <v>785.62713510000003</v>
      </c>
      <c r="E21" s="21">
        <v>724.87461859999996</v>
      </c>
      <c r="F21" s="21">
        <v>778.42762600000003</v>
      </c>
      <c r="G21" s="21">
        <v>765.14431009999998</v>
      </c>
      <c r="H21" s="21">
        <v>786.95615640000005</v>
      </c>
      <c r="I21" s="19"/>
    </row>
    <row r="22" spans="2:17" x14ac:dyDescent="0.25">
      <c r="B22" s="20"/>
      <c r="C22" s="20">
        <v>0</v>
      </c>
      <c r="D22" s="21">
        <v>776.48894180000002</v>
      </c>
      <c r="E22" s="21">
        <v>677.02269620000004</v>
      </c>
      <c r="F22" s="21">
        <v>731.03940790000001</v>
      </c>
      <c r="G22" s="21">
        <v>611.72247849999997</v>
      </c>
      <c r="H22" s="21">
        <v>748.82684340000003</v>
      </c>
      <c r="I22" s="19"/>
    </row>
    <row r="23" spans="2:17" x14ac:dyDescent="0.25">
      <c r="B23" s="20"/>
      <c r="C23" s="20">
        <v>1</v>
      </c>
      <c r="D23" s="21">
        <v>1098.8289219999999</v>
      </c>
      <c r="E23" s="21">
        <v>930.8933485</v>
      </c>
      <c r="F23" s="21">
        <v>991.31299660000002</v>
      </c>
      <c r="G23" s="21">
        <v>1000.068264</v>
      </c>
      <c r="H23" s="21">
        <v>954.96460500000001</v>
      </c>
      <c r="I23" s="19"/>
    </row>
    <row r="24" spans="2:17" x14ac:dyDescent="0.25">
      <c r="B24" s="20"/>
      <c r="C24" s="20">
        <v>2</v>
      </c>
      <c r="D24" s="21">
        <v>1554.5139899999999</v>
      </c>
      <c r="E24" s="21">
        <v>1350.1415460000001</v>
      </c>
      <c r="F24" s="21">
        <v>1473.402</v>
      </c>
      <c r="G24" s="21">
        <v>1364.6937600000001</v>
      </c>
      <c r="H24" s="21">
        <v>1356.4757870000001</v>
      </c>
      <c r="I24" s="19"/>
    </row>
    <row r="25" spans="2:17" x14ac:dyDescent="0.25">
      <c r="B25" s="20"/>
      <c r="C25" s="20">
        <v>3</v>
      </c>
      <c r="D25" s="21">
        <v>2046.588152</v>
      </c>
      <c r="E25" s="21">
        <v>1906.802788</v>
      </c>
      <c r="F25" s="21">
        <v>1906.7383620000001</v>
      </c>
      <c r="G25" s="21">
        <v>1813.485449</v>
      </c>
      <c r="H25" s="21">
        <v>2043.7679780000001</v>
      </c>
      <c r="I25" s="19"/>
    </row>
    <row r="26" spans="2:17" x14ac:dyDescent="0.25">
      <c r="B26" s="20"/>
      <c r="C26" s="20">
        <v>4</v>
      </c>
      <c r="D26" s="21">
        <v>2334.3247980000001</v>
      </c>
      <c r="E26" s="21">
        <v>2324.9012339999999</v>
      </c>
      <c r="F26" s="21">
        <v>2356.4663860000001</v>
      </c>
      <c r="G26" s="21">
        <v>2301.2178570000001</v>
      </c>
      <c r="H26" s="21">
        <v>2835.685774</v>
      </c>
      <c r="I26" s="19"/>
    </row>
    <row r="27" spans="2:17" x14ac:dyDescent="0.25">
      <c r="B27" s="20"/>
      <c r="C27" s="20">
        <v>5</v>
      </c>
      <c r="D27" s="21">
        <v>3452.7901200000001</v>
      </c>
      <c r="E27" s="112">
        <v>3311.5849939999998</v>
      </c>
      <c r="F27" s="21">
        <v>3439.0337260000001</v>
      </c>
      <c r="G27" s="21">
        <v>3286.3978059999999</v>
      </c>
      <c r="H27" s="20"/>
    </row>
    <row r="29" spans="2:17" x14ac:dyDescent="0.25">
      <c r="Q29" s="104"/>
    </row>
    <row r="39" spans="2:21" ht="38.25" x14ac:dyDescent="0.25">
      <c r="B39" s="84" t="s">
        <v>13</v>
      </c>
      <c r="C39" s="20"/>
      <c r="D39" s="111" t="s">
        <v>15</v>
      </c>
      <c r="E39" s="110" t="s">
        <v>131</v>
      </c>
      <c r="F39" s="110" t="s">
        <v>68</v>
      </c>
      <c r="G39" s="110" t="s">
        <v>16</v>
      </c>
      <c r="H39" s="110" t="s">
        <v>19</v>
      </c>
      <c r="J39" s="20"/>
      <c r="K39" s="110" t="s">
        <v>130</v>
      </c>
      <c r="L39" s="110" t="s">
        <v>70</v>
      </c>
      <c r="M39" s="110" t="s">
        <v>18</v>
      </c>
      <c r="N39" s="110" t="s">
        <v>20</v>
      </c>
      <c r="O39" s="111" t="s">
        <v>6</v>
      </c>
      <c r="Q39" s="110" t="s">
        <v>128</v>
      </c>
      <c r="R39" s="110" t="s">
        <v>70</v>
      </c>
      <c r="S39" s="110" t="s">
        <v>18</v>
      </c>
      <c r="T39" s="110" t="s">
        <v>20</v>
      </c>
      <c r="U39" s="111" t="s">
        <v>6</v>
      </c>
    </row>
    <row r="40" spans="2:21" x14ac:dyDescent="0.25">
      <c r="B40" s="84"/>
      <c r="C40" s="20">
        <v>-5</v>
      </c>
      <c r="D40" s="107">
        <v>-468.8811235</v>
      </c>
      <c r="E40" s="108">
        <v>-286.44969229999998</v>
      </c>
      <c r="F40" s="108">
        <v>-286.44969229999998</v>
      </c>
      <c r="G40" s="108">
        <v>274.53245199999998</v>
      </c>
      <c r="H40" s="106"/>
      <c r="J40" s="20">
        <v>-5</v>
      </c>
      <c r="K40" s="109">
        <f>E40-D40</f>
        <v>182.43143120000002</v>
      </c>
      <c r="L40" s="109">
        <f t="shared" ref="L40:N50" si="11">F40-E40</f>
        <v>0</v>
      </c>
      <c r="M40" s="109">
        <f t="shared" si="11"/>
        <v>560.98214429999996</v>
      </c>
      <c r="N40" s="109">
        <f t="shared" si="11"/>
        <v>-274.53245199999998</v>
      </c>
      <c r="O40" s="105"/>
      <c r="Q40" s="20"/>
      <c r="R40" s="20"/>
      <c r="S40" s="20"/>
      <c r="T40" s="20"/>
      <c r="U40" s="20"/>
    </row>
    <row r="41" spans="2:21" x14ac:dyDescent="0.25">
      <c r="B41" s="22" t="s">
        <v>17</v>
      </c>
      <c r="C41" s="20">
        <v>-4</v>
      </c>
      <c r="D41" s="21">
        <v>351.78266339999999</v>
      </c>
      <c r="E41" s="21">
        <v>418.03730300000001</v>
      </c>
      <c r="F41" s="21">
        <v>418.03730300000001</v>
      </c>
      <c r="G41" s="21">
        <v>212.99495669999999</v>
      </c>
      <c r="H41" s="21">
        <v>-138.23557779999999</v>
      </c>
      <c r="J41" s="20">
        <v>-4</v>
      </c>
      <c r="K41" s="109">
        <f t="shared" ref="K41:K50" si="12">E41-D41</f>
        <v>66.254639600000019</v>
      </c>
      <c r="L41" s="109">
        <f t="shared" si="11"/>
        <v>0</v>
      </c>
      <c r="M41" s="109">
        <f t="shared" si="11"/>
        <v>-205.04234630000002</v>
      </c>
      <c r="N41" s="109">
        <f t="shared" si="11"/>
        <v>-351.23053449999998</v>
      </c>
      <c r="O41" s="109">
        <f>K41+L41+M41+N41</f>
        <v>-490.01824119999998</v>
      </c>
      <c r="Q41" s="20"/>
      <c r="R41" s="20"/>
      <c r="S41" s="20"/>
      <c r="T41" s="20"/>
      <c r="U41" s="20"/>
    </row>
    <row r="42" spans="2:21" x14ac:dyDescent="0.25">
      <c r="B42" s="20"/>
      <c r="C42" s="20">
        <v>-3</v>
      </c>
      <c r="D42" s="21">
        <v>862.34248960000002</v>
      </c>
      <c r="E42" s="21">
        <v>1031.9603070000001</v>
      </c>
      <c r="F42" s="21">
        <v>1031.9603070000001</v>
      </c>
      <c r="G42" s="21">
        <v>1242.0035989999999</v>
      </c>
      <c r="H42" s="21">
        <v>923.9657823</v>
      </c>
      <c r="J42" s="20">
        <v>-3</v>
      </c>
      <c r="K42" s="109">
        <f t="shared" si="12"/>
        <v>169.61781740000004</v>
      </c>
      <c r="L42" s="109">
        <f t="shared" si="11"/>
        <v>0</v>
      </c>
      <c r="M42" s="109">
        <f t="shared" si="11"/>
        <v>210.04329199999984</v>
      </c>
      <c r="N42" s="109">
        <f t="shared" si="11"/>
        <v>-318.03781669999989</v>
      </c>
      <c r="O42" s="109">
        <f t="shared" ref="O42:O49" si="13">K42+L42+M42+N42</f>
        <v>61.623292699999979</v>
      </c>
      <c r="Q42" s="20"/>
      <c r="R42" s="20"/>
      <c r="S42" s="20"/>
      <c r="T42" s="20"/>
      <c r="U42" s="20"/>
    </row>
    <row r="43" spans="2:21" x14ac:dyDescent="0.25">
      <c r="B43" s="20"/>
      <c r="C43" s="20">
        <v>-2</v>
      </c>
      <c r="D43" s="21">
        <v>-966.0598731</v>
      </c>
      <c r="E43" s="21">
        <v>-869.57404150000002</v>
      </c>
      <c r="F43" s="21">
        <v>-869.57404150000002</v>
      </c>
      <c r="G43" s="21">
        <v>-904.79193620000001</v>
      </c>
      <c r="H43" s="21">
        <v>-887.89009429999999</v>
      </c>
      <c r="J43" s="20">
        <v>-2</v>
      </c>
      <c r="K43" s="109">
        <f t="shared" si="12"/>
        <v>96.485831599999983</v>
      </c>
      <c r="L43" s="109">
        <f t="shared" si="11"/>
        <v>0</v>
      </c>
      <c r="M43" s="109">
        <f t="shared" si="11"/>
        <v>-35.217894699999988</v>
      </c>
      <c r="N43" s="109">
        <f t="shared" si="11"/>
        <v>16.901841900000022</v>
      </c>
      <c r="O43" s="109">
        <f t="shared" si="13"/>
        <v>78.169778800000017</v>
      </c>
      <c r="Q43" s="20"/>
      <c r="R43" s="20"/>
      <c r="S43" s="20"/>
      <c r="T43" s="20"/>
      <c r="U43" s="20"/>
    </row>
    <row r="44" spans="2:21" x14ac:dyDescent="0.25">
      <c r="B44" s="20"/>
      <c r="C44" s="20">
        <v>-1</v>
      </c>
      <c r="D44" s="21">
        <v>369.69582229999997</v>
      </c>
      <c r="E44" s="21">
        <v>38.21046364</v>
      </c>
      <c r="F44" s="21">
        <v>38.21046364</v>
      </c>
      <c r="G44" s="21">
        <v>-206.1282066</v>
      </c>
      <c r="H44" s="21">
        <v>-64.120704180000004</v>
      </c>
      <c r="J44" s="20">
        <v>-1</v>
      </c>
      <c r="K44" s="109">
        <f t="shared" si="12"/>
        <v>-331.48535865999997</v>
      </c>
      <c r="L44" s="109">
        <f t="shared" si="11"/>
        <v>0</v>
      </c>
      <c r="M44" s="109">
        <f t="shared" si="11"/>
        <v>-244.33867024</v>
      </c>
      <c r="N44" s="109">
        <f t="shared" si="11"/>
        <v>142.00750241999998</v>
      </c>
      <c r="O44" s="109">
        <f t="shared" si="13"/>
        <v>-433.81652648000005</v>
      </c>
      <c r="Q44" s="20"/>
      <c r="R44" s="20"/>
      <c r="S44" s="20"/>
      <c r="T44" s="20"/>
      <c r="U44" s="20"/>
    </row>
    <row r="45" spans="2:21" x14ac:dyDescent="0.25">
      <c r="B45" s="20"/>
      <c r="C45" s="20">
        <v>0</v>
      </c>
      <c r="D45" s="21">
        <v>-6399.3757740000001</v>
      </c>
      <c r="E45" s="21">
        <v>806.14989930000002</v>
      </c>
      <c r="F45" s="21">
        <v>862.07349820000002</v>
      </c>
      <c r="G45" s="21">
        <v>778.00025340000002</v>
      </c>
      <c r="H45" s="21">
        <v>797.53404709999995</v>
      </c>
      <c r="J45" s="20">
        <v>0</v>
      </c>
      <c r="K45" s="109">
        <f t="shared" si="12"/>
        <v>7205.5256733000006</v>
      </c>
      <c r="L45" s="109">
        <f t="shared" si="11"/>
        <v>55.923598900000002</v>
      </c>
      <c r="M45" s="109">
        <f t="shared" si="11"/>
        <v>-84.073244799999998</v>
      </c>
      <c r="N45" s="109">
        <f t="shared" si="11"/>
        <v>19.533793699999933</v>
      </c>
      <c r="O45" s="109">
        <f t="shared" si="13"/>
        <v>7196.9098211</v>
      </c>
      <c r="Q45" s="113">
        <f>K45/$O45</f>
        <v>1.0011971599497802</v>
      </c>
      <c r="R45" s="113">
        <f t="shared" ref="R45:T45" si="14">L45/$O45</f>
        <v>7.7705015472116128E-3</v>
      </c>
      <c r="S45" s="113">
        <f t="shared" si="14"/>
        <v>-1.1681853307861784E-2</v>
      </c>
      <c r="T45" s="113">
        <f t="shared" si="14"/>
        <v>2.7141918108700607E-3</v>
      </c>
      <c r="U45" s="109">
        <f>O45</f>
        <v>7196.9098211</v>
      </c>
    </row>
    <row r="46" spans="2:21" x14ac:dyDescent="0.25">
      <c r="B46" s="20"/>
      <c r="C46" s="20">
        <v>1</v>
      </c>
      <c r="D46" s="21">
        <v>-11189.320159999999</v>
      </c>
      <c r="E46" s="21">
        <v>119.9955949</v>
      </c>
      <c r="F46" s="21">
        <v>647.78784929999995</v>
      </c>
      <c r="G46" s="21">
        <v>602.14348219999999</v>
      </c>
      <c r="H46" s="21">
        <v>1302.456737</v>
      </c>
      <c r="J46" s="20">
        <v>1</v>
      </c>
      <c r="K46" s="109">
        <f t="shared" si="12"/>
        <v>11309.315754899999</v>
      </c>
      <c r="L46" s="109">
        <f t="shared" si="11"/>
        <v>527.79225439999993</v>
      </c>
      <c r="M46" s="109">
        <f t="shared" si="11"/>
        <v>-45.644367099999954</v>
      </c>
      <c r="N46" s="109">
        <f t="shared" si="11"/>
        <v>700.31325479999998</v>
      </c>
      <c r="O46" s="109">
        <f t="shared" si="13"/>
        <v>12491.776896999998</v>
      </c>
      <c r="Q46" s="113">
        <f t="shared" ref="Q46:Q49" si="15">K46/$O46</f>
        <v>0.9053408372683972</v>
      </c>
      <c r="R46" s="113">
        <f t="shared" ref="R46:R49" si="16">L46/$O46</f>
        <v>4.2251175213251974E-2</v>
      </c>
      <c r="S46" s="113">
        <f t="shared" ref="S46:S49" si="17">M46/$O46</f>
        <v>-3.6539531146254959E-3</v>
      </c>
      <c r="T46" s="113">
        <f t="shared" ref="T46:T49" si="18">N46/$O46</f>
        <v>5.6061940632976398E-2</v>
      </c>
      <c r="U46" s="109">
        <f t="shared" ref="U46:U49" si="19">O46</f>
        <v>12491.776896999998</v>
      </c>
    </row>
    <row r="47" spans="2:21" x14ac:dyDescent="0.25">
      <c r="B47" s="20"/>
      <c r="C47" s="20">
        <v>2</v>
      </c>
      <c r="D47" s="21">
        <v>-9280.2326819999998</v>
      </c>
      <c r="E47" s="21">
        <v>-3129.7201439999999</v>
      </c>
      <c r="F47" s="21">
        <v>-1804.32755</v>
      </c>
      <c r="G47" s="21">
        <v>-498.69340039999997</v>
      </c>
      <c r="H47" s="21">
        <v>661.65759490000005</v>
      </c>
      <c r="J47" s="20">
        <v>2</v>
      </c>
      <c r="K47" s="109">
        <f t="shared" si="12"/>
        <v>6150.5125379999999</v>
      </c>
      <c r="L47" s="109">
        <f t="shared" si="11"/>
        <v>1325.3925939999999</v>
      </c>
      <c r="M47" s="109">
        <f t="shared" si="11"/>
        <v>1305.6341496</v>
      </c>
      <c r="N47" s="109">
        <f t="shared" si="11"/>
        <v>1160.3509953</v>
      </c>
      <c r="O47" s="109">
        <f t="shared" si="13"/>
        <v>9941.8902768999997</v>
      </c>
      <c r="Q47" s="113">
        <f t="shared" si="15"/>
        <v>0.6186461896779053</v>
      </c>
      <c r="R47" s="113">
        <f t="shared" si="16"/>
        <v>0.13331394303149291</v>
      </c>
      <c r="S47" s="113">
        <f t="shared" si="17"/>
        <v>0.13132654990506618</v>
      </c>
      <c r="T47" s="113">
        <f t="shared" si="18"/>
        <v>0.1167133173855356</v>
      </c>
      <c r="U47" s="109">
        <f t="shared" si="19"/>
        <v>9941.8902768999997</v>
      </c>
    </row>
    <row r="48" spans="2:21" x14ac:dyDescent="0.25">
      <c r="B48" s="20"/>
      <c r="C48" s="20">
        <v>3</v>
      </c>
      <c r="D48" s="21">
        <v>-9154.4655390000007</v>
      </c>
      <c r="E48" s="21">
        <v>-5995.5019769999999</v>
      </c>
      <c r="F48" s="21">
        <v>-4053.8483919999999</v>
      </c>
      <c r="G48" s="21">
        <v>-1647.573181</v>
      </c>
      <c r="H48" s="21">
        <v>155.33684690000001</v>
      </c>
      <c r="J48" s="20">
        <v>3</v>
      </c>
      <c r="K48" s="109">
        <f t="shared" si="12"/>
        <v>3158.9635620000008</v>
      </c>
      <c r="L48" s="109">
        <f t="shared" si="11"/>
        <v>1941.653585</v>
      </c>
      <c r="M48" s="109">
        <f t="shared" si="11"/>
        <v>2406.2752110000001</v>
      </c>
      <c r="N48" s="109">
        <f t="shared" si="11"/>
        <v>1802.9100278999999</v>
      </c>
      <c r="O48" s="109">
        <f t="shared" si="13"/>
        <v>9309.8023859000004</v>
      </c>
      <c r="Q48" s="113">
        <f t="shared" si="15"/>
        <v>0.33931585559585609</v>
      </c>
      <c r="R48" s="113">
        <f t="shared" si="16"/>
        <v>0.20856012883159558</v>
      </c>
      <c r="S48" s="113">
        <f t="shared" si="17"/>
        <v>0.25846684078325682</v>
      </c>
      <c r="T48" s="113">
        <f t="shared" si="18"/>
        <v>0.19365717478929156</v>
      </c>
      <c r="U48" s="109">
        <f t="shared" si="19"/>
        <v>9309.8023859000004</v>
      </c>
    </row>
    <row r="49" spans="2:21" x14ac:dyDescent="0.25">
      <c r="B49" s="20"/>
      <c r="C49" s="20">
        <v>4</v>
      </c>
      <c r="D49" s="21">
        <v>-10340.58807</v>
      </c>
      <c r="E49" s="21">
        <v>-8056.5722050000004</v>
      </c>
      <c r="F49" s="21">
        <v>-5946.7480599999999</v>
      </c>
      <c r="G49" s="21">
        <v>-3798.1294079999998</v>
      </c>
      <c r="H49" s="21">
        <v>-4219.1413670000002</v>
      </c>
      <c r="J49" s="20">
        <v>4</v>
      </c>
      <c r="K49" s="109">
        <f t="shared" si="12"/>
        <v>2284.0158649999994</v>
      </c>
      <c r="L49" s="109">
        <f t="shared" si="11"/>
        <v>2109.8241450000005</v>
      </c>
      <c r="M49" s="109">
        <f t="shared" si="11"/>
        <v>2148.6186520000001</v>
      </c>
      <c r="N49" s="109">
        <f t="shared" si="11"/>
        <v>-421.01195900000039</v>
      </c>
      <c r="O49" s="109">
        <f t="shared" si="13"/>
        <v>6121.4467029999996</v>
      </c>
      <c r="Q49" s="113">
        <f t="shared" si="15"/>
        <v>0.37311700580201873</v>
      </c>
      <c r="R49" s="113">
        <f t="shared" si="16"/>
        <v>0.34466103314532126</v>
      </c>
      <c r="S49" s="113">
        <f t="shared" si="17"/>
        <v>0.35099850676589323</v>
      </c>
      <c r="T49" s="113">
        <f t="shared" si="18"/>
        <v>-6.8776545713233245E-2</v>
      </c>
      <c r="U49" s="109">
        <f t="shared" si="19"/>
        <v>6121.4467029999996</v>
      </c>
    </row>
    <row r="50" spans="2:21" x14ac:dyDescent="0.25">
      <c r="B50" s="20"/>
      <c r="C50" s="20">
        <v>5</v>
      </c>
      <c r="D50" s="21">
        <v>-8415.4798040000005</v>
      </c>
      <c r="E50" s="21">
        <v>-6708.0854909999998</v>
      </c>
      <c r="F50" s="21">
        <v>-4476.4665180000002</v>
      </c>
      <c r="G50" s="21">
        <v>-2024.72236</v>
      </c>
      <c r="H50" s="21"/>
      <c r="J50" s="20">
        <v>5</v>
      </c>
      <c r="K50" s="109">
        <f t="shared" si="12"/>
        <v>1707.3943130000007</v>
      </c>
      <c r="L50" s="109">
        <f t="shared" si="11"/>
        <v>2231.6189729999996</v>
      </c>
      <c r="M50" s="109">
        <f t="shared" si="11"/>
        <v>2451.7441580000004</v>
      </c>
      <c r="N50" s="109"/>
      <c r="O50" s="109"/>
    </row>
    <row r="51" spans="2:21" x14ac:dyDescent="0.25">
      <c r="D51" s="19"/>
      <c r="E51" s="19"/>
      <c r="F51" s="19"/>
      <c r="G51" s="19"/>
      <c r="H51" s="19"/>
      <c r="K51" s="63"/>
      <c r="L51" s="63"/>
      <c r="M51" s="63"/>
      <c r="N51" s="63"/>
      <c r="O51" s="63"/>
      <c r="P51" s="63"/>
      <c r="Q51" s="63"/>
    </row>
    <row r="52" spans="2:21" x14ac:dyDescent="0.25">
      <c r="B52" s="20"/>
      <c r="C52" s="21">
        <v>-5</v>
      </c>
      <c r="D52" s="21">
        <v>2458.110173</v>
      </c>
      <c r="E52" s="21">
        <v>2232.7357229999998</v>
      </c>
      <c r="F52" s="21">
        <v>2381.4031150000001</v>
      </c>
      <c r="G52" s="21">
        <v>2240.8309760000002</v>
      </c>
      <c r="H52" s="21"/>
    </row>
    <row r="53" spans="2:21" x14ac:dyDescent="0.25">
      <c r="B53" s="22" t="s">
        <v>2</v>
      </c>
      <c r="C53" s="21">
        <v>-4</v>
      </c>
      <c r="D53" s="21">
        <v>1626.5616930000001</v>
      </c>
      <c r="E53" s="21">
        <v>1585.0455469999999</v>
      </c>
      <c r="F53" s="21">
        <v>1577.7689069999999</v>
      </c>
      <c r="G53" s="21">
        <v>1482.7397120000001</v>
      </c>
      <c r="H53" s="21">
        <v>2061.8314869999999</v>
      </c>
    </row>
    <row r="54" spans="2:21" x14ac:dyDescent="0.25">
      <c r="B54" s="20"/>
      <c r="C54" s="21">
        <v>-3</v>
      </c>
      <c r="D54" s="21">
        <v>1404.676655</v>
      </c>
      <c r="E54" s="21">
        <v>1415.313404</v>
      </c>
      <c r="F54" s="21">
        <v>1458.762577</v>
      </c>
      <c r="G54" s="21">
        <v>1359.7640739999999</v>
      </c>
      <c r="H54" s="21">
        <v>1420.302921</v>
      </c>
    </row>
    <row r="55" spans="2:21" x14ac:dyDescent="0.25">
      <c r="B55" s="20"/>
      <c r="C55" s="21">
        <v>-2</v>
      </c>
      <c r="D55" s="21">
        <v>1466.0588479999999</v>
      </c>
      <c r="E55" s="21">
        <v>1329.4660249999999</v>
      </c>
      <c r="F55" s="21">
        <v>1455.56556</v>
      </c>
      <c r="G55" s="21">
        <v>1353.5041160000001</v>
      </c>
      <c r="H55" s="21">
        <v>1465.892926</v>
      </c>
    </row>
    <row r="56" spans="2:21" x14ac:dyDescent="0.25">
      <c r="B56" s="20"/>
      <c r="C56" s="21">
        <v>-1</v>
      </c>
      <c r="D56" s="21">
        <v>1138.9351999999999</v>
      </c>
      <c r="E56" s="21">
        <v>994.52017279999995</v>
      </c>
      <c r="F56" s="21">
        <v>1162.0361620000001</v>
      </c>
      <c r="G56" s="21">
        <v>1007.361551</v>
      </c>
      <c r="H56" s="21">
        <v>1179.460587</v>
      </c>
    </row>
    <row r="57" spans="2:21" x14ac:dyDescent="0.25">
      <c r="B57" s="20"/>
      <c r="C57" s="21">
        <v>0</v>
      </c>
      <c r="D57" s="21">
        <v>1110.48514</v>
      </c>
      <c r="E57" s="21">
        <v>1019.387662</v>
      </c>
      <c r="F57" s="21">
        <v>1009.858962</v>
      </c>
      <c r="G57" s="21">
        <v>998.52776559999995</v>
      </c>
      <c r="H57" s="21">
        <v>998.55066090000003</v>
      </c>
    </row>
    <row r="58" spans="2:21" x14ac:dyDescent="0.25">
      <c r="B58" s="20"/>
      <c r="C58" s="21">
        <v>1</v>
      </c>
      <c r="D58" s="21">
        <v>1490.318655</v>
      </c>
      <c r="E58" s="21">
        <v>1391.8265690000001</v>
      </c>
      <c r="F58" s="21">
        <v>1522.850355</v>
      </c>
      <c r="G58" s="21">
        <v>1464.102946</v>
      </c>
      <c r="H58" s="21">
        <v>1395.348154</v>
      </c>
    </row>
    <row r="59" spans="2:21" x14ac:dyDescent="0.25">
      <c r="B59" s="20"/>
      <c r="C59" s="21">
        <v>2</v>
      </c>
      <c r="D59" s="21">
        <v>2109.3855870000002</v>
      </c>
      <c r="E59" s="21">
        <v>1975.739384</v>
      </c>
      <c r="F59" s="21">
        <v>2249.7200950000001</v>
      </c>
      <c r="G59" s="21">
        <v>2206.1356340000002</v>
      </c>
      <c r="H59" s="21">
        <v>2054.239677</v>
      </c>
    </row>
    <row r="60" spans="2:21" x14ac:dyDescent="0.25">
      <c r="B60" s="20"/>
      <c r="C60" s="21">
        <v>3</v>
      </c>
      <c r="D60" s="21">
        <v>3074.495144</v>
      </c>
      <c r="E60" s="21">
        <v>2909.3090200000001</v>
      </c>
      <c r="F60" s="21">
        <v>3047.7224900000001</v>
      </c>
      <c r="G60" s="21">
        <v>2955.8874249999999</v>
      </c>
      <c r="H60" s="21">
        <v>3263.6298809999998</v>
      </c>
    </row>
    <row r="61" spans="2:21" x14ac:dyDescent="0.25">
      <c r="B61" s="20"/>
      <c r="C61" s="21">
        <v>4</v>
      </c>
      <c r="D61" s="21">
        <v>3856.1199729999998</v>
      </c>
      <c r="E61" s="21">
        <v>3764.3382329999999</v>
      </c>
      <c r="F61" s="21">
        <v>3885.5123739999999</v>
      </c>
      <c r="G61" s="21">
        <v>3611.4282499999999</v>
      </c>
      <c r="H61" s="21">
        <v>4204.3596049999996</v>
      </c>
    </row>
    <row r="62" spans="2:21" x14ac:dyDescent="0.25">
      <c r="B62" s="20"/>
      <c r="C62" s="21">
        <v>5</v>
      </c>
      <c r="D62" s="21">
        <v>5639.7377479999996</v>
      </c>
      <c r="E62" s="21">
        <v>5589.3756370000001</v>
      </c>
      <c r="F62" s="21">
        <v>5389.8931640000001</v>
      </c>
      <c r="G62" s="21">
        <v>5875.8403280000002</v>
      </c>
      <c r="H62" s="21"/>
    </row>
    <row r="69" spans="2:9" ht="36" customHeight="1" x14ac:dyDescent="0.25">
      <c r="B69" s="86" t="s">
        <v>73</v>
      </c>
      <c r="C69" s="86"/>
      <c r="D69" s="86"/>
      <c r="E69" s="86"/>
      <c r="F69" s="86"/>
      <c r="G69" s="86"/>
      <c r="H69" s="86"/>
      <c r="I69" s="86"/>
    </row>
    <row r="70" spans="2:9" x14ac:dyDescent="0.25">
      <c r="B70" s="86" t="s">
        <v>74</v>
      </c>
      <c r="C70" s="86"/>
      <c r="D70" s="86"/>
      <c r="E70" s="86"/>
      <c r="F70" s="86"/>
      <c r="G70" s="86"/>
      <c r="H70" s="86"/>
    </row>
  </sheetData>
  <mergeCells count="2">
    <mergeCell ref="B69:I69"/>
    <mergeCell ref="B70:H7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showGridLines="0" workbookViewId="0"/>
  </sheetViews>
  <sheetFormatPr baseColWidth="10" defaultRowHeight="12.75" x14ac:dyDescent="0.25"/>
  <cols>
    <col min="1" max="1" width="3" style="2" customWidth="1"/>
    <col min="2" max="16384" width="11.42578125" style="2"/>
  </cols>
  <sheetData>
    <row r="2" spans="2:9" x14ac:dyDescent="0.25">
      <c r="B2" s="1" t="s">
        <v>140</v>
      </c>
    </row>
    <row r="3" spans="2:9" ht="13.5" thickBot="1" x14ac:dyDescent="0.3"/>
    <row r="4" spans="2:9" ht="13.5" thickTop="1" x14ac:dyDescent="0.25">
      <c r="B4" s="114" t="s">
        <v>81</v>
      </c>
      <c r="C4" s="115" t="s">
        <v>21</v>
      </c>
      <c r="D4" s="116" t="s">
        <v>22</v>
      </c>
    </row>
    <row r="5" spans="2:9" x14ac:dyDescent="0.25">
      <c r="B5" s="117" t="s">
        <v>23</v>
      </c>
      <c r="C5" s="118">
        <v>0.69</v>
      </c>
      <c r="D5" s="119">
        <v>0.71</v>
      </c>
    </row>
    <row r="6" spans="2:9" x14ac:dyDescent="0.25">
      <c r="B6" s="117" t="s">
        <v>24</v>
      </c>
      <c r="C6" s="118">
        <v>0.22</v>
      </c>
      <c r="D6" s="119">
        <v>0.2</v>
      </c>
    </row>
    <row r="7" spans="2:9" x14ac:dyDescent="0.25">
      <c r="B7" s="117" t="s">
        <v>25</v>
      </c>
      <c r="C7" s="118">
        <v>0.08</v>
      </c>
      <c r="D7" s="119">
        <v>0.08</v>
      </c>
    </row>
    <row r="8" spans="2:9" ht="13.5" thickBot="1" x14ac:dyDescent="0.3">
      <c r="B8" s="120" t="s">
        <v>26</v>
      </c>
      <c r="C8" s="121">
        <v>0.01</v>
      </c>
      <c r="D8" s="122">
        <v>0.01</v>
      </c>
    </row>
    <row r="9" spans="2:9" ht="13.5" thickTop="1" x14ac:dyDescent="0.25"/>
    <row r="10" spans="2:9" ht="14.25" customHeight="1" x14ac:dyDescent="0.25">
      <c r="B10" s="146" t="s">
        <v>132</v>
      </c>
      <c r="C10" s="146"/>
      <c r="D10" s="146"/>
      <c r="E10" s="146"/>
      <c r="F10" s="146"/>
      <c r="G10" s="146"/>
    </row>
    <row r="11" spans="2:9" ht="24" customHeight="1" x14ac:dyDescent="0.25">
      <c r="B11" s="86" t="s">
        <v>133</v>
      </c>
      <c r="C11" s="86"/>
      <c r="D11" s="86"/>
      <c r="E11" s="86"/>
      <c r="F11" s="86"/>
      <c r="G11" s="86"/>
      <c r="H11" s="86"/>
      <c r="I11" s="86"/>
    </row>
    <row r="12" spans="2:9" ht="30" customHeight="1" x14ac:dyDescent="0.25">
      <c r="B12" s="86" t="s">
        <v>73</v>
      </c>
      <c r="C12" s="86"/>
      <c r="D12" s="86"/>
      <c r="E12" s="86"/>
      <c r="F12" s="86"/>
      <c r="G12" s="86"/>
    </row>
    <row r="13" spans="2:9" x14ac:dyDescent="0.25">
      <c r="B13" s="86" t="s">
        <v>74</v>
      </c>
      <c r="C13" s="86"/>
      <c r="D13" s="86"/>
      <c r="E13" s="86"/>
      <c r="F13" s="86"/>
      <c r="G13" s="86"/>
    </row>
    <row r="14" spans="2:9" x14ac:dyDescent="0.25">
      <c r="B14" s="18"/>
      <c r="C14" s="18"/>
      <c r="D14" s="18"/>
      <c r="E14" s="18"/>
      <c r="F14" s="18"/>
      <c r="G14" s="18"/>
    </row>
    <row r="15" spans="2:9" x14ac:dyDescent="0.25">
      <c r="B15" s="1" t="s">
        <v>139</v>
      </c>
    </row>
    <row r="16" spans="2:9" ht="13.5" thickBot="1" x14ac:dyDescent="0.3">
      <c r="D16" s="147"/>
    </row>
    <row r="17" spans="2:8" ht="13.5" thickTop="1" x14ac:dyDescent="0.25">
      <c r="B17" s="129" t="s">
        <v>81</v>
      </c>
      <c r="C17" s="130" t="s">
        <v>141</v>
      </c>
      <c r="D17" s="131"/>
      <c r="E17" s="131" t="s">
        <v>28</v>
      </c>
      <c r="F17" s="131"/>
      <c r="G17" s="131" t="s">
        <v>142</v>
      </c>
      <c r="H17" s="132"/>
    </row>
    <row r="18" spans="2:8" x14ac:dyDescent="0.25">
      <c r="B18" s="133"/>
      <c r="C18" s="134" t="s">
        <v>21</v>
      </c>
      <c r="D18" s="135" t="s">
        <v>22</v>
      </c>
      <c r="E18" s="135" t="s">
        <v>21</v>
      </c>
      <c r="F18" s="135" t="s">
        <v>22</v>
      </c>
      <c r="G18" s="135" t="s">
        <v>21</v>
      </c>
      <c r="H18" s="136" t="s">
        <v>22</v>
      </c>
    </row>
    <row r="19" spans="2:8" x14ac:dyDescent="0.25">
      <c r="B19" s="137" t="s">
        <v>29</v>
      </c>
      <c r="C19" s="138">
        <v>0.05</v>
      </c>
      <c r="D19" s="139">
        <v>0.05</v>
      </c>
      <c r="E19" s="140">
        <v>1990</v>
      </c>
      <c r="F19" s="140">
        <v>1950</v>
      </c>
      <c r="G19" s="141" t="s">
        <v>30</v>
      </c>
      <c r="H19" s="8" t="s">
        <v>31</v>
      </c>
    </row>
    <row r="20" spans="2:8" ht="13.5" thickBot="1" x14ac:dyDescent="0.3">
      <c r="B20" s="142" t="s">
        <v>32</v>
      </c>
      <c r="C20" s="143">
        <v>0.18</v>
      </c>
      <c r="D20" s="144">
        <v>0.18</v>
      </c>
      <c r="E20" s="145">
        <v>2430</v>
      </c>
      <c r="F20" s="145">
        <v>2416</v>
      </c>
      <c r="G20" s="127" t="s">
        <v>33</v>
      </c>
      <c r="H20" s="17" t="s">
        <v>33</v>
      </c>
    </row>
    <row r="21" spans="2:8" ht="13.5" thickTop="1" x14ac:dyDescent="0.25"/>
    <row r="22" spans="2:8" x14ac:dyDescent="0.25">
      <c r="B22" s="146" t="s">
        <v>145</v>
      </c>
      <c r="C22" s="146"/>
      <c r="D22" s="146"/>
      <c r="E22" s="146"/>
      <c r="F22" s="146"/>
      <c r="G22" s="146"/>
      <c r="H22" s="146"/>
    </row>
    <row r="23" spans="2:8" ht="34.5" customHeight="1" x14ac:dyDescent="0.25">
      <c r="B23" s="148" t="s">
        <v>143</v>
      </c>
      <c r="C23" s="148"/>
      <c r="D23" s="148"/>
      <c r="E23" s="148"/>
      <c r="F23" s="148"/>
      <c r="G23" s="148"/>
      <c r="H23" s="148"/>
    </row>
    <row r="24" spans="2:8" ht="40.5" customHeight="1" x14ac:dyDescent="0.25">
      <c r="B24" s="86" t="s">
        <v>144</v>
      </c>
      <c r="C24" s="86"/>
      <c r="D24" s="86"/>
      <c r="E24" s="86"/>
      <c r="F24" s="86"/>
      <c r="G24" s="86"/>
      <c r="H24" s="86"/>
    </row>
    <row r="25" spans="2:8" ht="27" customHeight="1" x14ac:dyDescent="0.25">
      <c r="B25" s="86" t="s">
        <v>73</v>
      </c>
      <c r="C25" s="86"/>
      <c r="D25" s="86"/>
      <c r="E25" s="86"/>
      <c r="F25" s="86"/>
      <c r="G25" s="86"/>
      <c r="H25" s="86"/>
    </row>
    <row r="26" spans="2:8" x14ac:dyDescent="0.25">
      <c r="B26" s="86" t="s">
        <v>74</v>
      </c>
      <c r="C26" s="86"/>
      <c r="D26" s="86"/>
      <c r="E26" s="86"/>
      <c r="F26" s="86"/>
      <c r="G26" s="86"/>
      <c r="H26" s="86"/>
    </row>
    <row r="28" spans="2:8" x14ac:dyDescent="0.25">
      <c r="B28" s="1" t="s">
        <v>146</v>
      </c>
    </row>
    <row r="29" spans="2:8" ht="13.5" thickBot="1" x14ac:dyDescent="0.3"/>
    <row r="30" spans="2:8" ht="13.5" thickTop="1" x14ac:dyDescent="0.25">
      <c r="B30" s="114" t="s">
        <v>81</v>
      </c>
      <c r="C30" s="123" t="s">
        <v>21</v>
      </c>
      <c r="D30" s="116" t="s">
        <v>22</v>
      </c>
    </row>
    <row r="31" spans="2:8" x14ac:dyDescent="0.25">
      <c r="B31" s="117" t="s">
        <v>29</v>
      </c>
      <c r="C31" s="124">
        <v>1720</v>
      </c>
      <c r="D31" s="125">
        <v>1930</v>
      </c>
    </row>
    <row r="32" spans="2:8" x14ac:dyDescent="0.25">
      <c r="B32" s="117" t="s">
        <v>134</v>
      </c>
      <c r="C32" s="124">
        <v>1660</v>
      </c>
      <c r="D32" s="125">
        <v>1517</v>
      </c>
    </row>
    <row r="33" spans="2:8" x14ac:dyDescent="0.25">
      <c r="B33" s="117" t="s">
        <v>135</v>
      </c>
      <c r="C33" s="124">
        <v>3130</v>
      </c>
      <c r="D33" s="125">
        <v>3000</v>
      </c>
    </row>
    <row r="34" spans="2:8" x14ac:dyDescent="0.25">
      <c r="B34" s="117" t="s">
        <v>136</v>
      </c>
      <c r="C34" s="124">
        <v>5820</v>
      </c>
      <c r="D34" s="125">
        <v>6164</v>
      </c>
    </row>
    <row r="35" spans="2:8" x14ac:dyDescent="0.25">
      <c r="B35" s="117" t="s">
        <v>137</v>
      </c>
      <c r="C35" s="126" t="s">
        <v>27</v>
      </c>
      <c r="D35" s="125">
        <v>13883</v>
      </c>
    </row>
    <row r="36" spans="2:8" ht="13.5" thickBot="1" x14ac:dyDescent="0.3">
      <c r="B36" s="120" t="s">
        <v>138</v>
      </c>
      <c r="C36" s="127" t="s">
        <v>27</v>
      </c>
      <c r="D36" s="128">
        <v>23206</v>
      </c>
    </row>
    <row r="37" spans="2:8" ht="13.5" thickTop="1" x14ac:dyDescent="0.25"/>
    <row r="38" spans="2:8" x14ac:dyDescent="0.25">
      <c r="B38" s="148" t="s">
        <v>147</v>
      </c>
      <c r="C38" s="148"/>
      <c r="D38" s="148"/>
      <c r="E38" s="148"/>
      <c r="F38" s="148"/>
      <c r="G38" s="148"/>
      <c r="H38" s="148"/>
    </row>
    <row r="39" spans="2:8" ht="40.5" customHeight="1" x14ac:dyDescent="0.25">
      <c r="B39" s="146" t="s">
        <v>150</v>
      </c>
      <c r="C39" s="146"/>
      <c r="D39" s="146"/>
      <c r="E39" s="146"/>
      <c r="F39" s="146"/>
      <c r="G39" s="146"/>
      <c r="H39" s="146"/>
    </row>
    <row r="40" spans="2:8" ht="36.75" customHeight="1" x14ac:dyDescent="0.25">
      <c r="B40" s="148" t="s">
        <v>148</v>
      </c>
      <c r="C40" s="148"/>
      <c r="D40" s="148"/>
      <c r="E40" s="148"/>
      <c r="F40" s="148"/>
      <c r="G40" s="148"/>
      <c r="H40" s="148"/>
    </row>
    <row r="41" spans="2:8" ht="30" customHeight="1" x14ac:dyDescent="0.25">
      <c r="B41" s="86" t="s">
        <v>149</v>
      </c>
      <c r="C41" s="86"/>
      <c r="D41" s="86"/>
      <c r="E41" s="86"/>
      <c r="F41" s="86"/>
      <c r="G41" s="86"/>
      <c r="H41" s="86"/>
    </row>
    <row r="42" spans="2:8" ht="30" customHeight="1" x14ac:dyDescent="0.25">
      <c r="B42" s="86" t="s">
        <v>73</v>
      </c>
      <c r="C42" s="86"/>
      <c r="D42" s="86"/>
      <c r="E42" s="86"/>
      <c r="F42" s="86"/>
      <c r="G42" s="86"/>
      <c r="H42" s="86"/>
    </row>
    <row r="43" spans="2:8" x14ac:dyDescent="0.25">
      <c r="B43" s="86" t="s">
        <v>74</v>
      </c>
      <c r="C43" s="86"/>
      <c r="D43" s="86"/>
      <c r="E43" s="86"/>
      <c r="F43" s="86"/>
      <c r="G43" s="86"/>
      <c r="H43" s="86"/>
    </row>
  </sheetData>
  <mergeCells count="19">
    <mergeCell ref="B40:H40"/>
    <mergeCell ref="B41:H41"/>
    <mergeCell ref="B42:H42"/>
    <mergeCell ref="B43:H43"/>
    <mergeCell ref="B24:H24"/>
    <mergeCell ref="B25:H25"/>
    <mergeCell ref="B26:H26"/>
    <mergeCell ref="B38:H38"/>
    <mergeCell ref="B39:H39"/>
    <mergeCell ref="B11:I11"/>
    <mergeCell ref="B10:G10"/>
    <mergeCell ref="B12:G12"/>
    <mergeCell ref="B13:G13"/>
    <mergeCell ref="B23:H23"/>
    <mergeCell ref="B22:H22"/>
    <mergeCell ref="B17:B18"/>
    <mergeCell ref="C17:D17"/>
    <mergeCell ref="E17:F17"/>
    <mergeCell ref="G17:H17"/>
  </mergeCells>
  <hyperlinks>
    <hyperlink ref="B10" r:id="rId1" display="https://www.securite-sociale.fr/files/live/sites/SSFR/files/medias/PLFSS/2018/ANNEXE_1/PLFSS-2018-ANNEXE_1-PQE-AT-MP.pdf"/>
    <hyperlink ref="B22" r:id="rId2" display="https://evaluation.securite-sociale.fr/home/at-mp.html"/>
    <hyperlink ref="B39" r:id="rId3" display="https://assurance-maladie.ameli.fr/sites/default/files/2017-12_rapport-annuel-2016-risques-professionnels_assurance-maladie.pdf"/>
  </hyperlink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53"/>
  <sheetViews>
    <sheetView topLeftCell="G133" zoomScaleNormal="100" workbookViewId="0">
      <selection activeCell="C6" sqref="C6"/>
    </sheetView>
  </sheetViews>
  <sheetFormatPr baseColWidth="10" defaultRowHeight="12.75" x14ac:dyDescent="0.25"/>
  <cols>
    <col min="1" max="1" width="2.5703125" style="2" customWidth="1"/>
    <col min="2" max="2" width="12.7109375" style="2" bestFit="1" customWidth="1"/>
    <col min="3" max="5" width="11.42578125" style="2"/>
    <col min="6" max="6" width="12.5703125" style="2" customWidth="1"/>
    <col min="7" max="7" width="12.7109375" style="2" customWidth="1"/>
    <col min="8" max="11" width="11.42578125" style="2"/>
    <col min="12" max="12" width="13.42578125" style="2" customWidth="1"/>
    <col min="13" max="13" width="13.140625" style="2" customWidth="1"/>
    <col min="14" max="17" width="11.42578125" style="2"/>
    <col min="18" max="18" width="13.5703125" style="2" customWidth="1"/>
    <col min="19" max="19" width="12.5703125" style="2" customWidth="1"/>
    <col min="20" max="20" width="18" style="2" customWidth="1"/>
    <col min="21" max="16384" width="11.42578125" style="2"/>
  </cols>
  <sheetData>
    <row r="2" spans="2:17" x14ac:dyDescent="0.25">
      <c r="B2" s="1" t="s">
        <v>151</v>
      </c>
    </row>
    <row r="4" spans="2:17" x14ac:dyDescent="0.25">
      <c r="B4" s="1" t="s">
        <v>4</v>
      </c>
    </row>
    <row r="5" spans="2:17" x14ac:dyDescent="0.25">
      <c r="B5" s="20"/>
      <c r="C5" s="101" t="s">
        <v>1</v>
      </c>
      <c r="D5" s="101"/>
      <c r="E5" s="101" t="s">
        <v>10</v>
      </c>
      <c r="F5" s="101"/>
      <c r="G5" s="101" t="s">
        <v>66</v>
      </c>
      <c r="H5" s="101"/>
      <c r="I5" s="101" t="s">
        <v>67</v>
      </c>
      <c r="J5" s="101"/>
      <c r="K5" s="149"/>
      <c r="L5" s="81"/>
      <c r="M5" s="81"/>
    </row>
    <row r="6" spans="2:17" x14ac:dyDescent="0.25">
      <c r="B6" s="20"/>
      <c r="C6" s="20" t="s">
        <v>12</v>
      </c>
      <c r="D6" s="20" t="s">
        <v>13</v>
      </c>
      <c r="E6" s="20" t="s">
        <v>12</v>
      </c>
      <c r="F6" s="20" t="s">
        <v>13</v>
      </c>
      <c r="G6" s="20" t="s">
        <v>12</v>
      </c>
      <c r="H6" s="20" t="s">
        <v>13</v>
      </c>
      <c r="I6" s="20" t="s">
        <v>12</v>
      </c>
      <c r="J6" s="20" t="s">
        <v>13</v>
      </c>
      <c r="K6" s="20" t="s">
        <v>14</v>
      </c>
    </row>
    <row r="7" spans="2:17" x14ac:dyDescent="0.25">
      <c r="B7" s="83">
        <v>-5</v>
      </c>
      <c r="C7" s="21">
        <v>-166.97867106000899</v>
      </c>
      <c r="D7" s="21">
        <v>104.047917460734</v>
      </c>
      <c r="E7" s="57">
        <v>-2.4717474559678598E-2</v>
      </c>
      <c r="F7" s="57">
        <v>3.0231129321467002E-3</v>
      </c>
      <c r="G7" s="20"/>
      <c r="H7" s="20"/>
      <c r="I7" s="20"/>
      <c r="J7" s="20"/>
      <c r="K7" s="21">
        <v>-479.48212677032899</v>
      </c>
    </row>
    <row r="8" spans="2:17" x14ac:dyDescent="0.25">
      <c r="B8" s="83">
        <v>-4</v>
      </c>
      <c r="C8" s="21">
        <v>0.45441375802911299</v>
      </c>
      <c r="D8" s="21">
        <v>546.239430954569</v>
      </c>
      <c r="E8" s="57">
        <v>-1.16055459906651E-2</v>
      </c>
      <c r="F8" s="57">
        <v>-3.6661440655244397E-2</v>
      </c>
      <c r="G8" s="21">
        <v>24.2291113721164</v>
      </c>
      <c r="H8" s="21">
        <v>47.268474942132002</v>
      </c>
      <c r="I8" s="21">
        <v>38.020911121221502</v>
      </c>
      <c r="J8" s="21">
        <v>86.365424634531806</v>
      </c>
      <c r="K8" s="21">
        <v>-182.26763343419699</v>
      </c>
      <c r="L8" s="19"/>
      <c r="M8" s="19"/>
      <c r="N8" s="19"/>
      <c r="O8" s="19"/>
      <c r="P8" s="19"/>
      <c r="Q8" s="19"/>
    </row>
    <row r="9" spans="2:17" x14ac:dyDescent="0.25">
      <c r="B9" s="83">
        <v>-3</v>
      </c>
      <c r="C9" s="21">
        <v>100.44277504876599</v>
      </c>
      <c r="D9" s="21">
        <v>-50.915387176059099</v>
      </c>
      <c r="E9" s="57">
        <v>-1.18083107638258E-2</v>
      </c>
      <c r="F9" s="57">
        <v>-2.91776596881333E-3</v>
      </c>
      <c r="G9" s="21">
        <v>-20.0282438567138</v>
      </c>
      <c r="H9" s="21">
        <v>-33.658313318707499</v>
      </c>
      <c r="I9" s="21">
        <v>-9.5282331292919906</v>
      </c>
      <c r="J9" s="21">
        <v>5.1211517943796796</v>
      </c>
      <c r="K9" s="21">
        <v>132.715919673781</v>
      </c>
      <c r="L9" s="19"/>
      <c r="M9" s="19"/>
      <c r="N9" s="19"/>
      <c r="O9" s="19"/>
      <c r="P9" s="19"/>
      <c r="Q9" s="19"/>
    </row>
    <row r="10" spans="2:17" x14ac:dyDescent="0.25">
      <c r="B10" s="83">
        <v>-2</v>
      </c>
      <c r="C10" s="21">
        <v>185.274509110331</v>
      </c>
      <c r="D10" s="21">
        <v>182.71075457913099</v>
      </c>
      <c r="E10" s="57">
        <v>-3.5140835031849701E-3</v>
      </c>
      <c r="F10" s="57">
        <v>-9.6885867163061107E-3</v>
      </c>
      <c r="G10" s="21">
        <v>12.378940994652</v>
      </c>
      <c r="H10" s="21">
        <v>6.8136591696706503</v>
      </c>
      <c r="I10" s="21">
        <v>39.7611336607604</v>
      </c>
      <c r="J10" s="21">
        <v>32.156345732259901</v>
      </c>
      <c r="K10" s="21">
        <v>-305.42175287052402</v>
      </c>
      <c r="L10" s="19"/>
      <c r="M10" s="19"/>
      <c r="N10" s="19"/>
      <c r="O10" s="19"/>
      <c r="P10" s="19"/>
      <c r="Q10" s="19"/>
    </row>
    <row r="11" spans="2:17" x14ac:dyDescent="0.25">
      <c r="B11" s="83">
        <v>-1</v>
      </c>
      <c r="C11" s="21">
        <v>604.86875607472405</v>
      </c>
      <c r="D11" s="21">
        <v>812.92657538955598</v>
      </c>
      <c r="E11" s="57">
        <v>-1.07890390300382E-2</v>
      </c>
      <c r="F11" s="57">
        <v>-1.65093230209509E-2</v>
      </c>
      <c r="G11" s="21">
        <v>17.076544870572398</v>
      </c>
      <c r="H11" s="21">
        <v>53.376077371603401</v>
      </c>
      <c r="I11" s="21">
        <v>62.5927091498815</v>
      </c>
      <c r="J11" s="21">
        <v>86.764521348527197</v>
      </c>
      <c r="K11" s="21">
        <v>-176.49003754759801</v>
      </c>
      <c r="L11" s="19"/>
      <c r="M11" s="19"/>
      <c r="N11" s="19"/>
      <c r="O11" s="19"/>
      <c r="P11" s="19"/>
      <c r="Q11" s="19"/>
    </row>
    <row r="12" spans="2:17" x14ac:dyDescent="0.25">
      <c r="B12" s="83">
        <v>0</v>
      </c>
      <c r="C12" s="21">
        <v>-4091.68955621944</v>
      </c>
      <c r="D12" s="21">
        <v>-6129.1324216720304</v>
      </c>
      <c r="E12" s="57">
        <v>-4.1699043523024698E-2</v>
      </c>
      <c r="F12" s="57">
        <v>-4.8520148441119099E-2</v>
      </c>
      <c r="G12" s="21">
        <v>-263.13225571225797</v>
      </c>
      <c r="H12" s="21">
        <v>-400.42092649891202</v>
      </c>
      <c r="I12" s="21">
        <v>-225.180825086353</v>
      </c>
      <c r="J12" s="21">
        <v>-380.36595770097699</v>
      </c>
      <c r="K12" s="21">
        <v>-27.236277512885401</v>
      </c>
      <c r="L12" s="19"/>
      <c r="M12" s="19"/>
      <c r="N12" s="19"/>
      <c r="O12" s="19"/>
      <c r="P12" s="19"/>
      <c r="Q12" s="19"/>
    </row>
    <row r="13" spans="2:17" x14ac:dyDescent="0.25">
      <c r="B13" s="83">
        <v>1</v>
      </c>
      <c r="C13" s="21">
        <v>-5622.4784126508903</v>
      </c>
      <c r="D13" s="21">
        <v>-11016.355496443501</v>
      </c>
      <c r="E13" s="57">
        <v>-7.9112559239194798E-3</v>
      </c>
      <c r="F13" s="57">
        <v>-3.18034863902944E-2</v>
      </c>
      <c r="G13" s="21">
        <v>-398.63065601036698</v>
      </c>
      <c r="H13" s="21">
        <v>-782.677346711837</v>
      </c>
      <c r="I13" s="21">
        <v>-434.04323830260898</v>
      </c>
      <c r="J13" s="21">
        <v>-859.52776208161299</v>
      </c>
      <c r="K13" s="21">
        <v>-221.954746744109</v>
      </c>
      <c r="L13" s="19"/>
      <c r="M13" s="19"/>
      <c r="N13" s="19"/>
      <c r="O13" s="19"/>
      <c r="P13" s="19"/>
      <c r="Q13" s="19"/>
    </row>
    <row r="14" spans="2:17" x14ac:dyDescent="0.25">
      <c r="B14" s="83">
        <v>2</v>
      </c>
      <c r="C14" s="21">
        <v>-3598.5647569553198</v>
      </c>
      <c r="D14" s="21">
        <v>-8648.6588259852797</v>
      </c>
      <c r="E14" s="57">
        <v>8.4247222367828598E-2</v>
      </c>
      <c r="F14" s="57">
        <v>0.12839198230158499</v>
      </c>
      <c r="G14" s="21">
        <v>-226.62440947128499</v>
      </c>
      <c r="H14" s="21">
        <v>-514.93042569687304</v>
      </c>
      <c r="I14" s="21">
        <v>-322.14283578047701</v>
      </c>
      <c r="J14" s="21">
        <v>-682.80023587900496</v>
      </c>
      <c r="K14" s="21">
        <v>16.665900038619</v>
      </c>
      <c r="L14" s="19"/>
      <c r="M14" s="19"/>
      <c r="N14" s="19"/>
      <c r="O14" s="19"/>
      <c r="P14" s="19"/>
      <c r="Q14" s="19"/>
    </row>
    <row r="15" spans="2:17" x14ac:dyDescent="0.25">
      <c r="B15" s="83">
        <v>3</v>
      </c>
      <c r="C15" s="21">
        <v>-3186.2314804268899</v>
      </c>
      <c r="D15" s="21">
        <v>-7915.5341370692004</v>
      </c>
      <c r="E15" s="57">
        <v>0.121648565979878</v>
      </c>
      <c r="F15" s="57">
        <v>0.21747801537385</v>
      </c>
      <c r="G15" s="21">
        <v>-160.94256162555101</v>
      </c>
      <c r="H15" s="21">
        <v>-402.02402294902299</v>
      </c>
      <c r="I15" s="21">
        <v>-290.97593364854703</v>
      </c>
      <c r="J15" s="21">
        <v>-636.05772485842795</v>
      </c>
      <c r="K15" s="21">
        <v>-107.791862006043</v>
      </c>
      <c r="L15" s="19"/>
      <c r="M15" s="19"/>
      <c r="N15" s="19"/>
      <c r="O15" s="19"/>
      <c r="P15" s="19"/>
      <c r="Q15" s="19"/>
    </row>
    <row r="16" spans="2:17" x14ac:dyDescent="0.25">
      <c r="B16" s="83">
        <v>4</v>
      </c>
      <c r="C16" s="21">
        <v>-3177.5022083307799</v>
      </c>
      <c r="D16" s="21">
        <v>-7685.4983939905796</v>
      </c>
      <c r="E16" s="57">
        <v>0.120093670853319</v>
      </c>
      <c r="F16" s="57">
        <v>0.23654941356642301</v>
      </c>
      <c r="G16" s="21">
        <v>-166.879857222857</v>
      </c>
      <c r="H16" s="21">
        <v>-275.87999548530598</v>
      </c>
      <c r="I16" s="21">
        <v>-285.70599603183501</v>
      </c>
      <c r="J16" s="21">
        <v>-595.31115651615596</v>
      </c>
      <c r="K16" s="21">
        <v>-537.65033701889399</v>
      </c>
      <c r="L16" s="19"/>
      <c r="M16" s="19"/>
      <c r="N16" s="19"/>
      <c r="O16" s="19"/>
      <c r="P16" s="19"/>
      <c r="Q16" s="19"/>
    </row>
    <row r="17" spans="2:17" x14ac:dyDescent="0.25">
      <c r="B17" s="83">
        <v>5</v>
      </c>
      <c r="C17" s="21">
        <v>-3161.4235160437602</v>
      </c>
      <c r="D17" s="21">
        <v>-7819.2430702458096</v>
      </c>
      <c r="E17" s="57">
        <v>9.3674983235552706E-2</v>
      </c>
      <c r="F17" s="57">
        <v>0.21308564697785101</v>
      </c>
      <c r="G17" s="21"/>
      <c r="H17" s="21"/>
      <c r="I17" s="21"/>
      <c r="J17" s="21"/>
      <c r="K17" s="21">
        <v>-849.18901289358598</v>
      </c>
      <c r="L17" s="19"/>
      <c r="M17" s="19"/>
      <c r="N17" s="19"/>
      <c r="O17" s="19"/>
      <c r="P17" s="19"/>
      <c r="Q17" s="19"/>
    </row>
    <row r="19" spans="2:17" x14ac:dyDescent="0.25">
      <c r="B19" s="22" t="s">
        <v>2</v>
      </c>
      <c r="C19" s="101" t="s">
        <v>1</v>
      </c>
      <c r="D19" s="101"/>
      <c r="E19" s="101" t="s">
        <v>10</v>
      </c>
      <c r="F19" s="101"/>
      <c r="G19" s="101" t="s">
        <v>11</v>
      </c>
      <c r="H19" s="101"/>
      <c r="I19" s="149"/>
      <c r="J19" s="149"/>
      <c r="K19" s="149"/>
      <c r="L19" s="81"/>
      <c r="M19" s="81"/>
    </row>
    <row r="20" spans="2:17" x14ac:dyDescent="0.25">
      <c r="B20" s="20"/>
      <c r="C20" s="20" t="s">
        <v>12</v>
      </c>
      <c r="D20" s="20" t="s">
        <v>13</v>
      </c>
      <c r="E20" s="20" t="s">
        <v>12</v>
      </c>
      <c r="F20" s="20" t="s">
        <v>13</v>
      </c>
      <c r="G20" s="20" t="s">
        <v>12</v>
      </c>
      <c r="H20" s="20" t="s">
        <v>13</v>
      </c>
      <c r="I20" s="20" t="s">
        <v>12</v>
      </c>
      <c r="J20" s="20" t="s">
        <v>13</v>
      </c>
      <c r="K20" s="20" t="s">
        <v>14</v>
      </c>
    </row>
    <row r="21" spans="2:17" x14ac:dyDescent="0.25">
      <c r="B21" s="83">
        <v>-5</v>
      </c>
      <c r="C21" s="21">
        <v>596.96723368675396</v>
      </c>
      <c r="D21" s="21">
        <v>952.68560382896305</v>
      </c>
      <c r="E21" s="57">
        <v>4.5835337351247701E-2</v>
      </c>
      <c r="F21" s="57">
        <v>6.5656941204038505E-2</v>
      </c>
      <c r="G21" s="20"/>
      <c r="H21" s="20"/>
      <c r="I21" s="20"/>
      <c r="J21" s="20"/>
      <c r="K21" s="21">
        <v>1089.1794481961001</v>
      </c>
    </row>
    <row r="22" spans="2:17" x14ac:dyDescent="0.25">
      <c r="B22" s="83">
        <v>-4</v>
      </c>
      <c r="C22" s="21">
        <v>420.055854115454</v>
      </c>
      <c r="D22" s="21">
        <v>685.39037877068097</v>
      </c>
      <c r="E22" s="57">
        <v>2.7414551408941699E-2</v>
      </c>
      <c r="F22" s="57">
        <v>4.01496332742486E-2</v>
      </c>
      <c r="G22" s="21">
        <v>56.343762992632001</v>
      </c>
      <c r="H22" s="21">
        <v>83.468768594050303</v>
      </c>
      <c r="I22" s="21">
        <v>58.4555826679956</v>
      </c>
      <c r="J22" s="21">
        <v>81.360741799899003</v>
      </c>
      <c r="K22" s="21">
        <v>784.44655070690396</v>
      </c>
      <c r="L22" s="19"/>
      <c r="M22" s="19"/>
      <c r="N22" s="19"/>
      <c r="O22" s="19"/>
      <c r="P22" s="19"/>
      <c r="Q22" s="19"/>
    </row>
    <row r="23" spans="2:17" x14ac:dyDescent="0.25">
      <c r="B23" s="83">
        <v>-3</v>
      </c>
      <c r="C23" s="21">
        <v>337.40367561065398</v>
      </c>
      <c r="D23" s="21">
        <v>540.39417968585997</v>
      </c>
      <c r="E23" s="57">
        <v>2.1166853690944301E-2</v>
      </c>
      <c r="F23" s="57">
        <v>2.8715787247056399E-2</v>
      </c>
      <c r="G23" s="21">
        <v>38.1876593057113</v>
      </c>
      <c r="H23" s="21">
        <v>53.533187127394299</v>
      </c>
      <c r="I23" s="21">
        <v>40.272036974863902</v>
      </c>
      <c r="J23" s="21">
        <v>55.687476881901702</v>
      </c>
      <c r="K23" s="21">
        <v>622.03295250168901</v>
      </c>
      <c r="L23" s="19"/>
      <c r="M23" s="19"/>
      <c r="N23" s="19"/>
      <c r="O23" s="19"/>
      <c r="P23" s="19"/>
      <c r="Q23" s="19"/>
    </row>
    <row r="24" spans="2:17" x14ac:dyDescent="0.25">
      <c r="B24" s="83">
        <v>-2</v>
      </c>
      <c r="C24" s="21">
        <v>291.501159332285</v>
      </c>
      <c r="D24" s="21">
        <v>433.53040829942398</v>
      </c>
      <c r="E24" s="57">
        <v>1.7540398362528398E-2</v>
      </c>
      <c r="F24" s="57">
        <v>2.60201048666805E-2</v>
      </c>
      <c r="G24" s="21">
        <v>32.262873290360602</v>
      </c>
      <c r="H24" s="21">
        <v>41.706864877455999</v>
      </c>
      <c r="I24" s="21">
        <v>32.475958565603896</v>
      </c>
      <c r="J24" s="21">
        <v>41.573258195265602</v>
      </c>
      <c r="K24" s="21">
        <v>525.49237133086501</v>
      </c>
      <c r="L24" s="19"/>
      <c r="M24" s="19"/>
      <c r="N24" s="19"/>
      <c r="O24" s="19"/>
      <c r="P24" s="19"/>
      <c r="Q24" s="19"/>
    </row>
    <row r="25" spans="2:17" x14ac:dyDescent="0.25">
      <c r="B25" s="83">
        <v>-1</v>
      </c>
      <c r="C25" s="21">
        <v>254.291513816459</v>
      </c>
      <c r="D25" s="21">
        <v>344.14823662858498</v>
      </c>
      <c r="E25" s="57">
        <v>1.55035106805497E-2</v>
      </c>
      <c r="F25" s="57">
        <v>2.1900461149191999E-2</v>
      </c>
      <c r="G25" s="21">
        <v>25.0526185445251</v>
      </c>
      <c r="H25" s="21">
        <v>36.538828186058602</v>
      </c>
      <c r="I25" s="21">
        <v>26.882613125248401</v>
      </c>
      <c r="J25" s="21">
        <v>36.6969353967269</v>
      </c>
      <c r="K25" s="21">
        <v>472.26622551800102</v>
      </c>
      <c r="L25" s="19"/>
      <c r="M25" s="19"/>
      <c r="N25" s="19"/>
      <c r="O25" s="19"/>
      <c r="P25" s="19"/>
      <c r="Q25" s="19"/>
    </row>
    <row r="26" spans="2:17" x14ac:dyDescent="0.25">
      <c r="B26" s="83">
        <v>0</v>
      </c>
      <c r="C26" s="21">
        <v>321.82714104425497</v>
      </c>
      <c r="D26" s="21">
        <v>484.35147166277397</v>
      </c>
      <c r="E26" s="57">
        <v>1.37570597610677E-2</v>
      </c>
      <c r="F26" s="57">
        <v>1.86832990438872E-2</v>
      </c>
      <c r="G26" s="21">
        <v>31.320595271686798</v>
      </c>
      <c r="H26" s="21">
        <v>49.088662841479199</v>
      </c>
      <c r="I26" s="21">
        <v>30.797239644699999</v>
      </c>
      <c r="J26" s="21">
        <v>42.835887664558697</v>
      </c>
      <c r="K26" s="21">
        <v>421.46454644965502</v>
      </c>
      <c r="L26" s="19"/>
      <c r="M26" s="19"/>
      <c r="N26" s="19"/>
      <c r="O26" s="19"/>
      <c r="P26" s="19"/>
      <c r="Q26" s="19"/>
    </row>
    <row r="27" spans="2:17" x14ac:dyDescent="0.25">
      <c r="B27" s="83">
        <v>1</v>
      </c>
      <c r="C27" s="21">
        <v>515.09671643137403</v>
      </c>
      <c r="D27" s="21">
        <v>655.15568946959695</v>
      </c>
      <c r="E27" s="57">
        <v>2.1452660715240001E-2</v>
      </c>
      <c r="F27" s="57">
        <v>2.8758817619086101E-2</v>
      </c>
      <c r="G27" s="21">
        <v>46.257119111259698</v>
      </c>
      <c r="H27" s="21">
        <v>74.680390137180396</v>
      </c>
      <c r="I27" s="21">
        <v>46.496084845150897</v>
      </c>
      <c r="J27" s="21">
        <v>61.4588913133543</v>
      </c>
      <c r="K27" s="21">
        <v>607.60506733409397</v>
      </c>
      <c r="L27" s="19"/>
      <c r="M27" s="19"/>
      <c r="N27" s="19"/>
      <c r="O27" s="19"/>
      <c r="P27" s="19"/>
      <c r="Q27" s="19"/>
    </row>
    <row r="28" spans="2:17" x14ac:dyDescent="0.25">
      <c r="B28" s="83">
        <v>2</v>
      </c>
      <c r="C28" s="21">
        <v>616.62691475119004</v>
      </c>
      <c r="D28" s="21">
        <v>864.23594013091895</v>
      </c>
      <c r="E28" s="57">
        <v>2.7001736052615799E-2</v>
      </c>
      <c r="F28" s="57">
        <v>4.1446357672640301E-2</v>
      </c>
      <c r="G28" s="21">
        <v>48.822035708129</v>
      </c>
      <c r="H28" s="21">
        <v>88.784606169346901</v>
      </c>
      <c r="I28" s="21">
        <v>52.797868171541097</v>
      </c>
      <c r="J28" s="21">
        <v>78.891683767327393</v>
      </c>
      <c r="K28" s="21">
        <v>718.48631248571996</v>
      </c>
      <c r="L28" s="19"/>
      <c r="M28" s="19"/>
      <c r="N28" s="19"/>
      <c r="O28" s="19"/>
      <c r="P28" s="19"/>
      <c r="Q28" s="19"/>
    </row>
    <row r="29" spans="2:17" x14ac:dyDescent="0.25">
      <c r="B29" s="83">
        <v>3</v>
      </c>
      <c r="C29" s="21">
        <v>693.64192405510801</v>
      </c>
      <c r="D29" s="21">
        <v>1059.9268671377099</v>
      </c>
      <c r="E29" s="57">
        <v>3.5785417884427601E-2</v>
      </c>
      <c r="F29" s="57">
        <v>5.3824632650381503E-2</v>
      </c>
      <c r="G29" s="21">
        <v>55.645974104695398</v>
      </c>
      <c r="H29" s="21">
        <v>106.685847417815</v>
      </c>
      <c r="I29" s="21">
        <v>65.739648142243794</v>
      </c>
      <c r="J29" s="21">
        <v>99.5818382030821</v>
      </c>
      <c r="K29" s="21">
        <v>1052.89169932344</v>
      </c>
      <c r="L29" s="19"/>
      <c r="M29" s="19"/>
      <c r="N29" s="19"/>
      <c r="O29" s="19"/>
      <c r="P29" s="19"/>
      <c r="Q29" s="19"/>
    </row>
    <row r="30" spans="2:17" x14ac:dyDescent="0.25">
      <c r="B30" s="83">
        <v>4</v>
      </c>
      <c r="C30" s="21">
        <v>912.08184279231898</v>
      </c>
      <c r="D30" s="21">
        <v>1242.04133162988</v>
      </c>
      <c r="E30" s="57">
        <v>4.2847578661043197E-2</v>
      </c>
      <c r="F30" s="57">
        <v>6.7443418904548899E-2</v>
      </c>
      <c r="G30" s="21">
        <v>81.246059115616006</v>
      </c>
      <c r="H30" s="21">
        <v>156.547932876928</v>
      </c>
      <c r="I30" s="21">
        <v>97.5380918203183</v>
      </c>
      <c r="J30" s="21">
        <v>144.945241120297</v>
      </c>
      <c r="K30" s="21">
        <v>1242.6741911552899</v>
      </c>
      <c r="L30" s="19"/>
      <c r="M30" s="19"/>
      <c r="N30" s="19"/>
      <c r="O30" s="19"/>
      <c r="P30" s="19"/>
      <c r="Q30" s="19"/>
    </row>
    <row r="31" spans="2:17" x14ac:dyDescent="0.25">
      <c r="B31" s="83">
        <v>5</v>
      </c>
      <c r="C31" s="21">
        <v>1318.2077133758801</v>
      </c>
      <c r="D31" s="21">
        <v>1745.1124724164799</v>
      </c>
      <c r="E31" s="57">
        <v>5.9764309144683003E-2</v>
      </c>
      <c r="F31" s="57">
        <v>9.0083373831702299E-2</v>
      </c>
      <c r="G31" s="20"/>
      <c r="H31" s="20"/>
      <c r="I31" s="20"/>
      <c r="J31" s="20"/>
      <c r="K31" s="21">
        <v>1580.9180188329699</v>
      </c>
    </row>
    <row r="34" spans="2:17" x14ac:dyDescent="0.25">
      <c r="B34" s="87" t="s">
        <v>153</v>
      </c>
      <c r="C34" s="87"/>
      <c r="D34" s="87"/>
      <c r="E34" s="87"/>
      <c r="F34" s="87"/>
      <c r="G34" s="87"/>
      <c r="H34" s="87"/>
      <c r="I34" s="87"/>
      <c r="J34" s="87"/>
      <c r="K34" s="87"/>
      <c r="L34" s="81"/>
      <c r="M34" s="81"/>
      <c r="N34" s="81"/>
      <c r="O34" s="81"/>
      <c r="P34" s="81"/>
      <c r="Q34" s="81"/>
    </row>
    <row r="35" spans="2:17" ht="29.25" customHeight="1" x14ac:dyDescent="0.25">
      <c r="B35" s="86" t="s">
        <v>73</v>
      </c>
      <c r="C35" s="86"/>
      <c r="D35" s="86"/>
      <c r="E35" s="86"/>
      <c r="F35" s="86"/>
      <c r="G35" s="86"/>
      <c r="H35" s="86"/>
      <c r="I35" s="86"/>
      <c r="J35" s="86"/>
      <c r="K35" s="86"/>
    </row>
    <row r="36" spans="2:17" x14ac:dyDescent="0.25">
      <c r="B36" s="86" t="s">
        <v>74</v>
      </c>
      <c r="C36" s="86"/>
      <c r="D36" s="86"/>
      <c r="E36" s="86"/>
      <c r="F36" s="86"/>
      <c r="G36" s="86"/>
      <c r="H36" s="86"/>
      <c r="I36" s="86"/>
      <c r="J36" s="86"/>
      <c r="K36" s="86"/>
      <c r="L36" s="19"/>
      <c r="M36" s="19"/>
      <c r="N36" s="19"/>
      <c r="O36" s="19"/>
      <c r="P36" s="19"/>
      <c r="Q36" s="19"/>
    </row>
    <row r="37" spans="2:17" x14ac:dyDescent="0.25">
      <c r="B37" s="8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2:17" x14ac:dyDescent="0.25">
      <c r="B38" s="8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2:17" x14ac:dyDescent="0.25">
      <c r="B39" s="8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2:17" x14ac:dyDescent="0.25">
      <c r="B40" s="8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2:17" x14ac:dyDescent="0.25">
      <c r="B41" s="8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2:17" x14ac:dyDescent="0.25">
      <c r="B42" s="8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2:17" x14ac:dyDescent="0.25">
      <c r="B43" s="8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2:17" x14ac:dyDescent="0.25">
      <c r="B44" s="8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2:17" x14ac:dyDescent="0.25">
      <c r="B45" s="8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2:17" x14ac:dyDescent="0.25">
      <c r="B46" s="8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73" spans="2:21" x14ac:dyDescent="0.25">
      <c r="B73" s="1" t="s">
        <v>152</v>
      </c>
    </row>
    <row r="76" spans="2:21" ht="51" x14ac:dyDescent="0.25">
      <c r="B76" s="84" t="s">
        <v>12</v>
      </c>
      <c r="C76" s="20"/>
      <c r="D76" s="111" t="s">
        <v>15</v>
      </c>
      <c r="E76" s="110" t="s">
        <v>129</v>
      </c>
      <c r="F76" s="110" t="s">
        <v>68</v>
      </c>
      <c r="G76" s="110" t="s">
        <v>16</v>
      </c>
      <c r="H76" s="110" t="s">
        <v>19</v>
      </c>
      <c r="I76" s="103"/>
      <c r="J76" s="20"/>
      <c r="K76" s="110" t="s">
        <v>128</v>
      </c>
      <c r="L76" s="110" t="s">
        <v>70</v>
      </c>
      <c r="M76" s="110" t="s">
        <v>18</v>
      </c>
      <c r="N76" s="110" t="s">
        <v>20</v>
      </c>
      <c r="O76" s="111" t="s">
        <v>6</v>
      </c>
      <c r="Q76" s="110" t="s">
        <v>69</v>
      </c>
      <c r="R76" s="110" t="s">
        <v>70</v>
      </c>
      <c r="S76" s="110" t="s">
        <v>18</v>
      </c>
      <c r="T76" s="110" t="s">
        <v>20</v>
      </c>
      <c r="U76" s="102"/>
    </row>
    <row r="77" spans="2:21" x14ac:dyDescent="0.25">
      <c r="B77" s="22" t="s">
        <v>17</v>
      </c>
      <c r="C77" s="20">
        <v>-5</v>
      </c>
      <c r="D77" s="107">
        <v>-754.25397350683704</v>
      </c>
      <c r="E77" s="108">
        <v>-681.40117022277798</v>
      </c>
      <c r="F77" s="108">
        <v>-681.40117022277798</v>
      </c>
      <c r="G77" s="108">
        <v>-813.56805296605796</v>
      </c>
      <c r="H77" s="106"/>
      <c r="I77" s="103"/>
      <c r="J77" s="20"/>
      <c r="K77" s="106"/>
      <c r="L77" s="106"/>
      <c r="M77" s="106"/>
      <c r="N77" s="105"/>
      <c r="O77" s="20"/>
      <c r="Q77" s="20"/>
      <c r="R77" s="20"/>
      <c r="S77" s="20"/>
      <c r="T77" s="20"/>
    </row>
    <row r="78" spans="2:21" x14ac:dyDescent="0.25">
      <c r="B78" s="20"/>
      <c r="C78" s="20">
        <v>-4</v>
      </c>
      <c r="D78" s="21">
        <v>-308.94245840161301</v>
      </c>
      <c r="E78" s="21">
        <v>-287.73271081953698</v>
      </c>
      <c r="F78" s="21">
        <v>-287.73271081953698</v>
      </c>
      <c r="G78" s="21">
        <v>-253.52001045600801</v>
      </c>
      <c r="H78" s="21">
        <v>-52.472733629831303</v>
      </c>
      <c r="I78" s="19"/>
      <c r="J78" s="20">
        <v>-4</v>
      </c>
      <c r="K78" s="109">
        <f>E78-D78</f>
        <v>21.209747582076034</v>
      </c>
      <c r="L78" s="109">
        <f t="shared" ref="L78:N87" si="0">F78-E78</f>
        <v>0</v>
      </c>
      <c r="M78" s="109">
        <f t="shared" si="0"/>
        <v>34.212700363528967</v>
      </c>
      <c r="N78" s="109">
        <f t="shared" si="0"/>
        <v>201.0472768261767</v>
      </c>
      <c r="O78" s="109">
        <f>K78+L78+M78+N78</f>
        <v>256.46972477178167</v>
      </c>
      <c r="Q78" s="20"/>
      <c r="R78" s="20"/>
      <c r="S78" s="20"/>
      <c r="T78" s="20"/>
    </row>
    <row r="79" spans="2:21" x14ac:dyDescent="0.25">
      <c r="B79" s="20"/>
      <c r="C79" s="20">
        <v>-3</v>
      </c>
      <c r="D79" s="21">
        <v>-146.624667225548</v>
      </c>
      <c r="E79" s="21">
        <v>-146.50316992498</v>
      </c>
      <c r="F79" s="21">
        <v>-146.50316992498</v>
      </c>
      <c r="G79" s="21">
        <v>-172.75869495884399</v>
      </c>
      <c r="H79" s="21">
        <v>227.36800518209799</v>
      </c>
      <c r="I79" s="19"/>
      <c r="J79" s="20">
        <v>-3</v>
      </c>
      <c r="K79" s="109">
        <f t="shared" ref="K79:K87" si="1">E79-D79</f>
        <v>0.12149730056799513</v>
      </c>
      <c r="L79" s="109">
        <f t="shared" si="0"/>
        <v>0</v>
      </c>
      <c r="M79" s="109">
        <f t="shared" si="0"/>
        <v>-26.255525033863989</v>
      </c>
      <c r="N79" s="109">
        <f t="shared" si="0"/>
        <v>400.12670014094198</v>
      </c>
      <c r="O79" s="109">
        <f t="shared" ref="O79:O86" si="2">K79+L79+M79+N79</f>
        <v>373.99267240764595</v>
      </c>
      <c r="Q79" s="20"/>
      <c r="R79" s="20"/>
      <c r="S79" s="20"/>
      <c r="T79" s="20"/>
    </row>
    <row r="80" spans="2:21" x14ac:dyDescent="0.25">
      <c r="B80" s="20"/>
      <c r="C80" s="20">
        <v>-2</v>
      </c>
      <c r="D80" s="21">
        <v>79.445691107760098</v>
      </c>
      <c r="E80" s="21">
        <v>156.59500096823399</v>
      </c>
      <c r="F80" s="21">
        <v>156.59500096823399</v>
      </c>
      <c r="G80" s="21">
        <v>73.369016822307699</v>
      </c>
      <c r="H80" s="21">
        <v>277.05662306844499</v>
      </c>
      <c r="I80" s="19"/>
      <c r="J80" s="20">
        <v>-2</v>
      </c>
      <c r="K80" s="109">
        <f t="shared" si="1"/>
        <v>77.149309860473892</v>
      </c>
      <c r="L80" s="109">
        <f t="shared" si="0"/>
        <v>0</v>
      </c>
      <c r="M80" s="109">
        <f t="shared" si="0"/>
        <v>-83.22598414592629</v>
      </c>
      <c r="N80" s="109">
        <f t="shared" si="0"/>
        <v>203.68760624613731</v>
      </c>
      <c r="O80" s="109">
        <f t="shared" si="2"/>
        <v>197.61093196068492</v>
      </c>
      <c r="Q80" s="20"/>
      <c r="R80" s="20"/>
      <c r="S80" s="20"/>
      <c r="T80" s="20"/>
    </row>
    <row r="81" spans="2:20" x14ac:dyDescent="0.25">
      <c r="B81" s="20"/>
      <c r="C81" s="20">
        <v>-1</v>
      </c>
      <c r="D81" s="21">
        <v>400.20622017840498</v>
      </c>
      <c r="E81" s="21">
        <v>185.99756920505399</v>
      </c>
      <c r="F81" s="21">
        <v>185.99756920505399</v>
      </c>
      <c r="G81" s="21">
        <v>75.518886053684597</v>
      </c>
      <c r="H81" s="21">
        <v>116.709631138007</v>
      </c>
      <c r="I81" s="19"/>
      <c r="J81" s="20">
        <v>-1</v>
      </c>
      <c r="K81" s="109">
        <f t="shared" si="1"/>
        <v>-214.20865097335098</v>
      </c>
      <c r="L81" s="109">
        <f t="shared" si="0"/>
        <v>0</v>
      </c>
      <c r="M81" s="109">
        <f t="shared" si="0"/>
        <v>-110.4786831513694</v>
      </c>
      <c r="N81" s="109">
        <f t="shared" si="0"/>
        <v>41.190745084322401</v>
      </c>
      <c r="O81" s="109">
        <f t="shared" si="2"/>
        <v>-283.49658904039802</v>
      </c>
      <c r="Q81" s="20"/>
      <c r="R81" s="20"/>
      <c r="S81" s="20"/>
      <c r="T81" s="20"/>
    </row>
    <row r="82" spans="2:20" x14ac:dyDescent="0.25">
      <c r="B82" s="20"/>
      <c r="C82" s="20">
        <v>0</v>
      </c>
      <c r="D82" s="21">
        <v>-3898.78059705428</v>
      </c>
      <c r="E82" s="21">
        <v>1233.3566689668601</v>
      </c>
      <c r="F82" s="21">
        <v>1606.2046532453501</v>
      </c>
      <c r="G82" s="21">
        <v>1155.3857239937199</v>
      </c>
      <c r="H82" s="21">
        <v>1003.26076270102</v>
      </c>
      <c r="I82" s="19"/>
      <c r="J82" s="20">
        <v>0</v>
      </c>
      <c r="K82" s="109">
        <f t="shared" si="1"/>
        <v>5132.13726602114</v>
      </c>
      <c r="L82" s="109">
        <f t="shared" si="0"/>
        <v>372.84798427849</v>
      </c>
      <c r="M82" s="109">
        <f t="shared" si="0"/>
        <v>-450.81892925163015</v>
      </c>
      <c r="N82" s="109">
        <f t="shared" si="0"/>
        <v>-152.12496129269994</v>
      </c>
      <c r="O82" s="109">
        <f t="shared" si="2"/>
        <v>4902.0413597552997</v>
      </c>
      <c r="Q82" s="113">
        <f>K82/$N82</f>
        <v>-33.736325862699942</v>
      </c>
      <c r="R82" s="113">
        <f t="shared" ref="R82:T86" si="3">L82/$N82</f>
        <v>-2.4509323197861148</v>
      </c>
      <c r="S82" s="113">
        <f t="shared" si="3"/>
        <v>2.9634776924230102</v>
      </c>
      <c r="T82" s="113">
        <f t="shared" si="3"/>
        <v>1</v>
      </c>
    </row>
    <row r="83" spans="2:20" x14ac:dyDescent="0.25">
      <c r="B83" s="20"/>
      <c r="C83" s="20">
        <v>1</v>
      </c>
      <c r="D83" s="21">
        <v>-5711.1387975245898</v>
      </c>
      <c r="E83" s="21">
        <v>-4.3016762782325104</v>
      </c>
      <c r="F83" s="21">
        <v>884.55191168473095</v>
      </c>
      <c r="G83" s="21">
        <v>799.72749334211699</v>
      </c>
      <c r="H83" s="21">
        <v>1218.0757677367701</v>
      </c>
      <c r="I83" s="19"/>
      <c r="J83" s="20">
        <v>1</v>
      </c>
      <c r="K83" s="109">
        <f t="shared" si="1"/>
        <v>5706.8371212463571</v>
      </c>
      <c r="L83" s="109">
        <f t="shared" si="0"/>
        <v>888.8535879629635</v>
      </c>
      <c r="M83" s="109">
        <f t="shared" si="0"/>
        <v>-84.824418342613967</v>
      </c>
      <c r="N83" s="109">
        <f t="shared" si="0"/>
        <v>418.34827439465312</v>
      </c>
      <c r="O83" s="109">
        <f t="shared" si="2"/>
        <v>6929.2145652613599</v>
      </c>
      <c r="Q83" s="113">
        <f t="shared" ref="Q83:Q86" si="4">K83/$N83</f>
        <v>13.641354513781868</v>
      </c>
      <c r="R83" s="113">
        <f t="shared" si="3"/>
        <v>2.1246737284840678</v>
      </c>
      <c r="S83" s="113">
        <f t="shared" si="3"/>
        <v>-0.20276029216411678</v>
      </c>
      <c r="T83" s="113">
        <f t="shared" si="3"/>
        <v>1</v>
      </c>
    </row>
    <row r="84" spans="2:20" x14ac:dyDescent="0.25">
      <c r="B84" s="20"/>
      <c r="C84" s="20">
        <v>2</v>
      </c>
      <c r="D84" s="21">
        <v>-3416.7268665554302</v>
      </c>
      <c r="E84" s="21">
        <v>-1237.94566363333</v>
      </c>
      <c r="F84" s="21">
        <v>-790.02697497353597</v>
      </c>
      <c r="G84" s="21">
        <v>14.0532766416074</v>
      </c>
      <c r="H84" s="21">
        <v>547.72232534331704</v>
      </c>
      <c r="I84" s="19"/>
      <c r="J84" s="20">
        <v>2</v>
      </c>
      <c r="K84" s="109">
        <f t="shared" si="1"/>
        <v>2178.7812029221004</v>
      </c>
      <c r="L84" s="109">
        <f t="shared" si="0"/>
        <v>447.91868865979404</v>
      </c>
      <c r="M84" s="109">
        <f t="shared" si="0"/>
        <v>804.08025161514342</v>
      </c>
      <c r="N84" s="109">
        <f t="shared" si="0"/>
        <v>533.66904870170958</v>
      </c>
      <c r="O84" s="109">
        <f t="shared" si="2"/>
        <v>3964.4491918987474</v>
      </c>
      <c r="Q84" s="113">
        <f t="shared" si="4"/>
        <v>4.0826448680555094</v>
      </c>
      <c r="R84" s="113">
        <f t="shared" si="3"/>
        <v>0.83931921806122001</v>
      </c>
      <c r="S84" s="113">
        <f t="shared" si="3"/>
        <v>1.5067020535878561</v>
      </c>
      <c r="T84" s="113">
        <f t="shared" si="3"/>
        <v>1</v>
      </c>
    </row>
    <row r="85" spans="2:20" x14ac:dyDescent="0.25">
      <c r="B85" s="20"/>
      <c r="C85" s="20">
        <v>3</v>
      </c>
      <c r="D85" s="21">
        <v>-2935.5852206672198</v>
      </c>
      <c r="E85" s="21">
        <v>-1913.18979250807</v>
      </c>
      <c r="F85" s="21">
        <v>-1722.05610384478</v>
      </c>
      <c r="G85" s="21">
        <v>-588.80451734823896</v>
      </c>
      <c r="H85" s="21">
        <v>-272.29448709241802</v>
      </c>
      <c r="I85" s="19"/>
      <c r="J85" s="20">
        <v>3</v>
      </c>
      <c r="K85" s="109">
        <f t="shared" si="1"/>
        <v>1022.3954281591498</v>
      </c>
      <c r="L85" s="109">
        <f t="shared" si="0"/>
        <v>191.13368866329006</v>
      </c>
      <c r="M85" s="109">
        <f t="shared" si="0"/>
        <v>1133.251586496541</v>
      </c>
      <c r="N85" s="109">
        <f t="shared" si="0"/>
        <v>316.51003025582094</v>
      </c>
      <c r="O85" s="109">
        <f t="shared" si="2"/>
        <v>2663.2907335748018</v>
      </c>
      <c r="Q85" s="113">
        <f t="shared" si="4"/>
        <v>3.2302149392636728</v>
      </c>
      <c r="R85" s="113">
        <f t="shared" si="3"/>
        <v>0.60387877284269709</v>
      </c>
      <c r="S85" s="113">
        <f t="shared" si="3"/>
        <v>3.5804602640257066</v>
      </c>
      <c r="T85" s="113">
        <f t="shared" si="3"/>
        <v>1</v>
      </c>
    </row>
    <row r="86" spans="2:20" x14ac:dyDescent="0.25">
      <c r="B86" s="20"/>
      <c r="C86" s="20">
        <v>4</v>
      </c>
      <c r="D86" s="21">
        <v>-3086.3590031528602</v>
      </c>
      <c r="E86" s="21">
        <v>-2496.9033327481002</v>
      </c>
      <c r="F86" s="21">
        <v>-2390.8710322387601</v>
      </c>
      <c r="G86" s="21">
        <v>-1290.07075225733</v>
      </c>
      <c r="H86" s="21">
        <v>-423.49165433547302</v>
      </c>
      <c r="I86" s="19"/>
      <c r="J86" s="20">
        <v>4</v>
      </c>
      <c r="K86" s="109">
        <f t="shared" si="1"/>
        <v>589.45567040475999</v>
      </c>
      <c r="L86" s="109">
        <f t="shared" si="0"/>
        <v>106.03230050934008</v>
      </c>
      <c r="M86" s="109">
        <f t="shared" si="0"/>
        <v>1100.8002799814301</v>
      </c>
      <c r="N86" s="109">
        <f t="shared" si="0"/>
        <v>866.57909792185706</v>
      </c>
      <c r="O86" s="109">
        <f t="shared" si="2"/>
        <v>2662.8673488173872</v>
      </c>
      <c r="Q86" s="113">
        <f t="shared" si="4"/>
        <v>0.68020988715090558</v>
      </c>
      <c r="R86" s="113">
        <f t="shared" si="3"/>
        <v>0.12235732521545475</v>
      </c>
      <c r="S86" s="113">
        <f t="shared" si="3"/>
        <v>1.2702825196468028</v>
      </c>
      <c r="T86" s="113">
        <f t="shared" si="3"/>
        <v>1</v>
      </c>
    </row>
    <row r="87" spans="2:20" x14ac:dyDescent="0.25">
      <c r="B87" s="20"/>
      <c r="C87" s="20">
        <v>5</v>
      </c>
      <c r="D87" s="21">
        <v>-4241.0348777654199</v>
      </c>
      <c r="E87" s="21">
        <v>-3676.6815826074499</v>
      </c>
      <c r="F87" s="21">
        <v>-3623.7228263885399</v>
      </c>
      <c r="G87" s="21">
        <v>-2593.3015893391798</v>
      </c>
      <c r="H87" s="21"/>
      <c r="I87" s="19"/>
      <c r="J87" s="20">
        <v>5</v>
      </c>
      <c r="K87" s="109">
        <f t="shared" si="1"/>
        <v>564.35329515797002</v>
      </c>
      <c r="L87" s="109">
        <f t="shared" si="0"/>
        <v>52.958756218909912</v>
      </c>
      <c r="M87" s="109"/>
      <c r="N87" s="109"/>
      <c r="O87" s="20"/>
    </row>
    <row r="88" spans="2:20" x14ac:dyDescent="0.25">
      <c r="D88" s="19"/>
      <c r="E88" s="19"/>
      <c r="F88" s="19"/>
      <c r="G88" s="19"/>
      <c r="H88" s="19"/>
      <c r="I88" s="19"/>
      <c r="K88" s="63"/>
      <c r="L88" s="63"/>
      <c r="M88" s="63"/>
      <c r="N88" s="63"/>
      <c r="O88" s="63"/>
      <c r="P88" s="63"/>
    </row>
    <row r="89" spans="2:20" x14ac:dyDescent="0.25">
      <c r="B89" s="20"/>
      <c r="C89" s="20">
        <v>-5</v>
      </c>
      <c r="D89" s="21">
        <v>1587.2159431247701</v>
      </c>
      <c r="E89" s="21"/>
      <c r="F89" s="21"/>
      <c r="G89" s="21"/>
      <c r="H89" s="21"/>
      <c r="I89" s="19"/>
    </row>
    <row r="90" spans="2:20" x14ac:dyDescent="0.25">
      <c r="B90" s="22" t="s">
        <v>2</v>
      </c>
      <c r="C90" s="20">
        <v>-4</v>
      </c>
      <c r="D90" s="21">
        <v>999.09004224479099</v>
      </c>
      <c r="E90" s="21"/>
      <c r="F90" s="21"/>
      <c r="G90" s="21"/>
      <c r="H90" s="21">
        <v>1322.4038882075199</v>
      </c>
      <c r="I90" s="19"/>
    </row>
    <row r="91" spans="2:20" x14ac:dyDescent="0.25">
      <c r="B91" s="20"/>
      <c r="C91" s="20">
        <v>-3</v>
      </c>
      <c r="D91" s="21">
        <v>1026.5005442893801</v>
      </c>
      <c r="E91" s="21"/>
      <c r="F91" s="21"/>
      <c r="G91" s="21"/>
      <c r="H91" s="21">
        <v>1079.8693367774299</v>
      </c>
      <c r="I91" s="19"/>
    </row>
    <row r="92" spans="2:20" x14ac:dyDescent="0.25">
      <c r="B92" s="20"/>
      <c r="C92" s="20">
        <v>-2</v>
      </c>
      <c r="D92" s="21">
        <v>764.50105599646997</v>
      </c>
      <c r="E92" s="21"/>
      <c r="F92" s="21"/>
      <c r="G92" s="21"/>
      <c r="H92" s="21">
        <v>718.77051663333498</v>
      </c>
      <c r="I92" s="19"/>
    </row>
    <row r="93" spans="2:20" x14ac:dyDescent="0.25">
      <c r="B93" s="20"/>
      <c r="C93" s="20">
        <v>-1</v>
      </c>
      <c r="D93" s="21">
        <v>713.26970187099903</v>
      </c>
      <c r="E93" s="21"/>
      <c r="F93" s="21"/>
      <c r="G93" s="21"/>
      <c r="H93" s="21">
        <v>696.22990739741601</v>
      </c>
      <c r="I93" s="19"/>
    </row>
    <row r="94" spans="2:20" x14ac:dyDescent="0.25">
      <c r="B94" s="20"/>
      <c r="C94" s="20">
        <v>0</v>
      </c>
      <c r="D94" s="21">
        <v>667.33044488067105</v>
      </c>
      <c r="E94" s="21"/>
      <c r="F94" s="21"/>
      <c r="G94" s="21"/>
      <c r="H94" s="21">
        <v>588.37457791502902</v>
      </c>
      <c r="I94" s="19"/>
    </row>
    <row r="95" spans="2:20" x14ac:dyDescent="0.25">
      <c r="B95" s="20"/>
      <c r="C95" s="20">
        <v>1</v>
      </c>
      <c r="D95" s="21">
        <v>992.48733008137299</v>
      </c>
      <c r="E95" s="21"/>
      <c r="F95" s="21"/>
      <c r="G95" s="21"/>
      <c r="H95" s="21">
        <v>735.81616881565697</v>
      </c>
      <c r="I95" s="19"/>
    </row>
    <row r="96" spans="2:20" x14ac:dyDescent="0.25">
      <c r="B96" s="20"/>
      <c r="C96" s="20">
        <v>2</v>
      </c>
      <c r="D96" s="21">
        <v>1137.1838204645801</v>
      </c>
      <c r="E96" s="21"/>
      <c r="F96" s="21"/>
      <c r="G96" s="21"/>
      <c r="H96" s="21">
        <v>1032.4216601749899</v>
      </c>
      <c r="I96" s="19"/>
    </row>
    <row r="97" spans="2:21" x14ac:dyDescent="0.25">
      <c r="B97" s="20"/>
      <c r="C97" s="20">
        <v>3</v>
      </c>
      <c r="D97" s="21">
        <v>1449.2063783027299</v>
      </c>
      <c r="E97" s="21"/>
      <c r="F97" s="21"/>
      <c r="G97" s="21"/>
      <c r="H97" s="21">
        <v>1439.5481717488101</v>
      </c>
      <c r="I97" s="19"/>
    </row>
    <row r="98" spans="2:21" x14ac:dyDescent="0.25">
      <c r="B98" s="20"/>
      <c r="C98" s="20">
        <v>4</v>
      </c>
      <c r="D98" s="21">
        <v>1780.9771642727501</v>
      </c>
      <c r="E98" s="21"/>
      <c r="F98" s="21"/>
      <c r="G98" s="21"/>
      <c r="H98" s="21">
        <v>2047.69307142875</v>
      </c>
      <c r="I98" s="19"/>
    </row>
    <row r="99" spans="2:21" x14ac:dyDescent="0.25">
      <c r="B99" s="20"/>
      <c r="C99" s="20">
        <v>5</v>
      </c>
      <c r="D99" s="112">
        <v>2280.9392673121301</v>
      </c>
      <c r="E99" s="109"/>
      <c r="F99" s="109"/>
      <c r="G99" s="109"/>
      <c r="H99" s="20"/>
    </row>
    <row r="111" spans="2:21" ht="51" x14ac:dyDescent="0.25">
      <c r="B111" s="84" t="s">
        <v>13</v>
      </c>
      <c r="C111" s="22"/>
      <c r="D111" s="111" t="s">
        <v>15</v>
      </c>
      <c r="E111" s="110" t="s">
        <v>129</v>
      </c>
      <c r="F111" s="110" t="s">
        <v>68</v>
      </c>
      <c r="G111" s="110" t="s">
        <v>16</v>
      </c>
      <c r="H111" s="110" t="s">
        <v>19</v>
      </c>
      <c r="J111" s="22"/>
      <c r="K111" s="110" t="s">
        <v>128</v>
      </c>
      <c r="L111" s="110" t="s">
        <v>70</v>
      </c>
      <c r="M111" s="110" t="s">
        <v>18</v>
      </c>
      <c r="N111" s="110" t="s">
        <v>20</v>
      </c>
      <c r="O111" s="111" t="s">
        <v>6</v>
      </c>
      <c r="Q111" s="110" t="s">
        <v>128</v>
      </c>
      <c r="R111" s="110" t="s">
        <v>70</v>
      </c>
      <c r="S111" s="110" t="s">
        <v>18</v>
      </c>
      <c r="T111" s="110" t="s">
        <v>20</v>
      </c>
      <c r="U111" s="111" t="s">
        <v>6</v>
      </c>
    </row>
    <row r="112" spans="2:21" x14ac:dyDescent="0.25">
      <c r="B112" s="84"/>
      <c r="C112" s="20">
        <v>-5</v>
      </c>
      <c r="D112" s="107">
        <v>-14.2847005437063</v>
      </c>
      <c r="E112" s="108">
        <v>99.665645563292003</v>
      </c>
      <c r="F112" s="108">
        <v>99.665645563292003</v>
      </c>
      <c r="G112" s="108">
        <v>518.22618894908999</v>
      </c>
      <c r="H112" s="106"/>
      <c r="J112" s="20"/>
      <c r="K112" s="109"/>
      <c r="L112" s="109"/>
      <c r="M112" s="109"/>
      <c r="N112" s="105"/>
      <c r="O112" s="20"/>
      <c r="Q112" s="20"/>
      <c r="R112" s="20"/>
      <c r="S112" s="20"/>
      <c r="T112" s="20"/>
      <c r="U112" s="20"/>
    </row>
    <row r="113" spans="2:21" x14ac:dyDescent="0.25">
      <c r="B113" s="22" t="s">
        <v>17</v>
      </c>
      <c r="C113" s="20">
        <v>-4</v>
      </c>
      <c r="D113" s="21">
        <v>672.41218112601496</v>
      </c>
      <c r="E113" s="21">
        <v>669.65978434736701</v>
      </c>
      <c r="F113" s="21">
        <v>669.65978434736701</v>
      </c>
      <c r="G113" s="21">
        <v>368.00030053763498</v>
      </c>
      <c r="H113" s="21">
        <v>-148.182286442959</v>
      </c>
      <c r="J113" s="20">
        <v>-4</v>
      </c>
      <c r="K113" s="109">
        <f t="shared" ref="K113:N121" si="5">E113-D113</f>
        <v>-2.7523967786479488</v>
      </c>
      <c r="L113" s="109">
        <f t="shared" si="5"/>
        <v>0</v>
      </c>
      <c r="M113" s="109">
        <f t="shared" si="5"/>
        <v>-301.65948380973202</v>
      </c>
      <c r="N113" s="109">
        <f t="shared" si="5"/>
        <v>-516.18258698059401</v>
      </c>
      <c r="O113" s="109">
        <f>K113+L113+M113+N113</f>
        <v>-820.59446756897398</v>
      </c>
      <c r="Q113" s="20"/>
      <c r="R113" s="20"/>
      <c r="S113" s="20"/>
      <c r="T113" s="20"/>
      <c r="U113" s="20"/>
    </row>
    <row r="114" spans="2:21" x14ac:dyDescent="0.25">
      <c r="B114" s="20"/>
      <c r="C114" s="20">
        <v>-3</v>
      </c>
      <c r="D114" s="21">
        <v>914.74277230394205</v>
      </c>
      <c r="E114" s="21">
        <v>989.34180393714905</v>
      </c>
      <c r="F114" s="21">
        <v>989.34180393714905</v>
      </c>
      <c r="G114" s="21">
        <v>1044.1572951389901</v>
      </c>
      <c r="H114" s="21">
        <v>710.52313977421704</v>
      </c>
      <c r="J114" s="20">
        <v>-3</v>
      </c>
      <c r="K114" s="109">
        <f t="shared" si="5"/>
        <v>74.599031633207005</v>
      </c>
      <c r="L114" s="109">
        <f t="shared" si="5"/>
        <v>0</v>
      </c>
      <c r="M114" s="109">
        <f t="shared" si="5"/>
        <v>54.815491201841041</v>
      </c>
      <c r="N114" s="109">
        <f t="shared" si="5"/>
        <v>-333.63415536477305</v>
      </c>
      <c r="O114" s="109">
        <f t="shared" ref="O114:O121" si="6">K114+L114+M114+N114</f>
        <v>-204.219632529725</v>
      </c>
      <c r="Q114" s="20"/>
      <c r="R114" s="20"/>
      <c r="S114" s="20"/>
      <c r="T114" s="20"/>
      <c r="U114" s="20"/>
    </row>
    <row r="115" spans="2:21" x14ac:dyDescent="0.25">
      <c r="B115" s="20"/>
      <c r="C115" s="20">
        <v>-2</v>
      </c>
      <c r="D115" s="21">
        <v>-440.297393032721</v>
      </c>
      <c r="E115" s="21">
        <v>-431.62130427006599</v>
      </c>
      <c r="F115" s="21">
        <v>-431.62130427006599</v>
      </c>
      <c r="G115" s="21">
        <v>-592.39659994835904</v>
      </c>
      <c r="H115" s="21">
        <v>-688.86707247986999</v>
      </c>
      <c r="J115" s="20">
        <v>-2</v>
      </c>
      <c r="K115" s="109">
        <f t="shared" si="5"/>
        <v>8.6760887626550129</v>
      </c>
      <c r="L115" s="109">
        <f t="shared" si="5"/>
        <v>0</v>
      </c>
      <c r="M115" s="109">
        <f t="shared" si="5"/>
        <v>-160.77529567829305</v>
      </c>
      <c r="N115" s="109">
        <f t="shared" si="5"/>
        <v>-96.47047253151095</v>
      </c>
      <c r="O115" s="109">
        <f t="shared" si="6"/>
        <v>-248.56967944714899</v>
      </c>
      <c r="Q115" s="20"/>
      <c r="R115" s="20"/>
      <c r="S115" s="20"/>
      <c r="T115" s="20"/>
      <c r="U115" s="20"/>
    </row>
    <row r="116" spans="2:21" x14ac:dyDescent="0.25">
      <c r="B116" s="20"/>
      <c r="C116" s="20">
        <v>-1</v>
      </c>
      <c r="D116" s="21">
        <v>407.35651726603999</v>
      </c>
      <c r="E116" s="21">
        <v>102.75921477069799</v>
      </c>
      <c r="F116" s="21">
        <v>102.75921477069799</v>
      </c>
      <c r="G116" s="21">
        <v>-138.34216984737699</v>
      </c>
      <c r="H116" s="21">
        <v>-112.58922729895301</v>
      </c>
      <c r="J116" s="20">
        <v>-1</v>
      </c>
      <c r="K116" s="109">
        <f t="shared" si="5"/>
        <v>-304.59730249534198</v>
      </c>
      <c r="L116" s="109">
        <f t="shared" si="5"/>
        <v>0</v>
      </c>
      <c r="M116" s="109">
        <f t="shared" si="5"/>
        <v>-241.10138461807497</v>
      </c>
      <c r="N116" s="109">
        <f t="shared" si="5"/>
        <v>25.752942548423988</v>
      </c>
      <c r="O116" s="109">
        <f t="shared" si="6"/>
        <v>-519.94574456499299</v>
      </c>
      <c r="Q116" s="20"/>
      <c r="R116" s="20"/>
      <c r="S116" s="20"/>
      <c r="T116" s="20"/>
      <c r="U116" s="20"/>
    </row>
    <row r="117" spans="2:21" x14ac:dyDescent="0.25">
      <c r="B117" s="20"/>
      <c r="C117" s="20">
        <v>0</v>
      </c>
      <c r="D117" s="21">
        <v>-6011.2046527468901</v>
      </c>
      <c r="E117" s="21">
        <v>1093.59810928406</v>
      </c>
      <c r="F117" s="21">
        <v>1149.52170812127</v>
      </c>
      <c r="G117" s="21">
        <v>862.79546148872305</v>
      </c>
      <c r="H117" s="21">
        <v>727.31403493103005</v>
      </c>
      <c r="J117" s="20">
        <v>0</v>
      </c>
      <c r="K117" s="109">
        <f t="shared" si="5"/>
        <v>7104.8027620309504</v>
      </c>
      <c r="L117" s="109">
        <f t="shared" si="5"/>
        <v>55.923598837209965</v>
      </c>
      <c r="M117" s="109">
        <f t="shared" si="5"/>
        <v>-286.72624663254692</v>
      </c>
      <c r="N117" s="109">
        <f t="shared" si="5"/>
        <v>-135.481426557693</v>
      </c>
      <c r="O117" s="109">
        <f t="shared" si="6"/>
        <v>6738.5186876779208</v>
      </c>
      <c r="Q117" s="113">
        <f>K117/$N117</f>
        <v>-52.441157009853768</v>
      </c>
      <c r="R117" s="113">
        <f t="shared" ref="R117:T121" si="7">L117/$N117</f>
        <v>-0.41277686733978719</v>
      </c>
      <c r="S117" s="113">
        <f t="shared" si="7"/>
        <v>2.1163509561249585</v>
      </c>
      <c r="T117" s="113">
        <f t="shared" si="7"/>
        <v>1</v>
      </c>
      <c r="U117" s="20"/>
    </row>
    <row r="118" spans="2:21" x14ac:dyDescent="0.25">
      <c r="B118" s="20"/>
      <c r="C118" s="20">
        <v>1</v>
      </c>
      <c r="D118" s="21">
        <v>-10694.655261156</v>
      </c>
      <c r="E118" s="21">
        <v>521.71741488115697</v>
      </c>
      <c r="F118" s="21">
        <v>1049.50966933073</v>
      </c>
      <c r="G118" s="21">
        <v>789.777577724661</v>
      </c>
      <c r="H118" s="21">
        <v>1208.9386928649899</v>
      </c>
      <c r="J118" s="20">
        <v>1</v>
      </c>
      <c r="K118" s="109">
        <f t="shared" si="5"/>
        <v>11216.372676037157</v>
      </c>
      <c r="L118" s="109">
        <f t="shared" si="5"/>
        <v>527.79225444957308</v>
      </c>
      <c r="M118" s="109">
        <f t="shared" si="5"/>
        <v>-259.73209160606905</v>
      </c>
      <c r="N118" s="109">
        <f t="shared" si="5"/>
        <v>419.16111514032889</v>
      </c>
      <c r="O118" s="109">
        <f t="shared" si="6"/>
        <v>11903.593954020989</v>
      </c>
      <c r="Q118" s="113">
        <f t="shared" ref="Q118:Q121" si="8">K118/$N118</f>
        <v>26.75909637343646</v>
      </c>
      <c r="R118" s="113">
        <f t="shared" si="7"/>
        <v>1.259163208096906</v>
      </c>
      <c r="S118" s="113">
        <f t="shared" si="7"/>
        <v>-0.61964739147884607</v>
      </c>
      <c r="T118" s="113">
        <f t="shared" si="7"/>
        <v>1</v>
      </c>
      <c r="U118" s="20"/>
    </row>
    <row r="119" spans="2:21" x14ac:dyDescent="0.25">
      <c r="B119" s="20"/>
      <c r="C119" s="20">
        <v>2</v>
      </c>
      <c r="D119" s="21">
        <v>-8342.5872980334807</v>
      </c>
      <c r="E119" s="21">
        <v>-2195.61309822162</v>
      </c>
      <c r="F119" s="21">
        <v>-870.22050384410602</v>
      </c>
      <c r="G119" s="21">
        <v>258.08650872231999</v>
      </c>
      <c r="H119" s="21">
        <v>809.25991129161901</v>
      </c>
      <c r="J119" s="20">
        <v>2</v>
      </c>
      <c r="K119" s="109">
        <f t="shared" si="5"/>
        <v>6146.9741998118607</v>
      </c>
      <c r="L119" s="109">
        <f t="shared" si="5"/>
        <v>1325.3925943775139</v>
      </c>
      <c r="M119" s="109">
        <f t="shared" si="5"/>
        <v>1128.307012566426</v>
      </c>
      <c r="N119" s="109">
        <f t="shared" si="5"/>
        <v>551.17340256929901</v>
      </c>
      <c r="O119" s="109">
        <f t="shared" si="6"/>
        <v>9151.8472093250984</v>
      </c>
      <c r="Q119" s="113">
        <f t="shared" si="8"/>
        <v>11.15252327336133</v>
      </c>
      <c r="R119" s="113">
        <f t="shared" si="7"/>
        <v>2.4046744421976571</v>
      </c>
      <c r="S119" s="113">
        <f t="shared" si="7"/>
        <v>2.0470998914439891</v>
      </c>
      <c r="T119" s="113">
        <f t="shared" si="7"/>
        <v>1</v>
      </c>
      <c r="U119" s="20"/>
    </row>
    <row r="120" spans="2:21" x14ac:dyDescent="0.25">
      <c r="B120" s="20"/>
      <c r="C120" s="20">
        <v>3</v>
      </c>
      <c r="D120" s="21">
        <v>-7710.2228730990701</v>
      </c>
      <c r="E120" s="21">
        <v>-4557.5242982878799</v>
      </c>
      <c r="F120" s="21">
        <v>-2615.8707131814999</v>
      </c>
      <c r="G120" s="21">
        <v>-434.671058842891</v>
      </c>
      <c r="H120" s="21">
        <v>478.24274544798197</v>
      </c>
      <c r="J120" s="20">
        <v>3</v>
      </c>
      <c r="K120" s="109">
        <f t="shared" si="5"/>
        <v>3152.6985748111902</v>
      </c>
      <c r="L120" s="109">
        <f t="shared" si="5"/>
        <v>1941.65358510638</v>
      </c>
      <c r="M120" s="109">
        <f t="shared" si="5"/>
        <v>2181.199654338609</v>
      </c>
      <c r="N120" s="109">
        <f t="shared" si="5"/>
        <v>912.91380429087303</v>
      </c>
      <c r="O120" s="109">
        <f t="shared" si="6"/>
        <v>8188.4656185470521</v>
      </c>
      <c r="Q120" s="113">
        <f t="shared" si="8"/>
        <v>3.4534460537160152</v>
      </c>
      <c r="R120" s="113">
        <f t="shared" si="7"/>
        <v>2.1268750411925303</v>
      </c>
      <c r="S120" s="113">
        <f t="shared" si="7"/>
        <v>2.3892722884532418</v>
      </c>
      <c r="T120" s="113">
        <f t="shared" si="7"/>
        <v>1</v>
      </c>
      <c r="U120" s="20"/>
    </row>
    <row r="121" spans="2:21" x14ac:dyDescent="0.25">
      <c r="B121" s="20"/>
      <c r="C121" s="20">
        <v>4</v>
      </c>
      <c r="D121" s="21">
        <v>-8487.0302036236499</v>
      </c>
      <c r="E121" s="21">
        <v>-6268.5503022638204</v>
      </c>
      <c r="F121" s="21">
        <v>-4158.7261567477499</v>
      </c>
      <c r="G121" s="21">
        <v>-1994.0234741924201</v>
      </c>
      <c r="H121" s="21">
        <v>-2768.2371946838598</v>
      </c>
      <c r="J121" s="20">
        <v>4</v>
      </c>
      <c r="K121" s="109">
        <f t="shared" si="5"/>
        <v>2218.4799013598295</v>
      </c>
      <c r="L121" s="109">
        <f t="shared" si="5"/>
        <v>2109.8241455160705</v>
      </c>
      <c r="M121" s="109">
        <f t="shared" si="5"/>
        <v>2164.7026825553298</v>
      </c>
      <c r="N121" s="109">
        <f t="shared" si="5"/>
        <v>-774.21372049143974</v>
      </c>
      <c r="O121" s="109">
        <f t="shared" si="6"/>
        <v>5718.7930089397905</v>
      </c>
      <c r="Q121" s="113">
        <f t="shared" si="8"/>
        <v>-2.8654618778282921</v>
      </c>
      <c r="R121" s="113">
        <f t="shared" si="7"/>
        <v>-2.7251185165988003</v>
      </c>
      <c r="S121" s="113">
        <f t="shared" si="7"/>
        <v>-2.7960014467081047</v>
      </c>
      <c r="T121" s="113">
        <f t="shared" si="7"/>
        <v>1</v>
      </c>
      <c r="U121" s="20"/>
    </row>
    <row r="122" spans="2:21" x14ac:dyDescent="0.25">
      <c r="B122" s="20"/>
      <c r="C122" s="20">
        <v>5</v>
      </c>
      <c r="D122" s="21">
        <v>-6441.6946973444401</v>
      </c>
      <c r="E122" s="21">
        <v>-4775.7430739542096</v>
      </c>
      <c r="F122" s="21">
        <v>-2544.12410135147</v>
      </c>
      <c r="G122" s="21">
        <v>-628.72436005707596</v>
      </c>
      <c r="H122" s="21"/>
      <c r="J122" s="20">
        <v>5</v>
      </c>
      <c r="K122" s="109">
        <f>E122-D122</f>
        <v>1665.9516233902305</v>
      </c>
      <c r="L122" s="109">
        <f>F122-E122</f>
        <v>2231.6189726027396</v>
      </c>
      <c r="M122" s="109"/>
      <c r="N122" s="109"/>
      <c r="O122" s="109"/>
    </row>
    <row r="123" spans="2:21" x14ac:dyDescent="0.25">
      <c r="D123" s="19"/>
      <c r="E123" s="19"/>
      <c r="F123" s="19"/>
      <c r="G123" s="19"/>
      <c r="H123" s="19"/>
      <c r="K123" s="63"/>
      <c r="L123" s="63"/>
      <c r="M123" s="63"/>
      <c r="N123" s="63"/>
      <c r="O123" s="63"/>
      <c r="P123" s="63"/>
    </row>
    <row r="124" spans="2:21" x14ac:dyDescent="0.25">
      <c r="B124" s="20"/>
      <c r="C124" s="20">
        <v>-5</v>
      </c>
      <c r="D124" s="21">
        <v>2218.4415374482801</v>
      </c>
      <c r="E124" s="21"/>
      <c r="F124" s="21"/>
      <c r="G124" s="21"/>
      <c r="H124" s="21"/>
    </row>
    <row r="125" spans="2:21" x14ac:dyDescent="0.25">
      <c r="B125" s="22" t="s">
        <v>2</v>
      </c>
      <c r="C125" s="20">
        <v>-4</v>
      </c>
      <c r="D125" s="21">
        <v>1485.0205633068899</v>
      </c>
      <c r="E125" s="21"/>
      <c r="F125" s="21"/>
      <c r="G125" s="21"/>
      <c r="H125" s="21">
        <v>1830.2108763574499</v>
      </c>
    </row>
    <row r="126" spans="2:21" x14ac:dyDescent="0.25">
      <c r="B126" s="20"/>
      <c r="C126" s="20">
        <v>-3</v>
      </c>
      <c r="D126" s="21">
        <v>1249.4806008461901</v>
      </c>
      <c r="E126" s="21"/>
      <c r="F126" s="21"/>
      <c r="G126" s="21"/>
      <c r="H126" s="21">
        <v>1333.3316503874</v>
      </c>
    </row>
    <row r="127" spans="2:21" x14ac:dyDescent="0.25">
      <c r="B127" s="20"/>
      <c r="C127" s="20">
        <v>-2</v>
      </c>
      <c r="D127" s="21">
        <v>1180.43213253675</v>
      </c>
      <c r="E127" s="21"/>
      <c r="F127" s="21"/>
      <c r="G127" s="21"/>
      <c r="H127" s="21">
        <v>1144.06953744103</v>
      </c>
    </row>
    <row r="128" spans="2:21" x14ac:dyDescent="0.25">
      <c r="B128" s="20"/>
      <c r="C128" s="20">
        <v>-1</v>
      </c>
      <c r="D128" s="21">
        <v>973.02391922843196</v>
      </c>
      <c r="E128" s="21"/>
      <c r="F128" s="21"/>
      <c r="G128" s="21"/>
      <c r="H128" s="21">
        <v>970.53992705287897</v>
      </c>
    </row>
    <row r="129" spans="2:8" x14ac:dyDescent="0.25">
      <c r="B129" s="20"/>
      <c r="C129" s="20">
        <v>0</v>
      </c>
      <c r="D129" s="21">
        <v>936.90261454805295</v>
      </c>
      <c r="E129" s="21"/>
      <c r="F129" s="21"/>
      <c r="G129" s="21"/>
      <c r="H129" s="21">
        <v>798.60080139709396</v>
      </c>
    </row>
    <row r="130" spans="2:8" x14ac:dyDescent="0.25">
      <c r="B130" s="20"/>
      <c r="C130" s="20">
        <v>1</v>
      </c>
      <c r="D130" s="21">
        <v>1301.4858203787001</v>
      </c>
      <c r="E130" s="21"/>
      <c r="F130" s="21"/>
      <c r="G130" s="21"/>
      <c r="H130" s="21">
        <v>1202.6714339940499</v>
      </c>
    </row>
    <row r="131" spans="2:8" x14ac:dyDescent="0.25">
      <c r="B131" s="20"/>
      <c r="C131" s="20">
        <v>2</v>
      </c>
      <c r="D131" s="21">
        <v>1586.5406713300399</v>
      </c>
      <c r="E131" s="21"/>
      <c r="F131" s="21"/>
      <c r="G131" s="21"/>
      <c r="H131" s="21">
        <v>1476.4965564509801</v>
      </c>
    </row>
    <row r="132" spans="2:8" x14ac:dyDescent="0.25">
      <c r="B132" s="20"/>
      <c r="C132" s="20">
        <v>3</v>
      </c>
      <c r="D132" s="21">
        <v>2010.19032919746</v>
      </c>
      <c r="E132" s="21"/>
      <c r="F132" s="21"/>
      <c r="G132" s="21"/>
      <c r="H132" s="21">
        <v>1814.0001282810799</v>
      </c>
    </row>
    <row r="133" spans="2:8" x14ac:dyDescent="0.25">
      <c r="B133" s="20"/>
      <c r="C133" s="20">
        <v>4</v>
      </c>
      <c r="D133" s="21">
        <v>2715.4469947498001</v>
      </c>
      <c r="E133" s="21"/>
      <c r="F133" s="21"/>
      <c r="G133" s="21"/>
      <c r="H133" s="21">
        <v>2736.88900828343</v>
      </c>
    </row>
    <row r="134" spans="2:8" x14ac:dyDescent="0.25">
      <c r="B134" s="20"/>
      <c r="C134" s="20">
        <v>5</v>
      </c>
      <c r="D134" s="21">
        <v>3235.1549250317998</v>
      </c>
      <c r="E134" s="20"/>
      <c r="F134" s="20"/>
      <c r="G134" s="20"/>
      <c r="H134" s="20"/>
    </row>
    <row r="136" spans="2:8" ht="12.75" customHeight="1" x14ac:dyDescent="0.25"/>
    <row r="137" spans="2:8" ht="33" customHeight="1" x14ac:dyDescent="0.25"/>
    <row r="138" spans="2:8" ht="12.75" customHeight="1" x14ac:dyDescent="0.25"/>
    <row r="151" spans="2:10" x14ac:dyDescent="0.25">
      <c r="B151" s="86" t="s">
        <v>154</v>
      </c>
      <c r="C151" s="86"/>
      <c r="D151" s="86"/>
      <c r="E151" s="86"/>
      <c r="F151" s="86"/>
      <c r="G151" s="86"/>
      <c r="H151" s="86"/>
      <c r="I151" s="86"/>
      <c r="J151" s="86"/>
    </row>
    <row r="152" spans="2:10" ht="30.75" customHeight="1" x14ac:dyDescent="0.25">
      <c r="B152" s="86" t="s">
        <v>73</v>
      </c>
      <c r="C152" s="86"/>
      <c r="D152" s="86"/>
      <c r="E152" s="86"/>
      <c r="F152" s="86"/>
      <c r="G152" s="86"/>
      <c r="H152" s="86"/>
      <c r="I152" s="86"/>
      <c r="J152" s="86"/>
    </row>
    <row r="153" spans="2:10" ht="18.75" customHeight="1" x14ac:dyDescent="0.25">
      <c r="B153" s="86" t="s">
        <v>74</v>
      </c>
      <c r="C153" s="86"/>
      <c r="D153" s="86"/>
      <c r="E153" s="86"/>
      <c r="F153" s="86"/>
      <c r="G153" s="86"/>
      <c r="H153" s="86"/>
      <c r="I153" s="86"/>
      <c r="J153" s="86"/>
    </row>
  </sheetData>
  <mergeCells count="13">
    <mergeCell ref="B151:J151"/>
    <mergeCell ref="B152:J152"/>
    <mergeCell ref="B153:J153"/>
    <mergeCell ref="B35:K35"/>
    <mergeCell ref="B36:K36"/>
    <mergeCell ref="C5:D5"/>
    <mergeCell ref="E5:F5"/>
    <mergeCell ref="G5:H5"/>
    <mergeCell ref="C19:D19"/>
    <mergeCell ref="E19:F19"/>
    <mergeCell ref="G19:H19"/>
    <mergeCell ref="I5:J5"/>
    <mergeCell ref="B34:K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workbookViewId="0"/>
  </sheetViews>
  <sheetFormatPr baseColWidth="10" defaultRowHeight="12.75" x14ac:dyDescent="0.25"/>
  <cols>
    <col min="1" max="1" width="3" style="2" customWidth="1"/>
    <col min="2" max="16384" width="11.42578125" style="2"/>
  </cols>
  <sheetData>
    <row r="2" spans="2:4" x14ac:dyDescent="0.25">
      <c r="B2" s="1" t="s">
        <v>76</v>
      </c>
    </row>
    <row r="3" spans="2:4" x14ac:dyDescent="0.25">
      <c r="B3" s="1"/>
    </row>
    <row r="4" spans="2:4" x14ac:dyDescent="0.25">
      <c r="B4" s="20"/>
      <c r="C4" s="22" t="s">
        <v>12</v>
      </c>
      <c r="D4" s="22" t="s">
        <v>9</v>
      </c>
    </row>
    <row r="5" spans="2:4" x14ac:dyDescent="0.25">
      <c r="B5" s="22">
        <v>2010</v>
      </c>
      <c r="C5" s="21">
        <v>24.394785847299801</v>
      </c>
      <c r="D5" s="21">
        <v>8.2278481012658204</v>
      </c>
    </row>
    <row r="6" spans="2:4" x14ac:dyDescent="0.25">
      <c r="B6" s="22">
        <v>2011</v>
      </c>
      <c r="C6" s="21">
        <v>49.162011173184403</v>
      </c>
      <c r="D6" s="21">
        <v>43.9873417721519</v>
      </c>
    </row>
    <row r="7" spans="2:4" x14ac:dyDescent="0.25">
      <c r="B7" s="22">
        <v>2012</v>
      </c>
      <c r="C7" s="21">
        <v>17.318435754189899</v>
      </c>
      <c r="D7" s="21">
        <v>70.253164556962005</v>
      </c>
    </row>
    <row r="8" spans="2:4" x14ac:dyDescent="0.25">
      <c r="B8" s="22">
        <v>2013</v>
      </c>
      <c r="C8" s="21">
        <v>5.2141527001862196</v>
      </c>
      <c r="D8" s="21">
        <v>81.645569620253198</v>
      </c>
    </row>
    <row r="9" spans="2:4" x14ac:dyDescent="0.25">
      <c r="B9" s="22">
        <v>2014</v>
      </c>
      <c r="C9" s="21">
        <v>1.8621973929236499</v>
      </c>
      <c r="D9" s="21">
        <v>90.506329113924096</v>
      </c>
    </row>
    <row r="10" spans="2:4" x14ac:dyDescent="0.25">
      <c r="B10" s="22">
        <v>2015</v>
      </c>
      <c r="C10" s="21">
        <v>0.74487895716945995</v>
      </c>
      <c r="D10" s="21">
        <v>93.354430379746802</v>
      </c>
    </row>
    <row r="11" spans="2:4" x14ac:dyDescent="0.25">
      <c r="B11" s="22">
        <v>2016</v>
      </c>
      <c r="C11" s="21">
        <v>0.93109869646182497</v>
      </c>
      <c r="D11" s="21">
        <v>94.620253164556999</v>
      </c>
    </row>
    <row r="22" spans="2:10" ht="39" customHeight="1" x14ac:dyDescent="0.25">
      <c r="B22" s="86" t="s">
        <v>77</v>
      </c>
      <c r="C22" s="86"/>
      <c r="D22" s="86"/>
      <c r="E22" s="86"/>
      <c r="F22" s="86"/>
      <c r="G22" s="86"/>
      <c r="H22" s="86"/>
      <c r="I22" s="86"/>
      <c r="J22" s="86"/>
    </row>
    <row r="23" spans="2:10" ht="24.75" customHeight="1" x14ac:dyDescent="0.25">
      <c r="B23" s="86" t="s">
        <v>78</v>
      </c>
      <c r="C23" s="86"/>
      <c r="D23" s="86"/>
      <c r="E23" s="86"/>
      <c r="F23" s="86"/>
      <c r="G23" s="86"/>
      <c r="H23" s="86"/>
      <c r="I23" s="86"/>
      <c r="J23" s="86"/>
    </row>
    <row r="24" spans="2:10" ht="12.75" customHeight="1" x14ac:dyDescent="0.25">
      <c r="B24" s="86" t="s">
        <v>79</v>
      </c>
      <c r="C24" s="86"/>
      <c r="D24" s="86"/>
      <c r="E24" s="86"/>
      <c r="F24" s="86"/>
      <c r="G24" s="86"/>
      <c r="H24" s="86"/>
      <c r="I24" s="86"/>
      <c r="J24" s="86"/>
    </row>
  </sheetData>
  <mergeCells count="3">
    <mergeCell ref="B22:J22"/>
    <mergeCell ref="B23:J23"/>
    <mergeCell ref="B24:J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workbookViewId="0"/>
  </sheetViews>
  <sheetFormatPr baseColWidth="10" defaultRowHeight="12.75" x14ac:dyDescent="0.25"/>
  <cols>
    <col min="1" max="1" width="4.5703125" style="2" customWidth="1"/>
    <col min="2" max="2" width="19.85546875" style="2" customWidth="1"/>
    <col min="3" max="16384" width="11.42578125" style="2"/>
  </cols>
  <sheetData>
    <row r="2" spans="2:11" x14ac:dyDescent="0.25">
      <c r="B2" s="1" t="s">
        <v>80</v>
      </c>
    </row>
    <row r="4" spans="2:11" x14ac:dyDescent="0.25">
      <c r="B4" s="1" t="s">
        <v>83</v>
      </c>
    </row>
    <row r="5" spans="2:11" x14ac:dyDescent="0.25">
      <c r="B5" s="25" t="s">
        <v>81</v>
      </c>
      <c r="C5" s="25">
        <v>1</v>
      </c>
      <c r="D5" s="25">
        <v>2</v>
      </c>
      <c r="E5" s="25">
        <v>3</v>
      </c>
      <c r="F5" s="25">
        <v>4</v>
      </c>
      <c r="G5" s="25">
        <v>5</v>
      </c>
      <c r="H5" s="25">
        <v>6</v>
      </c>
      <c r="I5" s="25">
        <v>7</v>
      </c>
      <c r="J5" s="25">
        <v>8</v>
      </c>
      <c r="K5" s="25">
        <v>9</v>
      </c>
    </row>
    <row r="6" spans="2:11" ht="25.5" x14ac:dyDescent="0.25">
      <c r="B6" s="26" t="s">
        <v>90</v>
      </c>
      <c r="C6" s="27">
        <v>408</v>
      </c>
      <c r="D6" s="27">
        <v>659</v>
      </c>
      <c r="E6" s="27">
        <v>963</v>
      </c>
      <c r="F6" s="27">
        <v>1519</v>
      </c>
      <c r="G6" s="27" t="s">
        <v>85</v>
      </c>
      <c r="H6" s="27" t="s">
        <v>86</v>
      </c>
      <c r="I6" s="27" t="s">
        <v>87</v>
      </c>
      <c r="J6" s="27" t="s">
        <v>88</v>
      </c>
      <c r="K6" s="27" t="s">
        <v>89</v>
      </c>
    </row>
    <row r="7" spans="2:1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2:11" x14ac:dyDescent="0.25">
      <c r="B8" s="24" t="s">
        <v>84</v>
      </c>
      <c r="C8" s="23"/>
      <c r="D8" s="23"/>
      <c r="E8" s="23"/>
      <c r="F8" s="23"/>
      <c r="G8" s="23"/>
      <c r="H8" s="23"/>
      <c r="I8" s="23"/>
      <c r="J8" s="23"/>
      <c r="K8" s="23"/>
    </row>
    <row r="9" spans="2:11" x14ac:dyDescent="0.25">
      <c r="B9" s="25" t="s">
        <v>82</v>
      </c>
      <c r="C9" s="25">
        <v>10</v>
      </c>
      <c r="D9" s="25" t="s">
        <v>62</v>
      </c>
      <c r="E9" s="25" t="s">
        <v>63</v>
      </c>
      <c r="F9" s="25">
        <v>20</v>
      </c>
      <c r="G9" s="25" t="s">
        <v>64</v>
      </c>
      <c r="H9" s="25" t="s">
        <v>65</v>
      </c>
      <c r="I9" s="23"/>
      <c r="J9" s="23"/>
      <c r="K9" s="23"/>
    </row>
    <row r="10" spans="2:11" x14ac:dyDescent="0.25">
      <c r="B10" s="26" t="s">
        <v>91</v>
      </c>
      <c r="C10" s="27">
        <v>10</v>
      </c>
      <c r="D10" s="27">
        <v>13</v>
      </c>
      <c r="E10" s="27">
        <v>17</v>
      </c>
      <c r="F10" s="27">
        <v>20</v>
      </c>
      <c r="G10" s="27">
        <v>26</v>
      </c>
      <c r="H10" s="27">
        <v>39</v>
      </c>
      <c r="I10" s="23"/>
      <c r="J10" s="23"/>
      <c r="K10" s="23"/>
    </row>
    <row r="11" spans="2:11" ht="25.5" x14ac:dyDescent="0.25">
      <c r="B11" s="26" t="s">
        <v>92</v>
      </c>
      <c r="C11" s="28">
        <v>1348</v>
      </c>
      <c r="D11" s="28">
        <v>1719</v>
      </c>
      <c r="E11" s="28">
        <v>2438</v>
      </c>
      <c r="F11" s="28">
        <v>2492</v>
      </c>
      <c r="G11" s="28">
        <v>2523</v>
      </c>
      <c r="H11" s="28">
        <v>4428</v>
      </c>
      <c r="I11" s="23"/>
      <c r="J11" s="23"/>
      <c r="K11" s="23"/>
    </row>
    <row r="13" spans="2:11" ht="60" customHeight="1" x14ac:dyDescent="0.25">
      <c r="B13" s="88" t="s">
        <v>103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ht="42" customHeight="1" x14ac:dyDescent="0.25">
      <c r="B14" s="88" t="s">
        <v>104</v>
      </c>
      <c r="C14" s="88"/>
      <c r="D14" s="88"/>
      <c r="E14" s="88"/>
      <c r="F14" s="88"/>
      <c r="G14" s="88"/>
      <c r="H14" s="88"/>
      <c r="I14" s="88"/>
      <c r="J14" s="88"/>
      <c r="K14" s="88"/>
    </row>
    <row r="15" spans="2:11" x14ac:dyDescent="0.25">
      <c r="B15" s="88" t="s">
        <v>99</v>
      </c>
      <c r="C15" s="88"/>
      <c r="D15" s="88"/>
      <c r="E15" s="88"/>
      <c r="F15" s="88"/>
      <c r="G15" s="88"/>
      <c r="H15" s="88"/>
      <c r="I15" s="88"/>
      <c r="J15" s="88"/>
      <c r="K15" s="88"/>
    </row>
    <row r="16" spans="2:11" x14ac:dyDescent="0.25">
      <c r="B16" s="31" t="s">
        <v>105</v>
      </c>
      <c r="C16" s="31"/>
      <c r="D16" s="31"/>
      <c r="E16" s="31"/>
      <c r="F16" s="31"/>
      <c r="G16" s="31"/>
      <c r="H16" s="31"/>
      <c r="I16" s="31"/>
      <c r="J16" s="31"/>
      <c r="K16" s="31"/>
    </row>
  </sheetData>
  <mergeCells count="3">
    <mergeCell ref="B13:K13"/>
    <mergeCell ref="B14:K14"/>
    <mergeCell ref="B15:K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/>
  </sheetViews>
  <sheetFormatPr baseColWidth="10" defaultRowHeight="12.75" x14ac:dyDescent="0.25"/>
  <cols>
    <col min="1" max="1" width="4.140625" style="2" customWidth="1"/>
    <col min="2" max="16384" width="11.42578125" style="2"/>
  </cols>
  <sheetData>
    <row r="2" spans="2:6" x14ac:dyDescent="0.25">
      <c r="B2" s="1" t="s">
        <v>101</v>
      </c>
    </row>
    <row r="4" spans="2:6" x14ac:dyDescent="0.25">
      <c r="B4" s="25" t="s">
        <v>93</v>
      </c>
      <c r="C4" s="89" t="s">
        <v>95</v>
      </c>
      <c r="D4" s="89" t="s">
        <v>96</v>
      </c>
    </row>
    <row r="5" spans="2:6" x14ac:dyDescent="0.25">
      <c r="B5" s="25" t="s">
        <v>94</v>
      </c>
      <c r="C5" s="89"/>
      <c r="D5" s="89"/>
    </row>
    <row r="6" spans="2:6" x14ac:dyDescent="0.25">
      <c r="B6" s="29" t="s">
        <v>97</v>
      </c>
      <c r="C6" s="30">
        <v>0.63</v>
      </c>
      <c r="D6" s="30">
        <v>0.08</v>
      </c>
    </row>
    <row r="7" spans="2:6" x14ac:dyDescent="0.25">
      <c r="B7" s="29" t="s">
        <v>98</v>
      </c>
      <c r="C7" s="30">
        <v>1.5</v>
      </c>
      <c r="D7" s="30">
        <v>0.42</v>
      </c>
    </row>
    <row r="9" spans="2:6" ht="37.5" customHeight="1" x14ac:dyDescent="0.25">
      <c r="B9" s="88" t="s">
        <v>102</v>
      </c>
      <c r="C9" s="88"/>
      <c r="D9" s="88"/>
      <c r="E9" s="88"/>
      <c r="F9" s="88"/>
    </row>
    <row r="10" spans="2:6" ht="42" customHeight="1" x14ac:dyDescent="0.25">
      <c r="B10" s="88" t="s">
        <v>99</v>
      </c>
      <c r="C10" s="88"/>
      <c r="D10" s="88"/>
      <c r="E10" s="88"/>
      <c r="F10" s="88"/>
    </row>
    <row r="11" spans="2:6" x14ac:dyDescent="0.25">
      <c r="B11" s="90" t="s">
        <v>100</v>
      </c>
      <c r="C11" s="90"/>
      <c r="D11" s="90"/>
      <c r="E11" s="90"/>
      <c r="F11" s="90"/>
    </row>
  </sheetData>
  <mergeCells count="5">
    <mergeCell ref="C4:C5"/>
    <mergeCell ref="D4:D5"/>
    <mergeCell ref="B9:F9"/>
    <mergeCell ref="B10:F10"/>
    <mergeCell ref="B11:F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showGridLines="0" workbookViewId="0"/>
  </sheetViews>
  <sheetFormatPr baseColWidth="10" defaultRowHeight="12.75" x14ac:dyDescent="0.25"/>
  <cols>
    <col min="1" max="1" width="3.85546875" style="2" customWidth="1"/>
    <col min="2" max="2" width="17.28515625" style="2" bestFit="1" customWidth="1"/>
    <col min="3" max="3" width="26.85546875" style="2" customWidth="1"/>
    <col min="4" max="5" width="11.42578125" style="2"/>
    <col min="6" max="6" width="13.7109375" style="2" customWidth="1"/>
    <col min="7" max="16384" width="11.42578125" style="2"/>
  </cols>
  <sheetData>
    <row r="2" spans="2:8" ht="11.25" customHeight="1" x14ac:dyDescent="0.25">
      <c r="B2" s="91" t="s">
        <v>106</v>
      </c>
      <c r="C2" s="91"/>
      <c r="D2" s="91"/>
      <c r="E2" s="91"/>
      <c r="F2" s="91"/>
      <c r="G2" s="91"/>
      <c r="H2" s="91"/>
    </row>
    <row r="3" spans="2:8" ht="13.5" thickBot="1" x14ac:dyDescent="0.3">
      <c r="B3" s="1"/>
    </row>
    <row r="4" spans="2:8" ht="39" thickTop="1" x14ac:dyDescent="0.25">
      <c r="D4" s="32" t="s">
        <v>34</v>
      </c>
      <c r="E4" s="33" t="s">
        <v>35</v>
      </c>
      <c r="F4" s="34" t="s">
        <v>36</v>
      </c>
    </row>
    <row r="5" spans="2:8" x14ac:dyDescent="0.25">
      <c r="B5" s="35" t="s">
        <v>37</v>
      </c>
      <c r="C5" s="36" t="s">
        <v>38</v>
      </c>
      <c r="D5" s="37">
        <v>18.375253691650901</v>
      </c>
      <c r="E5" s="38">
        <v>4.4044044044044002</v>
      </c>
      <c r="F5" s="39">
        <v>2.4707476290183528</v>
      </c>
    </row>
    <row r="6" spans="2:8" x14ac:dyDescent="0.25">
      <c r="B6" s="40"/>
      <c r="C6" s="41" t="s">
        <v>39</v>
      </c>
      <c r="D6" s="42">
        <v>22.317307019385499</v>
      </c>
      <c r="E6" s="43">
        <v>11.911911911911901</v>
      </c>
      <c r="F6" s="44">
        <v>12.9252370981648</v>
      </c>
    </row>
    <row r="7" spans="2:8" x14ac:dyDescent="0.25">
      <c r="B7" s="40"/>
      <c r="C7" s="41" t="s">
        <v>40</v>
      </c>
      <c r="D7" s="42">
        <v>33.227377703128298</v>
      </c>
      <c r="E7" s="43">
        <v>27.102102102102101</v>
      </c>
      <c r="F7" s="44">
        <v>24.756743441310501</v>
      </c>
    </row>
    <row r="8" spans="2:8" x14ac:dyDescent="0.25">
      <c r="B8" s="40"/>
      <c r="C8" s="41" t="s">
        <v>41</v>
      </c>
      <c r="D8" s="45">
        <v>26.080061585835299</v>
      </c>
      <c r="E8" s="46">
        <v>56.581581581581602</v>
      </c>
      <c r="F8" s="47">
        <v>59.847271831506355</v>
      </c>
    </row>
    <row r="9" spans="2:8" x14ac:dyDescent="0.25">
      <c r="B9" s="35" t="s">
        <v>155</v>
      </c>
      <c r="C9" s="36" t="s">
        <v>42</v>
      </c>
      <c r="D9" s="42">
        <v>14.831554607575301</v>
      </c>
      <c r="E9" s="43">
        <v>8.6736934563021499</v>
      </c>
      <c r="F9" s="44">
        <v>12.555085889018795</v>
      </c>
    </row>
    <row r="10" spans="2:8" x14ac:dyDescent="0.25">
      <c r="B10" s="40"/>
      <c r="C10" s="41" t="s">
        <v>43</v>
      </c>
      <c r="D10" s="42">
        <v>29.271751662859199</v>
      </c>
      <c r="E10" s="43">
        <v>22.2222222222222</v>
      </c>
      <c r="F10" s="44">
        <v>21.492490331864374</v>
      </c>
    </row>
    <row r="11" spans="2:8" x14ac:dyDescent="0.25">
      <c r="B11" s="40"/>
      <c r="C11" s="41" t="s">
        <v>44</v>
      </c>
      <c r="D11" s="42">
        <v>32.409305191959703</v>
      </c>
      <c r="E11" s="43">
        <v>35.902503293807598</v>
      </c>
      <c r="F11" s="44">
        <v>30.985250472164761</v>
      </c>
    </row>
    <row r="12" spans="2:8" x14ac:dyDescent="0.25">
      <c r="B12" s="48"/>
      <c r="C12" s="49" t="s">
        <v>45</v>
      </c>
      <c r="D12" s="42">
        <v>23.487388537605799</v>
      </c>
      <c r="E12" s="43">
        <v>33.201581027667999</v>
      </c>
      <c r="F12" s="44">
        <v>34.967173306952063</v>
      </c>
    </row>
    <row r="13" spans="2:8" x14ac:dyDescent="0.25">
      <c r="B13" s="35" t="s">
        <v>46</v>
      </c>
      <c r="C13" s="36" t="s">
        <v>47</v>
      </c>
      <c r="D13" s="37">
        <v>7.6379913776025203</v>
      </c>
      <c r="E13" s="38">
        <v>15.9159159159159</v>
      </c>
      <c r="F13" s="8" t="s">
        <v>48</v>
      </c>
    </row>
    <row r="14" spans="2:8" x14ac:dyDescent="0.25">
      <c r="B14" s="40"/>
      <c r="C14" s="41" t="s">
        <v>49</v>
      </c>
      <c r="D14" s="42">
        <v>31.913404966526102</v>
      </c>
      <c r="E14" s="43">
        <v>51.7335517335517</v>
      </c>
      <c r="F14" s="11" t="s">
        <v>48</v>
      </c>
    </row>
    <row r="15" spans="2:8" x14ac:dyDescent="0.25">
      <c r="B15" s="40"/>
      <c r="C15" s="41" t="s">
        <v>50</v>
      </c>
      <c r="D15" s="42">
        <v>20.428981569704</v>
      </c>
      <c r="E15" s="43">
        <v>17.635817635817599</v>
      </c>
      <c r="F15" s="11" t="s">
        <v>48</v>
      </c>
    </row>
    <row r="16" spans="2:8" x14ac:dyDescent="0.25">
      <c r="B16" s="48"/>
      <c r="C16" s="49" t="s">
        <v>51</v>
      </c>
      <c r="D16" s="45">
        <v>40.019622086167402</v>
      </c>
      <c r="E16" s="46">
        <v>14.714714714714701</v>
      </c>
      <c r="F16" s="14" t="s">
        <v>48</v>
      </c>
    </row>
    <row r="17" spans="2:6" ht="25.5" x14ac:dyDescent="0.25">
      <c r="B17" s="55" t="s">
        <v>109</v>
      </c>
      <c r="C17" s="41">
        <v>1</v>
      </c>
      <c r="D17" s="37">
        <v>19.999141261259901</v>
      </c>
      <c r="E17" s="38">
        <v>35.836627140974997</v>
      </c>
      <c r="F17" s="8" t="s">
        <v>48</v>
      </c>
    </row>
    <row r="18" spans="2:6" x14ac:dyDescent="0.25">
      <c r="B18" s="40"/>
      <c r="C18" s="41">
        <v>2</v>
      </c>
      <c r="D18" s="42">
        <v>20.000151542130599</v>
      </c>
      <c r="E18" s="43">
        <v>25.977162933684699</v>
      </c>
      <c r="F18" s="11" t="s">
        <v>48</v>
      </c>
    </row>
    <row r="19" spans="2:6" x14ac:dyDescent="0.25">
      <c r="B19" s="40"/>
      <c r="C19" s="41">
        <v>3</v>
      </c>
      <c r="D19" s="42">
        <v>20.000656682565999</v>
      </c>
      <c r="E19" s="43">
        <v>18.7747035573123</v>
      </c>
      <c r="F19" s="11" t="s">
        <v>48</v>
      </c>
    </row>
    <row r="20" spans="2:6" x14ac:dyDescent="0.25">
      <c r="B20" s="40"/>
      <c r="C20" s="41">
        <v>4</v>
      </c>
      <c r="D20" s="42">
        <v>20.0000252570218</v>
      </c>
      <c r="E20" s="43">
        <v>12.6921387790953</v>
      </c>
      <c r="F20" s="11" t="s">
        <v>48</v>
      </c>
    </row>
    <row r="21" spans="2:6" x14ac:dyDescent="0.25">
      <c r="B21" s="40"/>
      <c r="C21" s="41">
        <v>5</v>
      </c>
      <c r="D21" s="45">
        <v>20.0000252570218</v>
      </c>
      <c r="E21" s="46">
        <v>6.7193675889328102</v>
      </c>
      <c r="F21" s="14" t="s">
        <v>48</v>
      </c>
    </row>
    <row r="22" spans="2:6" x14ac:dyDescent="0.25">
      <c r="B22" s="35" t="s">
        <v>52</v>
      </c>
      <c r="C22" s="36" t="s">
        <v>53</v>
      </c>
      <c r="D22" s="42">
        <v>48.686445440413003</v>
      </c>
      <c r="E22" s="43">
        <v>65.766359244620105</v>
      </c>
      <c r="F22" s="44">
        <v>70.202894690108323</v>
      </c>
    </row>
    <row r="23" spans="2:6" x14ac:dyDescent="0.25">
      <c r="B23" s="48"/>
      <c r="C23" s="49" t="s">
        <v>54</v>
      </c>
      <c r="D23" s="42">
        <v>51.313554559586997</v>
      </c>
      <c r="E23" s="43">
        <v>34.233640755379902</v>
      </c>
      <c r="F23" s="44">
        <v>29.797105309891666</v>
      </c>
    </row>
    <row r="24" spans="2:6" x14ac:dyDescent="0.25">
      <c r="B24" s="40" t="s">
        <v>107</v>
      </c>
      <c r="C24" s="41" t="s">
        <v>55</v>
      </c>
      <c r="D24" s="37">
        <v>17.396620483255301</v>
      </c>
      <c r="E24" s="38">
        <v>17.681528662420401</v>
      </c>
      <c r="F24" s="8" t="s">
        <v>48</v>
      </c>
    </row>
    <row r="25" spans="2:6" x14ac:dyDescent="0.25">
      <c r="B25" s="40"/>
      <c r="C25" s="41" t="s">
        <v>56</v>
      </c>
      <c r="D25" s="42">
        <v>35.957944423512998</v>
      </c>
      <c r="E25" s="43">
        <v>45.121019108280301</v>
      </c>
      <c r="F25" s="11" t="s">
        <v>48</v>
      </c>
    </row>
    <row r="26" spans="2:6" x14ac:dyDescent="0.25">
      <c r="B26" s="40"/>
      <c r="C26" s="41" t="s">
        <v>57</v>
      </c>
      <c r="D26" s="42">
        <v>33.490200538845997</v>
      </c>
      <c r="E26" s="43">
        <v>27.821656050955401</v>
      </c>
      <c r="F26" s="11" t="s">
        <v>48</v>
      </c>
    </row>
    <row r="27" spans="2:6" x14ac:dyDescent="0.25">
      <c r="B27" s="40"/>
      <c r="C27" s="41" t="s">
        <v>58</v>
      </c>
      <c r="D27" s="45">
        <v>13.1552345543858</v>
      </c>
      <c r="E27" s="46">
        <v>9.3757961783439505</v>
      </c>
      <c r="F27" s="14" t="s">
        <v>48</v>
      </c>
    </row>
    <row r="28" spans="2:6" x14ac:dyDescent="0.25">
      <c r="B28" s="35" t="s">
        <v>108</v>
      </c>
      <c r="C28" s="36" t="s">
        <v>59</v>
      </c>
      <c r="D28" s="42">
        <v>5.4182665211874896</v>
      </c>
      <c r="E28" s="43">
        <v>15.0980879066302</v>
      </c>
      <c r="F28" s="44">
        <v>17.195209473400915</v>
      </c>
    </row>
    <row r="29" spans="2:6" x14ac:dyDescent="0.25">
      <c r="B29" s="40"/>
      <c r="C29" s="41" t="s">
        <v>60</v>
      </c>
      <c r="D29" s="42">
        <v>5.6671636279842001</v>
      </c>
      <c r="E29" s="43">
        <v>9.8336230444499595</v>
      </c>
      <c r="F29" s="44">
        <v>9.3971472144971742</v>
      </c>
    </row>
    <row r="30" spans="2:6" ht="13.5" thickBot="1" x14ac:dyDescent="0.3">
      <c r="B30" s="50"/>
      <c r="C30" s="51" t="s">
        <v>61</v>
      </c>
      <c r="D30" s="52">
        <v>11.6229257417634</v>
      </c>
      <c r="E30" s="53">
        <v>2.40874099826173</v>
      </c>
      <c r="F30" s="54">
        <v>1.71570826231273</v>
      </c>
    </row>
    <row r="31" spans="2:6" ht="13.5" thickTop="1" x14ac:dyDescent="0.25"/>
    <row r="32" spans="2:6" ht="27" customHeight="1" x14ac:dyDescent="0.25">
      <c r="B32" s="86" t="s">
        <v>110</v>
      </c>
      <c r="C32" s="86"/>
      <c r="D32" s="86"/>
      <c r="E32" s="86"/>
      <c r="F32" s="86"/>
    </row>
    <row r="33" spans="2:6" ht="27.75" customHeight="1" x14ac:dyDescent="0.25">
      <c r="B33" s="86" t="s">
        <v>112</v>
      </c>
      <c r="C33" s="86"/>
      <c r="D33" s="86"/>
      <c r="E33" s="86"/>
      <c r="F33" s="86"/>
    </row>
    <row r="34" spans="2:6" ht="24.75" customHeight="1" x14ac:dyDescent="0.25">
      <c r="B34" s="86" t="s">
        <v>111</v>
      </c>
      <c r="C34" s="86"/>
      <c r="D34" s="86"/>
      <c r="E34" s="86"/>
      <c r="F34" s="86"/>
    </row>
    <row r="35" spans="2:6" x14ac:dyDescent="0.25">
      <c r="B35" s="86" t="s">
        <v>74</v>
      </c>
      <c r="C35" s="86"/>
      <c r="D35" s="86"/>
      <c r="E35" s="86"/>
      <c r="F35" s="86"/>
    </row>
    <row r="36" spans="2:6" x14ac:dyDescent="0.25">
      <c r="B36" s="56"/>
    </row>
  </sheetData>
  <mergeCells count="5">
    <mergeCell ref="B2:H2"/>
    <mergeCell ref="B32:F32"/>
    <mergeCell ref="B33:F33"/>
    <mergeCell ref="B34:F34"/>
    <mergeCell ref="B35:F3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topLeftCell="A13" zoomScaleNormal="100" workbookViewId="0"/>
  </sheetViews>
  <sheetFormatPr baseColWidth="10" defaultRowHeight="12.75" x14ac:dyDescent="0.25"/>
  <cols>
    <col min="1" max="1" width="4.28515625" style="2" customWidth="1"/>
    <col min="2" max="16384" width="11.42578125" style="2"/>
  </cols>
  <sheetData>
    <row r="2" spans="2:9" ht="28.5" customHeight="1" x14ac:dyDescent="0.25">
      <c r="B2" s="94" t="s">
        <v>113</v>
      </c>
      <c r="C2" s="94"/>
      <c r="D2" s="94"/>
      <c r="E2" s="94"/>
      <c r="F2" s="94"/>
    </row>
    <row r="4" spans="2:9" ht="74.25" customHeight="1" x14ac:dyDescent="0.25">
      <c r="B4" s="58"/>
      <c r="C4" s="58"/>
      <c r="D4" s="58"/>
      <c r="E4" s="93" t="s">
        <v>1</v>
      </c>
      <c r="F4" s="93"/>
    </row>
    <row r="5" spans="2:9" ht="38.25" x14ac:dyDescent="0.25">
      <c r="B5" s="64" t="s">
        <v>0</v>
      </c>
      <c r="C5" s="65" t="s">
        <v>1</v>
      </c>
      <c r="D5" s="65" t="s">
        <v>3</v>
      </c>
      <c r="E5" s="65" t="s">
        <v>8</v>
      </c>
      <c r="F5" s="65" t="s">
        <v>9</v>
      </c>
    </row>
    <row r="6" spans="2:9" x14ac:dyDescent="0.25">
      <c r="B6" s="58">
        <v>-5</v>
      </c>
      <c r="C6" s="61">
        <v>16970.2808350294</v>
      </c>
      <c r="D6" s="61">
        <v>17477.236609611198</v>
      </c>
      <c r="E6" s="61">
        <v>16536.175773260798</v>
      </c>
      <c r="F6" s="61">
        <v>18009.391267094601</v>
      </c>
    </row>
    <row r="7" spans="2:9" x14ac:dyDescent="0.25">
      <c r="B7" s="58">
        <v>-4</v>
      </c>
      <c r="C7" s="61">
        <v>17467.5966647684</v>
      </c>
      <c r="D7" s="61">
        <v>17296.660322993201</v>
      </c>
      <c r="E7" s="61">
        <v>16999.9593598305</v>
      </c>
      <c r="F7" s="61">
        <v>18540.1647910922</v>
      </c>
    </row>
    <row r="8" spans="2:9" x14ac:dyDescent="0.25">
      <c r="B8" s="58">
        <v>-3</v>
      </c>
      <c r="C8" s="61">
        <v>18048.9697524365</v>
      </c>
      <c r="D8" s="61">
        <v>17382.905194634699</v>
      </c>
      <c r="E8" s="61">
        <v>17677.903902304399</v>
      </c>
      <c r="F8" s="61">
        <v>18832.5135847768</v>
      </c>
    </row>
    <row r="9" spans="2:9" x14ac:dyDescent="0.25">
      <c r="B9" s="58">
        <v>-2</v>
      </c>
      <c r="C9" s="61">
        <v>18508.086520599601</v>
      </c>
      <c r="D9" s="61">
        <v>17192.623612905201</v>
      </c>
      <c r="E9" s="61">
        <v>18211.519474522502</v>
      </c>
      <c r="F9" s="61">
        <v>19122.611653191601</v>
      </c>
    </row>
    <row r="10" spans="2:9" x14ac:dyDescent="0.25">
      <c r="B10" s="58">
        <v>-1</v>
      </c>
      <c r="C10" s="61">
        <v>19561.301439470299</v>
      </c>
      <c r="D10" s="61">
        <v>17086.9512637732</v>
      </c>
      <c r="E10" s="61">
        <v>19247.989690205501</v>
      </c>
      <c r="F10" s="61">
        <v>20210.148213238201</v>
      </c>
    </row>
    <row r="11" spans="2:9" x14ac:dyDescent="0.25">
      <c r="B11" s="58">
        <v>0</v>
      </c>
      <c r="C11" s="61">
        <v>15365.610251128201</v>
      </c>
      <c r="D11" s="61">
        <v>17099.185416972901</v>
      </c>
      <c r="E11" s="61">
        <v>15807.652298975399</v>
      </c>
      <c r="F11" s="61">
        <v>14468.933602007901</v>
      </c>
    </row>
    <row r="12" spans="2:9" x14ac:dyDescent="0.25">
      <c r="B12" s="58">
        <v>1</v>
      </c>
      <c r="C12" s="61">
        <v>13245.501299309901</v>
      </c>
      <c r="D12" s="61">
        <v>16918.084608234702</v>
      </c>
      <c r="E12" s="61">
        <v>14858.457652999499</v>
      </c>
      <c r="F12" s="61">
        <v>10084.705215047201</v>
      </c>
      <c r="G12" s="63"/>
      <c r="H12" s="63"/>
      <c r="I12" s="63"/>
    </row>
    <row r="13" spans="2:9" x14ac:dyDescent="0.25">
      <c r="B13" s="58">
        <v>2</v>
      </c>
      <c r="C13" s="61">
        <v>15668.411140607899</v>
      </c>
      <c r="D13" s="61">
        <v>17124.239249415601</v>
      </c>
      <c r="E13" s="61">
        <v>17213.201457014198</v>
      </c>
      <c r="F13" s="61">
        <v>12706.490950342601</v>
      </c>
      <c r="G13" s="63"/>
      <c r="H13" s="63"/>
      <c r="I13" s="63"/>
    </row>
    <row r="14" spans="2:9" x14ac:dyDescent="0.25">
      <c r="B14" s="58">
        <v>3</v>
      </c>
      <c r="C14" s="61">
        <v>16700.995310556398</v>
      </c>
      <c r="D14" s="61">
        <v>17084.488000595498</v>
      </c>
      <c r="E14" s="61">
        <v>18156.724199677301</v>
      </c>
      <c r="F14" s="61">
        <v>13987.7299208813</v>
      </c>
      <c r="G14" s="63"/>
      <c r="H14" s="63"/>
      <c r="I14" s="63"/>
    </row>
    <row r="15" spans="2:9" x14ac:dyDescent="0.25">
      <c r="B15" s="58">
        <v>4</v>
      </c>
      <c r="C15" s="61">
        <v>17259.769081608702</v>
      </c>
      <c r="D15" s="61">
        <v>16882.485313536901</v>
      </c>
      <c r="E15" s="61">
        <v>18469.202173477999</v>
      </c>
      <c r="F15" s="61">
        <v>14931.5770436782</v>
      </c>
      <c r="G15" s="63"/>
      <c r="H15" s="63"/>
      <c r="I15" s="63"/>
    </row>
    <row r="16" spans="2:9" x14ac:dyDescent="0.25">
      <c r="B16" s="58">
        <v>5</v>
      </c>
      <c r="C16" s="61">
        <v>18265.109175096401</v>
      </c>
      <c r="D16" s="61">
        <v>16856.812535678899</v>
      </c>
      <c r="E16" s="61">
        <v>19621.000962661601</v>
      </c>
      <c r="F16" s="61">
        <v>15653.6794329269</v>
      </c>
      <c r="G16" s="63"/>
      <c r="H16" s="63"/>
      <c r="I16" s="63"/>
    </row>
    <row r="17" spans="7:7" x14ac:dyDescent="0.25">
      <c r="G17" s="63"/>
    </row>
    <row r="35" spans="2:12" x14ac:dyDescent="0.25">
      <c r="B35" s="92" t="s">
        <v>114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2:12" x14ac:dyDescent="0.25">
      <c r="B36" s="92" t="s">
        <v>115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</row>
    <row r="37" spans="2:12" x14ac:dyDescent="0.25">
      <c r="B37" s="92" t="s">
        <v>116</v>
      </c>
      <c r="C37" s="92"/>
      <c r="D37" s="92"/>
      <c r="E37" s="92"/>
      <c r="F37" s="92"/>
      <c r="G37" s="92"/>
      <c r="H37" s="92"/>
      <c r="I37" s="92"/>
      <c r="J37" s="92"/>
    </row>
  </sheetData>
  <mergeCells count="5">
    <mergeCell ref="B35:L35"/>
    <mergeCell ref="B36:L36"/>
    <mergeCell ref="B37:J37"/>
    <mergeCell ref="E4:F4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zoomScaleNormal="100" workbookViewId="0"/>
  </sheetViews>
  <sheetFormatPr baseColWidth="10" defaultRowHeight="12.75" x14ac:dyDescent="0.25"/>
  <cols>
    <col min="1" max="1" width="4.42578125" style="2" customWidth="1"/>
    <col min="2" max="16384" width="11.42578125" style="2"/>
  </cols>
  <sheetData>
    <row r="2" spans="2:9" ht="28.5" customHeight="1" x14ac:dyDescent="0.25">
      <c r="B2" s="91" t="s">
        <v>117</v>
      </c>
      <c r="C2" s="91"/>
      <c r="D2" s="91"/>
      <c r="E2" s="91"/>
      <c r="F2" s="91"/>
      <c r="G2" s="91"/>
      <c r="H2" s="91"/>
      <c r="I2" s="91"/>
    </row>
    <row r="4" spans="2:9" ht="74.25" customHeight="1" x14ac:dyDescent="0.25">
      <c r="B4" s="58"/>
      <c r="C4" s="95" t="s">
        <v>7</v>
      </c>
      <c r="D4" s="95"/>
      <c r="E4" s="95" t="s">
        <v>119</v>
      </c>
      <c r="F4" s="95"/>
    </row>
    <row r="5" spans="2:9" ht="25.5" x14ac:dyDescent="0.25">
      <c r="B5" s="59" t="s">
        <v>0</v>
      </c>
      <c r="C5" s="60" t="s">
        <v>8</v>
      </c>
      <c r="D5" s="60" t="s">
        <v>9</v>
      </c>
      <c r="E5" s="60" t="s">
        <v>8</v>
      </c>
      <c r="F5" s="60" t="s">
        <v>9</v>
      </c>
    </row>
    <row r="6" spans="2:9" x14ac:dyDescent="0.25">
      <c r="B6" s="58">
        <v>-5</v>
      </c>
      <c r="C6" s="62">
        <v>0.18822658143745999</v>
      </c>
      <c r="D6" s="62">
        <v>0.17371459787971399</v>
      </c>
      <c r="E6" s="61">
        <v>1457.66791960111</v>
      </c>
      <c r="F6" s="61">
        <v>1550.5112979497101</v>
      </c>
    </row>
    <row r="7" spans="2:9" x14ac:dyDescent="0.25">
      <c r="B7" s="58">
        <v>-4</v>
      </c>
      <c r="C7" s="62">
        <v>0.171821273443309</v>
      </c>
      <c r="D7" s="62">
        <v>0.14455575238903201</v>
      </c>
      <c r="E7" s="61">
        <v>1507.2732765937101</v>
      </c>
      <c r="F7" s="61">
        <v>1607.82191754618</v>
      </c>
    </row>
    <row r="8" spans="2:9" x14ac:dyDescent="0.25">
      <c r="B8" s="58">
        <v>-3</v>
      </c>
      <c r="C8" s="62">
        <v>0.156502317319271</v>
      </c>
      <c r="D8" s="62">
        <v>0.14073319012488</v>
      </c>
      <c r="E8" s="61">
        <v>1547.2016811993699</v>
      </c>
      <c r="F8" s="61">
        <v>1620.1873023210501</v>
      </c>
    </row>
    <row r="9" spans="2:9" x14ac:dyDescent="0.25">
      <c r="B9" s="58">
        <v>-2</v>
      </c>
      <c r="C9" s="62">
        <v>0.14701011126546601</v>
      </c>
      <c r="D9" s="62">
        <v>0.138882263901345</v>
      </c>
      <c r="E9" s="61">
        <v>1609.4250972064301</v>
      </c>
      <c r="F9" s="61">
        <v>1656.14866631051</v>
      </c>
    </row>
    <row r="10" spans="2:9" x14ac:dyDescent="0.25">
      <c r="B10" s="58">
        <v>-1</v>
      </c>
      <c r="C10" s="62">
        <v>0.12719400170065501</v>
      </c>
      <c r="D10" s="62">
        <v>0.114998038757176</v>
      </c>
      <c r="E10" s="61">
        <v>1703.6752317457999</v>
      </c>
      <c r="F10" s="61">
        <v>1751.32636051792</v>
      </c>
    </row>
    <row r="11" spans="2:9" x14ac:dyDescent="0.25">
      <c r="B11" s="58">
        <v>0</v>
      </c>
      <c r="C11" s="62">
        <v>7.9963778559138499E-2</v>
      </c>
      <c r="D11" s="62">
        <v>6.0743863139454499E-2</v>
      </c>
      <c r="E11" s="61">
        <v>1490.7534002201401</v>
      </c>
      <c r="F11" s="61">
        <v>1364.6526451570201</v>
      </c>
    </row>
    <row r="12" spans="2:9" x14ac:dyDescent="0.25">
      <c r="B12" s="58">
        <v>1</v>
      </c>
      <c r="C12" s="62">
        <v>0.10557144141990001</v>
      </c>
      <c r="D12" s="62">
        <v>7.6469805467535207E-2</v>
      </c>
      <c r="E12" s="61">
        <v>1308.7984427173201</v>
      </c>
      <c r="F12" s="61">
        <v>909.39167248303602</v>
      </c>
      <c r="G12" s="63"/>
      <c r="H12" s="63"/>
      <c r="I12" s="63"/>
    </row>
    <row r="13" spans="2:9" x14ac:dyDescent="0.25">
      <c r="B13" s="58">
        <v>2</v>
      </c>
      <c r="C13" s="62">
        <v>0.18046557764419199</v>
      </c>
      <c r="D13" s="62">
        <v>0.21639519316422401</v>
      </c>
      <c r="E13" s="61">
        <v>1443.8989033022499</v>
      </c>
      <c r="F13" s="61">
        <v>1092.65763930925</v>
      </c>
      <c r="G13" s="63"/>
      <c r="H13" s="63"/>
      <c r="I13" s="63"/>
    </row>
    <row r="14" spans="2:9" x14ac:dyDescent="0.25">
      <c r="B14" s="58">
        <v>3</v>
      </c>
      <c r="C14" s="62">
        <v>0.21245214451991101</v>
      </c>
      <c r="D14" s="62">
        <v>0.29448372108398002</v>
      </c>
      <c r="E14" s="61">
        <v>1491.19547734147</v>
      </c>
      <c r="F14" s="61">
        <v>1179.5169895300201</v>
      </c>
      <c r="G14" s="63"/>
      <c r="H14" s="63"/>
      <c r="I14" s="63"/>
    </row>
    <row r="15" spans="2:9" x14ac:dyDescent="0.25">
      <c r="B15" s="58">
        <v>4</v>
      </c>
      <c r="C15" s="62">
        <v>0.20162707289986401</v>
      </c>
      <c r="D15" s="62">
        <v>0.29366898391113</v>
      </c>
      <c r="E15" s="61">
        <v>1539.02621798888</v>
      </c>
      <c r="F15" s="61">
        <v>1268.66825663231</v>
      </c>
      <c r="G15" s="63"/>
      <c r="H15" s="63"/>
      <c r="I15" s="63"/>
    </row>
    <row r="16" spans="2:9" x14ac:dyDescent="0.25">
      <c r="B16" s="58">
        <v>5</v>
      </c>
      <c r="C16" s="62">
        <v>0.17323035084273899</v>
      </c>
      <c r="D16" s="62">
        <v>0.25591902538539002</v>
      </c>
      <c r="E16" s="61">
        <v>1573.4614554828099</v>
      </c>
      <c r="F16" s="61">
        <v>1370.59327488022</v>
      </c>
      <c r="G16" s="63"/>
      <c r="H16" s="63"/>
      <c r="I16" s="63"/>
    </row>
    <row r="17" spans="3:7" x14ac:dyDescent="0.25">
      <c r="C17" s="19"/>
      <c r="D17" s="63"/>
      <c r="E17" s="63"/>
      <c r="F17" s="63"/>
      <c r="G17" s="63"/>
    </row>
    <row r="36" spans="2:9" ht="32.25" customHeight="1" x14ac:dyDescent="0.25">
      <c r="B36" s="86" t="s">
        <v>118</v>
      </c>
      <c r="C36" s="86"/>
      <c r="D36" s="86"/>
      <c r="E36" s="86"/>
      <c r="F36" s="86"/>
      <c r="G36" s="86"/>
      <c r="H36" s="86"/>
      <c r="I36" s="86"/>
    </row>
    <row r="37" spans="2:9" ht="30.75" customHeight="1" x14ac:dyDescent="0.25">
      <c r="B37" s="86" t="s">
        <v>73</v>
      </c>
      <c r="C37" s="86"/>
      <c r="D37" s="86"/>
      <c r="E37" s="86"/>
      <c r="F37" s="86"/>
      <c r="G37" s="86"/>
      <c r="H37" s="86"/>
      <c r="I37" s="86"/>
    </row>
    <row r="38" spans="2:9" x14ac:dyDescent="0.25">
      <c r="B38" s="86" t="s">
        <v>74</v>
      </c>
      <c r="C38" s="86"/>
      <c r="D38" s="86"/>
      <c r="E38" s="86"/>
      <c r="F38" s="86"/>
      <c r="G38" s="86"/>
      <c r="H38" s="86"/>
      <c r="I38" s="86"/>
    </row>
  </sheetData>
  <mergeCells count="6">
    <mergeCell ref="B2:I2"/>
    <mergeCell ref="B36:I36"/>
    <mergeCell ref="B37:I37"/>
    <mergeCell ref="B38:I38"/>
    <mergeCell ref="C4:D4"/>
    <mergeCell ref="E4:F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/>
  </sheetViews>
  <sheetFormatPr baseColWidth="10" defaultRowHeight="12.75" x14ac:dyDescent="0.25"/>
  <cols>
    <col min="1" max="1" width="3.85546875" style="23" customWidth="1"/>
    <col min="2" max="16384" width="11.42578125" style="23"/>
  </cols>
  <sheetData>
    <row r="2" spans="2:9" x14ac:dyDescent="0.25">
      <c r="B2" s="24" t="s">
        <v>120</v>
      </c>
    </row>
    <row r="4" spans="2:9" ht="13.5" thickBot="1" x14ac:dyDescent="0.3">
      <c r="B4" s="24" t="s">
        <v>121</v>
      </c>
    </row>
    <row r="5" spans="2:9" ht="13.5" thickTop="1" x14ac:dyDescent="0.25">
      <c r="B5" s="96" t="s">
        <v>123</v>
      </c>
      <c r="C5" s="98" t="s">
        <v>124</v>
      </c>
      <c r="D5" s="98"/>
      <c r="E5" s="98"/>
      <c r="F5" s="98"/>
      <c r="G5" s="98"/>
      <c r="H5" s="98"/>
      <c r="I5" s="99"/>
    </row>
    <row r="6" spans="2:9" x14ac:dyDescent="0.25">
      <c r="B6" s="97"/>
      <c r="C6" s="73">
        <v>2011</v>
      </c>
      <c r="D6" s="73">
        <v>2012</v>
      </c>
      <c r="E6" s="73">
        <v>2013</v>
      </c>
      <c r="F6" s="73">
        <v>2014</v>
      </c>
      <c r="G6" s="73">
        <v>2015</v>
      </c>
      <c r="H6" s="73">
        <v>2016</v>
      </c>
      <c r="I6" s="74">
        <v>2017</v>
      </c>
    </row>
    <row r="7" spans="2:9" x14ac:dyDescent="0.25">
      <c r="B7" s="75">
        <v>2010</v>
      </c>
      <c r="C7" s="68">
        <v>-1</v>
      </c>
      <c r="D7" s="68">
        <v>-2</v>
      </c>
      <c r="E7" s="68">
        <v>-3</v>
      </c>
      <c r="F7" s="68">
        <v>-4</v>
      </c>
      <c r="G7" s="68">
        <v>-5</v>
      </c>
      <c r="H7" s="68">
        <v>-6</v>
      </c>
      <c r="I7" s="70">
        <v>-7</v>
      </c>
    </row>
    <row r="8" spans="2:9" x14ac:dyDescent="0.25">
      <c r="B8" s="76">
        <v>2011</v>
      </c>
      <c r="C8" s="67">
        <v>0</v>
      </c>
      <c r="D8" s="67">
        <v>-1</v>
      </c>
      <c r="E8" s="67">
        <v>-2</v>
      </c>
      <c r="F8" s="67">
        <v>-3</v>
      </c>
      <c r="G8" s="67">
        <v>-4</v>
      </c>
      <c r="H8" s="67">
        <v>-5</v>
      </c>
      <c r="I8" s="66">
        <v>-6</v>
      </c>
    </row>
    <row r="9" spans="2:9" x14ac:dyDescent="0.25">
      <c r="B9" s="76">
        <v>2012</v>
      </c>
      <c r="C9" s="67">
        <v>1</v>
      </c>
      <c r="D9" s="67">
        <v>0</v>
      </c>
      <c r="E9" s="67">
        <v>-1</v>
      </c>
      <c r="F9" s="67">
        <v>-2</v>
      </c>
      <c r="G9" s="67">
        <v>-3</v>
      </c>
      <c r="H9" s="67">
        <v>-4</v>
      </c>
      <c r="I9" s="66">
        <v>-5</v>
      </c>
    </row>
    <row r="10" spans="2:9" x14ac:dyDescent="0.25">
      <c r="B10" s="76">
        <v>2013</v>
      </c>
      <c r="C10" s="67">
        <v>2</v>
      </c>
      <c r="D10" s="67">
        <v>1</v>
      </c>
      <c r="E10" s="67">
        <v>0</v>
      </c>
      <c r="F10" s="67">
        <v>-1</v>
      </c>
      <c r="G10" s="67">
        <v>-2</v>
      </c>
      <c r="H10" s="67">
        <v>-3</v>
      </c>
      <c r="I10" s="66">
        <v>-4</v>
      </c>
    </row>
    <row r="11" spans="2:9" x14ac:dyDescent="0.25">
      <c r="B11" s="76">
        <v>2014</v>
      </c>
      <c r="C11" s="67">
        <v>3</v>
      </c>
      <c r="D11" s="67">
        <v>2</v>
      </c>
      <c r="E11" s="67">
        <v>1</v>
      </c>
      <c r="F11" s="67">
        <v>0</v>
      </c>
      <c r="G11" s="67">
        <v>-1</v>
      </c>
      <c r="H11" s="67">
        <v>-2</v>
      </c>
      <c r="I11" s="66">
        <v>-3</v>
      </c>
    </row>
    <row r="12" spans="2:9" x14ac:dyDescent="0.25">
      <c r="B12" s="76">
        <v>2015</v>
      </c>
      <c r="C12" s="67">
        <v>4</v>
      </c>
      <c r="D12" s="67">
        <v>3</v>
      </c>
      <c r="E12" s="67">
        <v>2</v>
      </c>
      <c r="F12" s="67">
        <v>1</v>
      </c>
      <c r="G12" s="67">
        <v>0</v>
      </c>
      <c r="H12" s="67">
        <v>-1</v>
      </c>
      <c r="I12" s="66">
        <v>-2</v>
      </c>
    </row>
    <row r="13" spans="2:9" ht="13.5" thickBot="1" x14ac:dyDescent="0.3">
      <c r="B13" s="77">
        <v>2016</v>
      </c>
      <c r="C13" s="69">
        <v>5</v>
      </c>
      <c r="D13" s="69">
        <v>4</v>
      </c>
      <c r="E13" s="69">
        <v>3</v>
      </c>
      <c r="F13" s="69">
        <v>2</v>
      </c>
      <c r="G13" s="69">
        <v>1</v>
      </c>
      <c r="H13" s="69">
        <v>0</v>
      </c>
      <c r="I13" s="71">
        <v>-1</v>
      </c>
    </row>
    <row r="14" spans="2:9" ht="13.5" thickTop="1" x14ac:dyDescent="0.25">
      <c r="B14" s="72"/>
    </row>
    <row r="15" spans="2:9" ht="13.5" thickBot="1" x14ac:dyDescent="0.3">
      <c r="B15" s="78" t="s">
        <v>122</v>
      </c>
    </row>
    <row r="16" spans="2:9" ht="13.5" thickTop="1" x14ac:dyDescent="0.25">
      <c r="B16" s="96" t="s">
        <v>123</v>
      </c>
      <c r="C16" s="98" t="s">
        <v>124</v>
      </c>
      <c r="D16" s="98"/>
      <c r="E16" s="98"/>
      <c r="F16" s="98"/>
      <c r="G16" s="98"/>
      <c r="H16" s="98"/>
      <c r="I16" s="99"/>
    </row>
    <row r="17" spans="2:9" x14ac:dyDescent="0.25">
      <c r="B17" s="97"/>
      <c r="C17" s="73">
        <v>2011</v>
      </c>
      <c r="D17" s="73">
        <v>2012</v>
      </c>
      <c r="E17" s="73">
        <v>2013</v>
      </c>
      <c r="F17" s="73">
        <v>2014</v>
      </c>
      <c r="G17" s="73">
        <v>2015</v>
      </c>
      <c r="H17" s="73">
        <v>2016</v>
      </c>
      <c r="I17" s="74">
        <v>2017</v>
      </c>
    </row>
    <row r="18" spans="2:9" x14ac:dyDescent="0.25">
      <c r="B18" s="75">
        <v>2010</v>
      </c>
      <c r="C18" s="68">
        <v>-1</v>
      </c>
      <c r="D18" s="68">
        <v>-2</v>
      </c>
      <c r="E18" s="68">
        <v>-3</v>
      </c>
      <c r="F18" s="68">
        <v>-4</v>
      </c>
      <c r="G18" s="68">
        <v>-5</v>
      </c>
      <c r="H18" s="68">
        <v>-6</v>
      </c>
      <c r="I18" s="70">
        <v>-7</v>
      </c>
    </row>
    <row r="19" spans="2:9" x14ac:dyDescent="0.25">
      <c r="B19" s="76">
        <v>2011</v>
      </c>
      <c r="C19" s="67">
        <v>0</v>
      </c>
      <c r="D19" s="67">
        <v>-1</v>
      </c>
      <c r="E19" s="67">
        <v>-2</v>
      </c>
      <c r="F19" s="67">
        <v>-3</v>
      </c>
      <c r="G19" s="67">
        <v>-4</v>
      </c>
      <c r="H19" s="67">
        <v>-5</v>
      </c>
      <c r="I19" s="66">
        <v>-6</v>
      </c>
    </row>
    <row r="20" spans="2:9" x14ac:dyDescent="0.25">
      <c r="B20" s="76">
        <v>2012</v>
      </c>
      <c r="C20" s="67">
        <v>1</v>
      </c>
      <c r="D20" s="67">
        <v>0</v>
      </c>
      <c r="E20" s="67">
        <v>-1</v>
      </c>
      <c r="F20" s="67">
        <v>-2</v>
      </c>
      <c r="G20" s="67">
        <v>-3</v>
      </c>
      <c r="H20" s="67">
        <v>-4</v>
      </c>
      <c r="I20" s="66">
        <v>-5</v>
      </c>
    </row>
    <row r="21" spans="2:9" x14ac:dyDescent="0.25">
      <c r="B21" s="76">
        <v>2013</v>
      </c>
      <c r="C21" s="67">
        <v>2</v>
      </c>
      <c r="D21" s="67">
        <v>1</v>
      </c>
      <c r="E21" s="67">
        <v>0</v>
      </c>
      <c r="F21" s="67">
        <v>-1</v>
      </c>
      <c r="G21" s="67">
        <v>-2</v>
      </c>
      <c r="H21" s="67">
        <v>-3</v>
      </c>
      <c r="I21" s="66">
        <v>-4</v>
      </c>
    </row>
    <row r="22" spans="2:9" x14ac:dyDescent="0.25">
      <c r="B22" s="76">
        <v>2014</v>
      </c>
      <c r="C22" s="67">
        <v>3</v>
      </c>
      <c r="D22" s="67">
        <v>2</v>
      </c>
      <c r="E22" s="67">
        <v>1</v>
      </c>
      <c r="F22" s="67">
        <v>0</v>
      </c>
      <c r="G22" s="67">
        <v>-1</v>
      </c>
      <c r="H22" s="67">
        <v>-2</v>
      </c>
      <c r="I22" s="66">
        <v>-3</v>
      </c>
    </row>
    <row r="23" spans="2:9" x14ac:dyDescent="0.25">
      <c r="B23" s="76">
        <v>2015</v>
      </c>
      <c r="C23" s="67">
        <v>4</v>
      </c>
      <c r="D23" s="67">
        <v>3</v>
      </c>
      <c r="E23" s="67">
        <v>2</v>
      </c>
      <c r="F23" s="67">
        <v>1</v>
      </c>
      <c r="G23" s="67">
        <v>0</v>
      </c>
      <c r="H23" s="67">
        <v>-1</v>
      </c>
      <c r="I23" s="66">
        <v>-2</v>
      </c>
    </row>
    <row r="24" spans="2:9" ht="13.5" thickBot="1" x14ac:dyDescent="0.3">
      <c r="B24" s="77">
        <v>2016</v>
      </c>
      <c r="C24" s="69">
        <v>5</v>
      </c>
      <c r="D24" s="69">
        <v>4</v>
      </c>
      <c r="E24" s="69">
        <v>3</v>
      </c>
      <c r="F24" s="69">
        <v>2</v>
      </c>
      <c r="G24" s="69">
        <v>1</v>
      </c>
      <c r="H24" s="69">
        <v>0</v>
      </c>
      <c r="I24" s="71">
        <v>-1</v>
      </c>
    </row>
    <row r="25" spans="2:9" ht="13.5" thickTop="1" x14ac:dyDescent="0.25"/>
    <row r="26" spans="2:9" ht="68.25" customHeight="1" x14ac:dyDescent="0.25">
      <c r="B26" s="86" t="s">
        <v>125</v>
      </c>
      <c r="C26" s="86"/>
      <c r="D26" s="86"/>
      <c r="E26" s="86"/>
      <c r="F26" s="86"/>
      <c r="G26" s="86"/>
      <c r="H26" s="86"/>
      <c r="I26" s="86"/>
    </row>
  </sheetData>
  <mergeCells count="5">
    <mergeCell ref="B5:B6"/>
    <mergeCell ref="C5:I5"/>
    <mergeCell ref="B16:B17"/>
    <mergeCell ref="C16:I16"/>
    <mergeCell ref="B26:I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"/>
  <sheetViews>
    <sheetView zoomScale="80" zoomScaleNormal="80" workbookViewId="0">
      <selection activeCell="B2" sqref="B2:K2"/>
    </sheetView>
  </sheetViews>
  <sheetFormatPr baseColWidth="10" defaultRowHeight="12.75" x14ac:dyDescent="0.25"/>
  <cols>
    <col min="1" max="1" width="3.7109375" style="2" customWidth="1"/>
    <col min="2" max="2" width="12.7109375" style="2" bestFit="1" customWidth="1"/>
    <col min="3" max="10" width="11.42578125" style="2"/>
    <col min="11" max="11" width="22.28515625" style="2" customWidth="1"/>
    <col min="12" max="16384" width="11.42578125" style="2"/>
  </cols>
  <sheetData>
    <row r="1" spans="2:17" ht="21" customHeight="1" x14ac:dyDescent="0.25"/>
    <row r="2" spans="2:17" ht="45" customHeight="1" x14ac:dyDescent="0.25">
      <c r="B2" s="91" t="s">
        <v>126</v>
      </c>
      <c r="C2" s="91"/>
      <c r="D2" s="91"/>
      <c r="E2" s="91"/>
      <c r="F2" s="91"/>
      <c r="G2" s="91"/>
      <c r="H2" s="91"/>
      <c r="I2" s="91"/>
      <c r="J2" s="91"/>
      <c r="K2" s="91"/>
    </row>
    <row r="3" spans="2:17" ht="22.5" customHeight="1" x14ac:dyDescent="0.25">
      <c r="B3" s="82"/>
      <c r="C3" s="82"/>
      <c r="D3" s="82"/>
      <c r="E3" s="82"/>
      <c r="F3" s="82"/>
      <c r="G3" s="82"/>
      <c r="H3" s="82"/>
      <c r="I3" s="82"/>
      <c r="J3" s="82"/>
      <c r="K3" s="82"/>
    </row>
    <row r="5" spans="2:17" x14ac:dyDescent="0.25">
      <c r="B5" s="22" t="s">
        <v>4</v>
      </c>
      <c r="C5" s="101" t="s">
        <v>1</v>
      </c>
      <c r="D5" s="101"/>
      <c r="E5" s="101" t="s">
        <v>10</v>
      </c>
      <c r="F5" s="101"/>
      <c r="G5" s="101" t="s">
        <v>66</v>
      </c>
      <c r="H5" s="101"/>
      <c r="I5" s="101" t="s">
        <v>67</v>
      </c>
      <c r="J5" s="101"/>
      <c r="K5" s="84" t="s">
        <v>3</v>
      </c>
      <c r="L5" s="79"/>
      <c r="M5" s="79"/>
      <c r="N5" s="79"/>
      <c r="O5" s="79"/>
      <c r="P5" s="79"/>
      <c r="Q5" s="79"/>
    </row>
    <row r="6" spans="2:17" x14ac:dyDescent="0.25">
      <c r="B6" s="85"/>
      <c r="C6" s="85" t="s">
        <v>12</v>
      </c>
      <c r="D6" s="85" t="s">
        <v>13</v>
      </c>
      <c r="E6" s="85" t="s">
        <v>12</v>
      </c>
      <c r="F6" s="85" t="s">
        <v>13</v>
      </c>
      <c r="G6" s="85" t="s">
        <v>12</v>
      </c>
      <c r="H6" s="85" t="s">
        <v>13</v>
      </c>
      <c r="I6" s="85" t="s">
        <v>12</v>
      </c>
      <c r="J6" s="85" t="s">
        <v>13</v>
      </c>
      <c r="K6" s="85" t="s">
        <v>14</v>
      </c>
    </row>
    <row r="7" spans="2:17" x14ac:dyDescent="0.25">
      <c r="B7" s="83">
        <v>-5</v>
      </c>
      <c r="C7" s="21">
        <v>-300.37857179187898</v>
      </c>
      <c r="D7" s="21">
        <v>-213.101078715759</v>
      </c>
      <c r="E7" s="57">
        <v>-1.5710697523957699E-2</v>
      </c>
      <c r="F7" s="57">
        <v>1.96487502830563E-2</v>
      </c>
      <c r="G7" s="20"/>
      <c r="H7" s="20"/>
      <c r="I7" s="20"/>
      <c r="J7" s="20"/>
      <c r="K7" s="21">
        <v>-281.18068296349401</v>
      </c>
    </row>
    <row r="8" spans="2:17" x14ac:dyDescent="0.25">
      <c r="B8" s="83">
        <v>-4</v>
      </c>
      <c r="C8" s="21">
        <v>-192.969831668116</v>
      </c>
      <c r="D8" s="21">
        <v>324.91293202927102</v>
      </c>
      <c r="E8" s="57">
        <v>-1.86241635567769E-3</v>
      </c>
      <c r="F8" s="57">
        <v>-3.9696188098809398E-2</v>
      </c>
      <c r="G8" s="21">
        <v>22.2809568903319</v>
      </c>
      <c r="H8" s="21">
        <v>34.294483993812797</v>
      </c>
      <c r="I8" s="21">
        <v>16.2506076303643</v>
      </c>
      <c r="J8" s="21">
        <v>51.074721780604101</v>
      </c>
      <c r="K8" s="21">
        <v>-58.234711299362999</v>
      </c>
      <c r="L8" s="19"/>
      <c r="M8" s="19"/>
      <c r="N8" s="19"/>
      <c r="O8" s="19"/>
      <c r="P8" s="19"/>
      <c r="Q8" s="19"/>
    </row>
    <row r="9" spans="2:17" x14ac:dyDescent="0.25">
      <c r="B9" s="83">
        <v>-3</v>
      </c>
      <c r="C9" s="21">
        <v>-103.31622026868</v>
      </c>
      <c r="D9" s="21">
        <v>-509.186543471861</v>
      </c>
      <c r="E9" s="57">
        <v>-4.4266341028297096E-3</v>
      </c>
      <c r="F9" s="57">
        <v>1.2493566619213E-2</v>
      </c>
      <c r="G9" s="21">
        <v>-26.0631388654696</v>
      </c>
      <c r="H9" s="21">
        <v>-57.716448676801299</v>
      </c>
      <c r="I9" s="21">
        <v>-42.113262565276401</v>
      </c>
      <c r="J9" s="21">
        <v>-55.101782387106297</v>
      </c>
      <c r="K9" s="21">
        <v>252.95891664881401</v>
      </c>
      <c r="L9" s="19"/>
      <c r="M9" s="19"/>
      <c r="N9" s="19"/>
      <c r="O9" s="19"/>
      <c r="P9" s="19"/>
      <c r="Q9" s="19"/>
    </row>
    <row r="10" spans="2:17" x14ac:dyDescent="0.25">
      <c r="B10" s="83">
        <v>-2</v>
      </c>
      <c r="C10" s="21">
        <v>-65.811721331419193</v>
      </c>
      <c r="D10" s="21">
        <v>-306.85865341058701</v>
      </c>
      <c r="E10" s="57">
        <v>7.2269835555999603E-3</v>
      </c>
      <c r="F10" s="57">
        <v>7.8287041096868001E-3</v>
      </c>
      <c r="G10" s="21">
        <v>12.039273857651001</v>
      </c>
      <c r="H10" s="21">
        <v>-12.1887342232226</v>
      </c>
      <c r="I10" s="21">
        <v>17.711679612613999</v>
      </c>
      <c r="J10" s="21">
        <v>-23.037118001142002</v>
      </c>
      <c r="K10" s="21">
        <v>-83.251332551115794</v>
      </c>
      <c r="L10" s="19"/>
      <c r="M10" s="19"/>
      <c r="N10" s="19"/>
      <c r="O10" s="19"/>
      <c r="P10" s="19"/>
      <c r="Q10" s="19"/>
    </row>
    <row r="11" spans="2:17" x14ac:dyDescent="0.25">
      <c r="B11" s="83">
        <v>-1</v>
      </c>
      <c r="C11" s="21">
        <v>472.92056297655301</v>
      </c>
      <c r="D11" s="21">
        <v>592.509504837196</v>
      </c>
      <c r="E11" s="57">
        <v>-5.2800964821420699E-3</v>
      </c>
      <c r="F11" s="57">
        <v>-7.3883209229916201E-3</v>
      </c>
      <c r="G11" s="21">
        <v>17.297093249046299</v>
      </c>
      <c r="H11" s="21">
        <v>54.883514405159602</v>
      </c>
      <c r="I11" s="21">
        <v>41.818032972109101</v>
      </c>
      <c r="J11" s="21">
        <v>54.669899803733102</v>
      </c>
      <c r="K11" s="21">
        <v>-37.695115772485103</v>
      </c>
      <c r="L11" s="19"/>
      <c r="M11" s="19"/>
      <c r="N11" s="19"/>
      <c r="O11" s="19"/>
      <c r="P11" s="19"/>
      <c r="Q11" s="19"/>
    </row>
    <row r="12" spans="2:17" x14ac:dyDescent="0.25">
      <c r="B12" s="83">
        <v>0</v>
      </c>
      <c r="C12" s="21">
        <v>-4467.6031121837696</v>
      </c>
      <c r="D12" s="21">
        <v>-6601.2412942952797</v>
      </c>
      <c r="E12" s="57">
        <v>-3.1766225871609002E-2</v>
      </c>
      <c r="F12" s="57">
        <v>-3.64114135174501E-2</v>
      </c>
      <c r="G12" s="21">
        <v>-272.96077221068401</v>
      </c>
      <c r="H12" s="21">
        <v>-415.15788995712199</v>
      </c>
      <c r="I12" s="21">
        <v>-264.44525851953603</v>
      </c>
      <c r="J12" s="21">
        <v>-426.78580722209699</v>
      </c>
      <c r="K12" s="21">
        <v>35.500988026824103</v>
      </c>
      <c r="L12" s="19"/>
      <c r="M12" s="19"/>
      <c r="N12" s="19"/>
      <c r="O12" s="19"/>
      <c r="P12" s="19"/>
      <c r="Q12" s="19"/>
    </row>
    <row r="13" spans="2:17" x14ac:dyDescent="0.25">
      <c r="B13" s="83">
        <v>1</v>
      </c>
      <c r="C13" s="21">
        <v>-6218.2785452743801</v>
      </c>
      <c r="D13" s="21">
        <v>-11714.722172388299</v>
      </c>
      <c r="E13" s="57">
        <v>7.56226646654531E-3</v>
      </c>
      <c r="F13" s="57">
        <v>-1.01794268709788E-2</v>
      </c>
      <c r="G13" s="21">
        <v>-410.76603067467499</v>
      </c>
      <c r="H13" s="21">
        <v>-793.62862915452001</v>
      </c>
      <c r="I13" s="21">
        <v>-498.49111620172602</v>
      </c>
      <c r="J13" s="21">
        <v>-937.74990343010802</v>
      </c>
      <c r="K13" s="21">
        <v>-47.062510659962697</v>
      </c>
      <c r="L13" s="19"/>
      <c r="M13" s="19"/>
      <c r="N13" s="19"/>
      <c r="O13" s="19"/>
      <c r="P13" s="19"/>
      <c r="Q13" s="19"/>
    </row>
    <row r="14" spans="2:17" x14ac:dyDescent="0.25">
      <c r="B14" s="83">
        <v>2</v>
      </c>
      <c r="C14" s="21">
        <v>-4276.6719353663302</v>
      </c>
      <c r="D14" s="21">
        <v>-9733.9899277218101</v>
      </c>
      <c r="E14" s="57">
        <v>0.10486442455415</v>
      </c>
      <c r="F14" s="57">
        <v>0.17338994084880999</v>
      </c>
      <c r="G14" s="21">
        <v>-231.34402107204201</v>
      </c>
      <c r="H14" s="21">
        <v>-523.96726446651303</v>
      </c>
      <c r="I14" s="21">
        <v>-407.431009981248</v>
      </c>
      <c r="J14" s="21">
        <v>-787.99558701946501</v>
      </c>
      <c r="K14" s="21">
        <v>315.00051475128902</v>
      </c>
      <c r="L14" s="19"/>
      <c r="M14" s="19"/>
      <c r="N14" s="19"/>
      <c r="O14" s="19"/>
      <c r="P14" s="19"/>
      <c r="Q14" s="19"/>
    </row>
    <row r="15" spans="2:17" x14ac:dyDescent="0.25">
      <c r="B15" s="83">
        <v>3</v>
      </c>
      <c r="C15" s="21">
        <v>-3943.81341111131</v>
      </c>
      <c r="D15" s="21">
        <v>-9509.3745115390702</v>
      </c>
      <c r="E15" s="57">
        <v>0.14565859090868899</v>
      </c>
      <c r="F15" s="57">
        <v>0.278639073623972</v>
      </c>
      <c r="G15" s="21">
        <v>-175.16938523897699</v>
      </c>
      <c r="H15" s="21">
        <v>-411.59082981645201</v>
      </c>
      <c r="I15" s="21">
        <v>-420.13386803630601</v>
      </c>
      <c r="J15" s="21">
        <v>-770.83746234332898</v>
      </c>
      <c r="K15" s="21">
        <v>340.039693661478</v>
      </c>
      <c r="L15" s="19"/>
      <c r="M15" s="19"/>
      <c r="N15" s="19"/>
      <c r="O15" s="19"/>
      <c r="P15" s="19"/>
      <c r="Q15" s="19"/>
    </row>
    <row r="16" spans="2:17" x14ac:dyDescent="0.25">
      <c r="B16" s="83">
        <v>4</v>
      </c>
      <c r="C16" s="21">
        <v>-4242.6136102893197</v>
      </c>
      <c r="D16" s="21">
        <v>-9388.0649384528697</v>
      </c>
      <c r="E16" s="57">
        <v>0.15092560906901201</v>
      </c>
      <c r="F16" s="57">
        <v>0.26349855134420103</v>
      </c>
      <c r="G16" s="21">
        <v>-181.82841437711201</v>
      </c>
      <c r="H16" s="21">
        <v>-288.64708312073299</v>
      </c>
      <c r="I16" s="21">
        <v>-432.09030016953102</v>
      </c>
      <c r="J16" s="21">
        <v>-758.10408713227002</v>
      </c>
      <c r="K16" s="21">
        <v>-319.42371562229602</v>
      </c>
      <c r="L16" s="19"/>
      <c r="M16" s="19"/>
      <c r="N16" s="19"/>
      <c r="O16" s="19"/>
      <c r="P16" s="19"/>
      <c r="Q16" s="19"/>
    </row>
    <row r="17" spans="2:17" x14ac:dyDescent="0.25">
      <c r="B17" s="83">
        <v>5</v>
      </c>
      <c r="C17" s="21">
        <v>-4534.0152248971799</v>
      </c>
      <c r="D17" s="21">
        <v>-9676.3630843083502</v>
      </c>
      <c r="E17" s="57">
        <v>0.11670812603648401</v>
      </c>
      <c r="F17" s="57">
        <v>0.20688960515713101</v>
      </c>
      <c r="G17" s="21"/>
      <c r="H17" s="21"/>
      <c r="I17" s="21"/>
      <c r="J17" s="21"/>
      <c r="K17" s="21">
        <v>-879.77942876490397</v>
      </c>
      <c r="L17" s="19"/>
      <c r="M17" s="19"/>
      <c r="N17" s="19"/>
      <c r="O17" s="19"/>
      <c r="P17" s="19"/>
      <c r="Q17" s="19"/>
    </row>
    <row r="19" spans="2:17" x14ac:dyDescent="0.25">
      <c r="B19" s="22" t="s">
        <v>2</v>
      </c>
      <c r="C19" s="101" t="s">
        <v>1</v>
      </c>
      <c r="D19" s="101"/>
      <c r="E19" s="101" t="s">
        <v>10</v>
      </c>
      <c r="F19" s="101"/>
      <c r="G19" s="101" t="s">
        <v>11</v>
      </c>
      <c r="H19" s="101"/>
      <c r="I19" s="101" t="s">
        <v>5</v>
      </c>
      <c r="J19" s="101"/>
      <c r="K19" s="84"/>
      <c r="L19" s="79"/>
      <c r="M19" s="79"/>
      <c r="N19" s="79"/>
      <c r="O19" s="79"/>
      <c r="P19" s="79"/>
      <c r="Q19" s="79"/>
    </row>
    <row r="20" spans="2:17" x14ac:dyDescent="0.25">
      <c r="B20" s="20"/>
      <c r="C20" s="85" t="s">
        <v>12</v>
      </c>
      <c r="D20" s="85" t="s">
        <v>13</v>
      </c>
      <c r="E20" s="85" t="s">
        <v>12</v>
      </c>
      <c r="F20" s="85" t="s">
        <v>13</v>
      </c>
      <c r="G20" s="85" t="s">
        <v>12</v>
      </c>
      <c r="H20" s="85" t="s">
        <v>13</v>
      </c>
      <c r="I20" s="85" t="s">
        <v>12</v>
      </c>
      <c r="J20" s="85" t="s">
        <v>13</v>
      </c>
      <c r="K20" s="85" t="s">
        <v>14</v>
      </c>
    </row>
    <row r="21" spans="2:17" x14ac:dyDescent="0.25">
      <c r="B21" s="83">
        <v>-5</v>
      </c>
      <c r="C21" s="21">
        <v>568.88452365877595</v>
      </c>
      <c r="D21" s="21">
        <v>1135.9503975867899</v>
      </c>
      <c r="E21" s="57">
        <v>4.4393327906849002E-2</v>
      </c>
      <c r="F21" s="57">
        <v>6.5860787673275203E-2</v>
      </c>
      <c r="G21" s="20"/>
      <c r="H21" s="20"/>
      <c r="I21" s="20"/>
      <c r="J21" s="20"/>
      <c r="K21" s="21">
        <v>1143.60453420967</v>
      </c>
    </row>
    <row r="22" spans="2:17" x14ac:dyDescent="0.25">
      <c r="B22" s="83">
        <v>-4</v>
      </c>
      <c r="C22" s="21">
        <v>430.53762867913298</v>
      </c>
      <c r="D22" s="21">
        <v>676.07646849909702</v>
      </c>
      <c r="E22" s="57">
        <v>3.2055089384115602E-2</v>
      </c>
      <c r="F22" s="57">
        <v>4.2314660799760498E-2</v>
      </c>
      <c r="G22" s="21">
        <v>60.086662670043999</v>
      </c>
      <c r="H22" s="21">
        <v>89.039100289843205</v>
      </c>
      <c r="I22" s="21">
        <v>63.361107530622697</v>
      </c>
      <c r="J22" s="21">
        <v>102.417159588537</v>
      </c>
      <c r="K22" s="21">
        <v>738.56541330739299</v>
      </c>
      <c r="L22" s="19"/>
      <c r="M22" s="19"/>
      <c r="N22" s="19"/>
      <c r="O22" s="19"/>
      <c r="P22" s="19"/>
      <c r="Q22" s="19"/>
    </row>
    <row r="23" spans="2:17" x14ac:dyDescent="0.25">
      <c r="B23" s="83">
        <v>-3</v>
      </c>
      <c r="C23" s="21">
        <v>363.273280566724</v>
      </c>
      <c r="D23" s="21">
        <v>538.08701382544598</v>
      </c>
      <c r="E23" s="57">
        <v>2.5274948905133699E-2</v>
      </c>
      <c r="F23" s="57">
        <v>3.2522721966887901E-2</v>
      </c>
      <c r="G23" s="21">
        <v>44.343696820047001</v>
      </c>
      <c r="H23" s="21">
        <v>57.1418669617033</v>
      </c>
      <c r="I23" s="21">
        <v>44.090595099313703</v>
      </c>
      <c r="J23" s="21">
        <v>67.660074249074995</v>
      </c>
      <c r="K23" s="21">
        <v>699.96794020381606</v>
      </c>
      <c r="L23" s="19"/>
      <c r="M23" s="19"/>
      <c r="N23" s="19"/>
      <c r="O23" s="19"/>
      <c r="P23" s="19"/>
      <c r="Q23" s="19"/>
    </row>
    <row r="24" spans="2:17" x14ac:dyDescent="0.25">
      <c r="B24" s="83">
        <v>-2</v>
      </c>
      <c r="C24" s="21">
        <v>340.54819783211201</v>
      </c>
      <c r="D24" s="21">
        <v>524.42790663580695</v>
      </c>
      <c r="E24" s="57">
        <v>2.0118413580438099E-2</v>
      </c>
      <c r="F24" s="57">
        <v>2.88679802602262E-2</v>
      </c>
      <c r="G24" s="21">
        <v>33.576098857010301</v>
      </c>
      <c r="H24" s="21">
        <v>51.503995598830798</v>
      </c>
      <c r="I24" s="21">
        <v>35.869154052783102</v>
      </c>
      <c r="J24" s="21">
        <v>49.3945823619705</v>
      </c>
      <c r="K24" s="21">
        <v>595.94959300514199</v>
      </c>
      <c r="L24" s="19"/>
      <c r="M24" s="19"/>
      <c r="N24" s="19"/>
      <c r="O24" s="19"/>
      <c r="P24" s="19"/>
      <c r="Q24" s="19"/>
    </row>
    <row r="25" spans="2:17" x14ac:dyDescent="0.25">
      <c r="B25" s="83">
        <v>-1</v>
      </c>
      <c r="C25" s="21">
        <v>311.02159803700602</v>
      </c>
      <c r="D25" s="21">
        <v>450.187658939747</v>
      </c>
      <c r="E25" s="57">
        <v>1.8042328255868399E-2</v>
      </c>
      <c r="F25" s="57">
        <v>2.67326047808964E-2</v>
      </c>
      <c r="G25" s="21">
        <v>28.8523685828692</v>
      </c>
      <c r="H25" s="21">
        <v>43.515016829702603</v>
      </c>
      <c r="I25" s="21">
        <v>31.037540370930699</v>
      </c>
      <c r="J25" s="21">
        <v>43.747551544272397</v>
      </c>
      <c r="K25" s="21">
        <v>547.41072383942003</v>
      </c>
      <c r="L25" s="19"/>
      <c r="M25" s="19"/>
      <c r="N25" s="19"/>
      <c r="O25" s="19"/>
      <c r="P25" s="19"/>
      <c r="Q25" s="19"/>
    </row>
    <row r="26" spans="2:17" x14ac:dyDescent="0.25">
      <c r="B26" s="83">
        <v>0</v>
      </c>
      <c r="C26" s="21">
        <v>338.67721447983701</v>
      </c>
      <c r="D26" s="21">
        <v>520.72161938811803</v>
      </c>
      <c r="E26" s="57">
        <v>1.7190998755246201E-2</v>
      </c>
      <c r="F26" s="57">
        <v>2.3496087938779799E-2</v>
      </c>
      <c r="G26" s="21">
        <v>34.893927056921498</v>
      </c>
      <c r="H26" s="21">
        <v>49.566173860103</v>
      </c>
      <c r="I26" s="21">
        <v>35.374013839150301</v>
      </c>
      <c r="J26" s="21">
        <v>51.181081461332397</v>
      </c>
      <c r="K26" s="21">
        <v>510.14483573604701</v>
      </c>
      <c r="L26" s="19"/>
      <c r="M26" s="19"/>
      <c r="N26" s="19"/>
      <c r="O26" s="19"/>
      <c r="P26" s="19"/>
      <c r="Q26" s="19"/>
    </row>
    <row r="27" spans="2:17" x14ac:dyDescent="0.25">
      <c r="B27" s="83">
        <v>1</v>
      </c>
      <c r="C27" s="21">
        <v>523.80943686937303</v>
      </c>
      <c r="D27" s="21">
        <v>810.09006946338104</v>
      </c>
      <c r="E27" s="57">
        <v>2.9273911769359302E-2</v>
      </c>
      <c r="F27" s="57">
        <v>4.0714851126906197E-2</v>
      </c>
      <c r="G27" s="21">
        <v>49.459265188348503</v>
      </c>
      <c r="H27" s="21">
        <v>80.126152523893296</v>
      </c>
      <c r="I27" s="21">
        <v>51.159548321957999</v>
      </c>
      <c r="J27" s="21">
        <v>76.589472050140003</v>
      </c>
      <c r="K27" s="21">
        <v>738.19564282064505</v>
      </c>
      <c r="L27" s="19"/>
      <c r="M27" s="19"/>
      <c r="N27" s="19"/>
      <c r="O27" s="19"/>
      <c r="P27" s="19"/>
      <c r="Q27" s="19"/>
    </row>
    <row r="28" spans="2:17" x14ac:dyDescent="0.25">
      <c r="B28" s="83">
        <v>2</v>
      </c>
      <c r="C28" s="21">
        <v>662.93161034720197</v>
      </c>
      <c r="D28" s="21">
        <v>1013.87159481673</v>
      </c>
      <c r="E28" s="57">
        <v>3.5452791284965E-2</v>
      </c>
      <c r="F28" s="57">
        <v>5.6682404423094003E-2</v>
      </c>
      <c r="G28" s="21">
        <v>54.440287986711098</v>
      </c>
      <c r="H28" s="21">
        <v>95.834820117796895</v>
      </c>
      <c r="I28" s="21">
        <v>64.653760919103505</v>
      </c>
      <c r="J28" s="21">
        <v>96.9991822096151</v>
      </c>
      <c r="K28" s="21">
        <v>1010.51311471988</v>
      </c>
      <c r="L28" s="19"/>
      <c r="M28" s="19"/>
      <c r="N28" s="19"/>
      <c r="O28" s="19"/>
      <c r="P28" s="19"/>
      <c r="Q28" s="19"/>
    </row>
    <row r="29" spans="2:17" x14ac:dyDescent="0.25">
      <c r="B29" s="83">
        <v>3</v>
      </c>
      <c r="C29" s="21">
        <v>839.48071316968503</v>
      </c>
      <c r="D29" s="21">
        <v>1259.8328824529201</v>
      </c>
      <c r="E29" s="57">
        <v>4.5365254094617599E-2</v>
      </c>
      <c r="F29" s="57">
        <v>7.8397218949723901E-2</v>
      </c>
      <c r="G29" s="21">
        <v>66.744506371108201</v>
      </c>
      <c r="H29" s="21">
        <v>127.481697605918</v>
      </c>
      <c r="I29" s="21">
        <v>79.288578757139305</v>
      </c>
      <c r="J29" s="21">
        <v>127.74634290308001</v>
      </c>
      <c r="K29" s="21">
        <v>1459.0046314010101</v>
      </c>
      <c r="L29" s="19"/>
      <c r="M29" s="19"/>
      <c r="N29" s="19"/>
      <c r="O29" s="19"/>
      <c r="P29" s="19"/>
      <c r="Q29" s="19"/>
    </row>
    <row r="30" spans="2:17" x14ac:dyDescent="0.25">
      <c r="B30" s="83">
        <v>4</v>
      </c>
      <c r="C30" s="21">
        <v>1093.6679732708999</v>
      </c>
      <c r="D30" s="21">
        <v>1661.5494673918299</v>
      </c>
      <c r="E30" s="57">
        <v>6.2797461444375799E-2</v>
      </c>
      <c r="F30" s="57">
        <v>8.8911316853858099E-2</v>
      </c>
      <c r="G30" s="21">
        <v>90.922365640682202</v>
      </c>
      <c r="H30" s="21">
        <v>167.66433346939499</v>
      </c>
      <c r="I30" s="21">
        <v>125.965372221092</v>
      </c>
      <c r="J30" s="21">
        <v>183.020055724298</v>
      </c>
      <c r="K30" s="21">
        <v>1705.4567962598601</v>
      </c>
      <c r="L30" s="19"/>
      <c r="M30" s="19"/>
      <c r="N30" s="19"/>
      <c r="O30" s="19"/>
      <c r="P30" s="19"/>
      <c r="Q30" s="19"/>
    </row>
    <row r="31" spans="2:17" x14ac:dyDescent="0.25">
      <c r="B31" s="83">
        <v>5</v>
      </c>
      <c r="C31" s="21">
        <v>1717.5577232409</v>
      </c>
      <c r="D31" s="21">
        <v>2542.6936510344299</v>
      </c>
      <c r="E31" s="57">
        <v>9.1281992189791397E-2</v>
      </c>
      <c r="F31" s="57">
        <v>0.140640774070211</v>
      </c>
      <c r="G31" s="20"/>
      <c r="H31" s="20"/>
      <c r="I31" s="20"/>
      <c r="J31" s="20"/>
      <c r="K31" s="21">
        <v>2656.78692051808</v>
      </c>
    </row>
    <row r="34" spans="2:17" x14ac:dyDescent="0.25">
      <c r="C34" s="100"/>
      <c r="D34" s="100"/>
      <c r="E34" s="100"/>
      <c r="F34" s="100"/>
      <c r="G34" s="100"/>
      <c r="H34" s="100"/>
      <c r="I34" s="100"/>
      <c r="J34" s="100"/>
      <c r="K34" s="79"/>
      <c r="L34" s="79"/>
      <c r="M34" s="79"/>
      <c r="N34" s="79"/>
      <c r="O34" s="79"/>
      <c r="P34" s="79"/>
      <c r="Q34" s="79"/>
    </row>
    <row r="35" spans="2:17" x14ac:dyDescent="0.25">
      <c r="B35" s="86" t="s">
        <v>73</v>
      </c>
      <c r="C35" s="86"/>
      <c r="D35" s="86"/>
      <c r="E35" s="86"/>
      <c r="F35" s="86"/>
      <c r="G35" s="86"/>
      <c r="H35" s="86"/>
      <c r="I35" s="86"/>
      <c r="J35" s="86"/>
      <c r="K35" s="86"/>
    </row>
    <row r="36" spans="2:17" x14ac:dyDescent="0.25">
      <c r="B36" s="86" t="s">
        <v>74</v>
      </c>
      <c r="C36" s="86"/>
      <c r="D36" s="86"/>
      <c r="E36" s="86"/>
      <c r="F36" s="86"/>
      <c r="G36" s="86"/>
      <c r="H36" s="86"/>
      <c r="I36" s="86"/>
      <c r="J36" s="86"/>
      <c r="K36" s="19"/>
      <c r="L36" s="19"/>
      <c r="M36" s="19"/>
      <c r="N36" s="19"/>
      <c r="O36" s="19"/>
      <c r="P36" s="19"/>
      <c r="Q36" s="19"/>
    </row>
    <row r="37" spans="2:17" x14ac:dyDescent="0.25">
      <c r="B37" s="8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2:17" x14ac:dyDescent="0.25">
      <c r="B38" s="8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2:17" x14ac:dyDescent="0.25">
      <c r="B39" s="8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2:17" x14ac:dyDescent="0.25">
      <c r="B40" s="8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2:17" x14ac:dyDescent="0.25">
      <c r="B41" s="8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2:17" x14ac:dyDescent="0.25">
      <c r="B42" s="8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2:17" x14ac:dyDescent="0.25">
      <c r="B43" s="8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2:17" x14ac:dyDescent="0.25">
      <c r="B44" s="8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2:17" x14ac:dyDescent="0.25">
      <c r="B45" s="8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2:17" x14ac:dyDescent="0.25">
      <c r="B46" s="8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</sheetData>
  <mergeCells count="15">
    <mergeCell ref="B2:K2"/>
    <mergeCell ref="B35:K35"/>
    <mergeCell ref="B36:J36"/>
    <mergeCell ref="C34:D34"/>
    <mergeCell ref="E34:F34"/>
    <mergeCell ref="G34:H34"/>
    <mergeCell ref="I34:J34"/>
    <mergeCell ref="C5:D5"/>
    <mergeCell ref="E5:F5"/>
    <mergeCell ref="G5:H5"/>
    <mergeCell ref="C19:D19"/>
    <mergeCell ref="E19:F19"/>
    <mergeCell ref="G19:H19"/>
    <mergeCell ref="I5:J5"/>
    <mergeCell ref="I19:J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Tableau 1</vt:lpstr>
      <vt:lpstr>Graphique 1</vt:lpstr>
      <vt:lpstr>Tableau 2</vt:lpstr>
      <vt:lpstr>Tableau 3</vt:lpstr>
      <vt:lpstr>Tableau 4</vt:lpstr>
      <vt:lpstr>Graphique 2</vt:lpstr>
      <vt:lpstr>Graphique 3</vt:lpstr>
      <vt:lpstr>Tableau 5</vt:lpstr>
      <vt:lpstr>Graphiques 4 à 7</vt:lpstr>
      <vt:lpstr>Graphiques 8 à 10</vt:lpstr>
      <vt:lpstr>Annexe 2</vt:lpstr>
      <vt:lpstr>Annexe 4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LARDEUX, Raphael (DREES/SEEE/BRE)</dc:creator>
  <cp:lastModifiedBy>CASTAING, Elisabeth (DREES/DIRECTION)</cp:lastModifiedBy>
  <dcterms:created xsi:type="dcterms:W3CDTF">2021-08-16T08:21:12Z</dcterms:created>
  <dcterms:modified xsi:type="dcterms:W3CDTF">2024-03-22T14:33:49Z</dcterms:modified>
</cp:coreProperties>
</file>