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aouki.titouhi\Desktop\Sub\ER\ER 1303\"/>
    </mc:Choice>
  </mc:AlternateContent>
  <bookViews>
    <workbookView xWindow="0" yWindow="0" windowWidth="25200" windowHeight="10350" activeTab="2"/>
  </bookViews>
  <sheets>
    <sheet name="Tableau 1" sheetId="750" r:id="rId1"/>
    <sheet name="Graphique 1" sheetId="749" r:id="rId2"/>
    <sheet name="Graphique 2" sheetId="755" r:id="rId3"/>
    <sheet name="Graphique encadré 2 " sheetId="745" r:id="rId4"/>
    <sheet name="Graphique encadré 3  " sheetId="752" r:id="rId5"/>
    <sheet name="Tableau 2" sheetId="735" r:id="rId6"/>
    <sheet name="Tableau 3" sheetId="751" r:id="rId7"/>
    <sheet name="Tableau complémentaire A" sheetId="753" r:id="rId8"/>
    <sheet name="Tableau complémentaire B" sheetId="754" r:id="rId9"/>
  </sheets>
  <definedNames>
    <definedName name="AAH_abatt_adulte" localSheetId="1">#REF!</definedName>
    <definedName name="AAH_abatt_adulte" localSheetId="2">#REF!</definedName>
    <definedName name="AAH_abatt_adulte" localSheetId="4">#REF!</definedName>
    <definedName name="AAH_abatt_adulte">#REF!</definedName>
    <definedName name="AAH_abatt_enf" localSheetId="1">#REF!</definedName>
    <definedName name="AAH_abatt_enf" localSheetId="4">#REF!</definedName>
    <definedName name="AAH_abatt_enf">#REF!</definedName>
    <definedName name="AAH_abatt_salaire_t1" localSheetId="1">#REF!</definedName>
    <definedName name="AAH_abatt_salaire_t1" localSheetId="4">#REF!</definedName>
    <definedName name="AAH_abatt_salaire_t1">#REF!</definedName>
    <definedName name="AAH_abatt_salaire_t2" localSheetId="1">#REF!</definedName>
    <definedName name="AAH_abatt_salaire_t2" localSheetId="4">#REF!</definedName>
    <definedName name="AAH_abatt_salaire_t2">#REF!</definedName>
    <definedName name="AAH_cplmt_ressources" localSheetId="1">#REF!</definedName>
    <definedName name="AAH_cplmt_ressources" localSheetId="4">#REF!</definedName>
    <definedName name="AAH_cplmt_ressources">#REF!</definedName>
    <definedName name="AAH_montant" localSheetId="1">#REF!</definedName>
    <definedName name="AAH_montant" localSheetId="4">#REF!</definedName>
    <definedName name="AAH_montant">#REF!</definedName>
    <definedName name="AAH_mva" localSheetId="1">#REF!</definedName>
    <definedName name="AAH_mva" localSheetId="4">#REF!</definedName>
    <definedName name="AAH_mva">#REF!</definedName>
    <definedName name="AAH_plaf_couple" localSheetId="1">#REF!</definedName>
    <definedName name="AAH_plaf_couple" localSheetId="4">#REF!</definedName>
    <definedName name="AAH_plaf_couple">#REF!</definedName>
    <definedName name="AAH_plaf_seul" localSheetId="1">#REF!</definedName>
    <definedName name="AAH_plaf_seul" localSheetId="4">#REF!</definedName>
    <definedName name="AAH_plaf_seul">#REF!</definedName>
    <definedName name="AAH_plaf_sup_pac" localSheetId="1">#REF!</definedName>
    <definedName name="AAH_plaf_sup_pac" localSheetId="4">#REF!</definedName>
    <definedName name="AAH_plaf_sup_pac">#REF!</definedName>
    <definedName name="AAH_plafond_abatt_salaire" localSheetId="1">#REF!</definedName>
    <definedName name="AAH_plafond_abatt_salaire" localSheetId="4">#REF!</definedName>
    <definedName name="AAH_plafond_abatt_salaire">#REF!</definedName>
    <definedName name="abatt_rbg_are" localSheetId="1">#REF!</definedName>
    <definedName name="abatt_rbg_are" localSheetId="4">#REF!</definedName>
    <definedName name="abatt_rbg_are">#REF!</definedName>
    <definedName name="abatt_rfr" localSheetId="1">#REF!</definedName>
    <definedName name="abatt_rfr" localSheetId="4">#REF!</definedName>
    <definedName name="abatt_rfr">#REF!</definedName>
    <definedName name="AF_20_ans" localSheetId="1">#REF!</definedName>
    <definedName name="AF_20_ans" localSheetId="4">#REF!</definedName>
    <definedName name="AF_20_ans">#REF!</definedName>
    <definedName name="AF_2enft" localSheetId="1">#REF!</definedName>
    <definedName name="AF_2enft" localSheetId="4">#REF!</definedName>
    <definedName name="AF_2enft">#REF!</definedName>
    <definedName name="AF_enft_sup" localSheetId="1">#REF!</definedName>
    <definedName name="AF_enft_sup" localSheetId="4">#REF!</definedName>
    <definedName name="AF_enft_sup">#REF!</definedName>
    <definedName name="al_taux_compl" localSheetId="1">#REF!</definedName>
    <definedName name="al_taux_compl" localSheetId="4">#REF!</definedName>
    <definedName name="al_taux_compl">#REF!</definedName>
    <definedName name="APL_abatt_biactifs" localSheetId="1">#REF!</definedName>
    <definedName name="APL_abatt_biactifs" localSheetId="4">#REF!</definedName>
    <definedName name="APL_abatt_biactifs">#REF!</definedName>
    <definedName name="APL_batt_biactifs" localSheetId="1">#REF!</definedName>
    <definedName name="APL_batt_biactifs" localSheetId="4">#REF!</definedName>
    <definedName name="APL_batt_biactifs">#REF!</definedName>
    <definedName name="ars11_14" localSheetId="1">#REF!</definedName>
    <definedName name="ars11_14" localSheetId="4">#REF!</definedName>
    <definedName name="ars11_14">#REF!</definedName>
    <definedName name="ars15_18" localSheetId="1">#REF!</definedName>
    <definedName name="ars15_18" localSheetId="4">#REF!</definedName>
    <definedName name="ars15_18">#REF!</definedName>
    <definedName name="ars6_10" localSheetId="1">#REF!</definedName>
    <definedName name="ars6_10" localSheetId="4">#REF!</definedName>
    <definedName name="ars6_10">#REF!</definedName>
    <definedName name="ASS_diff_plaf_couple" localSheetId="1">#REF!</definedName>
    <definedName name="ASS_diff_plaf_couple" localSheetId="4">#REF!</definedName>
    <definedName name="ASS_diff_plaf_couple">#REF!</definedName>
    <definedName name="ASS_diff_plaf_seule" localSheetId="1">#REF!</definedName>
    <definedName name="ASS_diff_plaf_seule" localSheetId="4">#REF!</definedName>
    <definedName name="ASS_diff_plaf_seule">#REF!</definedName>
    <definedName name="ASS_mtt_forf" localSheetId="1">#REF!</definedName>
    <definedName name="ASS_mtt_forf" localSheetId="4">#REF!</definedName>
    <definedName name="ASS_mtt_forf">#REF!</definedName>
    <definedName name="ASS_plaf_couple" localSheetId="1">#REF!</definedName>
    <definedName name="ASS_plaf_couple" localSheetId="4">#REF!</definedName>
    <definedName name="ASS_plaf_couple">#REF!</definedName>
    <definedName name="ASS_plaf_seule" localSheetId="1">#REF!</definedName>
    <definedName name="ASS_plaf_seule" localSheetId="4">#REF!</definedName>
    <definedName name="ASS_plaf_seule">#REF!</definedName>
    <definedName name="assiette_PS_ARE" localSheetId="1">#REF!</definedName>
    <definedName name="assiette_PS_ARE" localSheetId="4">#REF!</definedName>
    <definedName name="assiette_PS_ARE">#REF!</definedName>
    <definedName name="bmaf" localSheetId="1">#REF!</definedName>
    <definedName name="bmaf" localSheetId="4">#REF!</definedName>
    <definedName name="bmaf">#REF!</definedName>
    <definedName name="bmaf_n_1" localSheetId="1">#REF!</definedName>
    <definedName name="bmaf_n_1" localSheetId="4">#REF!</definedName>
    <definedName name="bmaf_n_1">#REF!</definedName>
    <definedName name="bmaf_n_2" localSheetId="1">#REF!</definedName>
    <definedName name="bmaf_n_2" localSheetId="4">#REF!</definedName>
    <definedName name="bmaf_n_2">#REF!</definedName>
    <definedName name="bonus_2022" localSheetId="1">#REF!</definedName>
    <definedName name="bonus_2022" localSheetId="4">#REF!</definedName>
    <definedName name="bonus_2022">#REF!</definedName>
    <definedName name="Decote_taux" localSheetId="1">#REF!</definedName>
    <definedName name="Decote_taux" localSheetId="4">#REF!</definedName>
    <definedName name="Decote_taux">#REF!</definedName>
    <definedName name="deflat" localSheetId="1">#REF!</definedName>
    <definedName name="deflat" localSheetId="4">#REF!</definedName>
    <definedName name="deflat">#REF!</definedName>
    <definedName name="deflat_2" localSheetId="1">#REF!</definedName>
    <definedName name="deflat_2" localSheetId="4">#REF!</definedName>
    <definedName name="deflat_2">#REF!</definedName>
    <definedName name="deflat_3" localSheetId="1">#REF!</definedName>
    <definedName name="deflat_3" localSheetId="4">#REF!</definedName>
    <definedName name="deflat_3">#REF!</definedName>
    <definedName name="forf_logement_PA_1" localSheetId="1">#REF!</definedName>
    <definedName name="forf_logement_PA_1" localSheetId="4">#REF!</definedName>
    <definedName name="forf_logement_PA_1">#REF!</definedName>
    <definedName name="forf_logement_PA_2" localSheetId="1">#REF!</definedName>
    <definedName name="forf_logement_PA_2" localSheetId="4">#REF!</definedName>
    <definedName name="forf_logement_PA_2">#REF!</definedName>
    <definedName name="forf_logement_PA_3" localSheetId="1">#REF!</definedName>
    <definedName name="forf_logement_PA_3" localSheetId="4">#REF!</definedName>
    <definedName name="forf_logement_PA_3">#REF!</definedName>
    <definedName name="forf_logement_rsa_1" localSheetId="1">#REF!</definedName>
    <definedName name="forf_logement_rsa_1" localSheetId="4">#REF!</definedName>
    <definedName name="forf_logement_rsa_1">#REF!</definedName>
    <definedName name="forf_logement_rsa_2" localSheetId="1">#REF!</definedName>
    <definedName name="forf_logement_rsa_2" localSheetId="4">#REF!</definedName>
    <definedName name="forf_logement_rsa_2">#REF!</definedName>
    <definedName name="forf_logement_rsa_3" localSheetId="1">#REF!</definedName>
    <definedName name="forf_logement_rsa_3" localSheetId="4">#REF!</definedName>
    <definedName name="forf_logement_rsa_3">#REF!</definedName>
    <definedName name="majo_age_AF" localSheetId="1">#REF!</definedName>
    <definedName name="majo_age_AF" localSheetId="4">#REF!</definedName>
    <definedName name="majo_age_AF">#REF!</definedName>
    <definedName name="Mfo_AL" localSheetId="1">#REF!</definedName>
    <definedName name="Mfo_AL" localSheetId="4">#REF!</definedName>
    <definedName name="Mfo_AL">#REF!</definedName>
    <definedName name="mod_cotis_fam" localSheetId="1">#REF!</definedName>
    <definedName name="mod_cotis_fam" localSheetId="4">#REF!</definedName>
    <definedName name="mod_cotis_fam">#REF!</definedName>
    <definedName name="mont_ASF_RSA" localSheetId="1">#REF!</definedName>
    <definedName name="mont_ASF_RSA" localSheetId="4">#REF!</definedName>
    <definedName name="mont_ASF_RSA">#REF!</definedName>
    <definedName name="mont_ASF_total" localSheetId="1">#REF!</definedName>
    <definedName name="mont_ASF_total" localSheetId="4">#REF!</definedName>
    <definedName name="mont_ASF_total">#REF!</definedName>
    <definedName name="mont_decote_celib" localSheetId="1">#REF!</definedName>
    <definedName name="mont_decote_celib" localSheetId="4">#REF!</definedName>
    <definedName name="mont_decote_celib">#REF!</definedName>
    <definedName name="mont_decote_couple" localSheetId="1">#REF!</definedName>
    <definedName name="mont_decote_couple" localSheetId="4">#REF!</definedName>
    <definedName name="mont_decote_couple">#REF!</definedName>
    <definedName name="Mont_forfaitaire_PA" localSheetId="1">#REF!</definedName>
    <definedName name="Mont_forfaitaire_PA" localSheetId="4">#REF!</definedName>
    <definedName name="Mont_forfaitaire_PA">#REF!</definedName>
    <definedName name="mont_forfaitaire_rsa" localSheetId="1">#REF!</definedName>
    <definedName name="mont_forfaitaire_rsa" localSheetId="4">#REF!</definedName>
    <definedName name="mont_forfaitaire_rsa">#REF!</definedName>
    <definedName name="mont_forfaitaire_rsa_majo" localSheetId="1">#REF!</definedName>
    <definedName name="mont_forfaitaire_rsa_majo" localSheetId="4">#REF!</definedName>
    <definedName name="mont_forfaitaire_rsa_majo">#REF!</definedName>
    <definedName name="mont_th_couple" localSheetId="1">#REF!</definedName>
    <definedName name="mont_th_couple" localSheetId="4">#REF!</definedName>
    <definedName name="mont_th_couple">#REF!</definedName>
    <definedName name="montant_acs_0_15" localSheetId="1">#REF!</definedName>
    <definedName name="montant_acs_0_15" localSheetId="4">#REF!</definedName>
    <definedName name="montant_acs_0_15">#REF!</definedName>
    <definedName name="montant_acs_16_49" localSheetId="1">#REF!</definedName>
    <definedName name="montant_acs_16_49" localSheetId="4">#REF!</definedName>
    <definedName name="montant_acs_16_49">#REF!</definedName>
    <definedName name="montant_acs_à_15" localSheetId="1">#REF!</definedName>
    <definedName name="montant_acs_à_15" localSheetId="4">#REF!</definedName>
    <definedName name="montant_acs_à_15">#REF!</definedName>
    <definedName name="montant_CF" localSheetId="1">#REF!</definedName>
    <definedName name="montant_CF" localSheetId="4">#REF!</definedName>
    <definedName name="montant_CF">#REF!</definedName>
    <definedName name="montant_CF_majo" localSheetId="1">#REF!</definedName>
    <definedName name="montant_CF_majo" localSheetId="4">#REF!</definedName>
    <definedName name="montant_CF_majo">#REF!</definedName>
    <definedName name="montant_cmuc_0_15" localSheetId="1">#REF!</definedName>
    <definedName name="montant_cmuc_0_15" localSheetId="4">#REF!</definedName>
    <definedName name="montant_cmuc_0_15">#REF!</definedName>
    <definedName name="montant_cmuc_16_49" localSheetId="1">#REF!</definedName>
    <definedName name="montant_cmuc_16_49" localSheetId="4">#REF!</definedName>
    <definedName name="montant_cmuc_16_49">#REF!</definedName>
    <definedName name="Montant_forfaitaire_PA" localSheetId="1">#REF!</definedName>
    <definedName name="Montant_forfaitaire_PA" localSheetId="4">#REF!</definedName>
    <definedName name="Montant_forfaitaire_PA">#REF!</definedName>
    <definedName name="Montant_forfaitaire_PA_majo" localSheetId="1">#REF!</definedName>
    <definedName name="Montant_forfaitaire_PA_majo" localSheetId="4">#REF!</definedName>
    <definedName name="Montant_forfaitaire_PA_majo">#REF!</definedName>
    <definedName name="montant_paje" localSheetId="1">#REF!</definedName>
    <definedName name="montant_paje" localSheetId="4">#REF!</definedName>
    <definedName name="montant_paje">#REF!</definedName>
    <definedName name="montant_paje_plein" localSheetId="1">#REF!</definedName>
    <definedName name="montant_paje_plein" localSheetId="4">#REF!</definedName>
    <definedName name="montant_paje_plein">#REF!</definedName>
    <definedName name="montant_PO" localSheetId="1">#REF!</definedName>
    <definedName name="montant_PO" localSheetId="4">#REF!</definedName>
    <definedName name="montant_PO">#REF!</definedName>
    <definedName name="montant_t1_12UC" localSheetId="1">#REF!</definedName>
    <definedName name="montant_t1_12UC" localSheetId="4">#REF!</definedName>
    <definedName name="montant_t1_12UC">#REF!</definedName>
    <definedName name="montant_t1_1UC" localSheetId="1">#REF!</definedName>
    <definedName name="montant_t1_1UC" localSheetId="4">#REF!</definedName>
    <definedName name="montant_t1_1UC">#REF!</definedName>
    <definedName name="montant_t1_2UC_et_plus" localSheetId="1">#REF!</definedName>
    <definedName name="montant_t1_2UC_et_plus" localSheetId="4">#REF!</definedName>
    <definedName name="montant_t1_2UC_et_plus">#REF!</definedName>
    <definedName name="montant_t2_12UC" localSheetId="1">#REF!</definedName>
    <definedName name="montant_t2_12UC" localSheetId="4">#REF!</definedName>
    <definedName name="montant_t2_12UC">#REF!</definedName>
    <definedName name="montant_t2_1UC" localSheetId="1">#REF!</definedName>
    <definedName name="montant_t2_1UC" localSheetId="4">#REF!</definedName>
    <definedName name="montant_t2_1UC">#REF!</definedName>
    <definedName name="montant_t2_2UC_et_plus" localSheetId="1">#REF!</definedName>
    <definedName name="montant_t2_2UC_et_plus" localSheetId="4">#REF!</definedName>
    <definedName name="montant_t2_2UC_et_plus">#REF!</definedName>
    <definedName name="montant_t3_12UC" localSheetId="1">#REF!</definedName>
    <definedName name="montant_t3_12UC" localSheetId="4">#REF!</definedName>
    <definedName name="montant_t3_12UC">#REF!</definedName>
    <definedName name="montant_t3_1UC" localSheetId="1">#REF!</definedName>
    <definedName name="montant_t3_1UC" localSheetId="4">#REF!</definedName>
    <definedName name="montant_t3_1UC">#REF!</definedName>
    <definedName name="montant_t3_2UC_et_plus" localSheetId="1">#REF!</definedName>
    <definedName name="montant_t3_2UC_et_plus" localSheetId="4">#REF!</definedName>
    <definedName name="montant_t3_2UC_et_plus">#REF!</definedName>
    <definedName name="montant_t4_12UC" localSheetId="1">#REF!</definedName>
    <definedName name="montant_t4_12UC" localSheetId="4">#REF!</definedName>
    <definedName name="montant_t4_12UC">#REF!</definedName>
    <definedName name="montant_t4_1UC" localSheetId="1">#REF!</definedName>
    <definedName name="montant_t4_1UC" localSheetId="4">#REF!</definedName>
    <definedName name="montant_t4_1UC">#REF!</definedName>
    <definedName name="montant_t4_2UC_et_plus" localSheetId="1">#REF!</definedName>
    <definedName name="montant_t4_2UC_et_plus" localSheetId="4">#REF!</definedName>
    <definedName name="montant_t4_2UC_et_plus">#REF!</definedName>
    <definedName name="montant_th_1pers" localSheetId="1">#REF!</definedName>
    <definedName name="montant_th_1pers" localSheetId="4">#REF!</definedName>
    <definedName name="montant_th_1pers">#REF!</definedName>
    <definedName name="noel_1pers" localSheetId="1">#REF!</definedName>
    <definedName name="noel_1pers" localSheetId="4">#REF!</definedName>
    <definedName name="noel_1pers">#REF!</definedName>
    <definedName name="noel_2pers" localSheetId="1">#REF!</definedName>
    <definedName name="noel_2pers" localSheetId="4">#REF!</definedName>
    <definedName name="noel_2pers">#REF!</definedName>
    <definedName name="noel_3pers" localSheetId="1">#REF!</definedName>
    <definedName name="noel_3pers" localSheetId="4">#REF!</definedName>
    <definedName name="noel_3pers">#REF!</definedName>
    <definedName name="noel_couple_4pers" localSheetId="1">#REF!</definedName>
    <definedName name="noel_couple_4pers" localSheetId="4">#REF!</definedName>
    <definedName name="noel_couple_4pers">#REF!</definedName>
    <definedName name="noel_isole_4pers" localSheetId="1">#REF!</definedName>
    <definedName name="noel_isole_4pers" localSheetId="4">#REF!</definedName>
    <definedName name="noel_isole_4pers">#REF!</definedName>
    <definedName name="noel_pers_sup" localSheetId="1">#REF!</definedName>
    <definedName name="noel_pers_sup" localSheetId="4">#REF!</definedName>
    <definedName name="noel_pers_sup">#REF!</definedName>
    <definedName name="p1_modulation_af" localSheetId="1">#REF!</definedName>
    <definedName name="p1_modulation_af" localSheetId="4">#REF!</definedName>
    <definedName name="p1_modulation_af">#REF!</definedName>
    <definedName name="p2_modulation_af" localSheetId="1">#REF!</definedName>
    <definedName name="p2_modulation_af" localSheetId="4">#REF!</definedName>
    <definedName name="p2_modulation_af">#REF!</definedName>
    <definedName name="PA_bonus" localSheetId="1">#REF!</definedName>
    <definedName name="PA_bonus" localSheetId="4">#REF!</definedName>
    <definedName name="PA_bonus">#REF!</definedName>
    <definedName name="PA_pente" localSheetId="1">#REF!</definedName>
    <definedName name="PA_pente" localSheetId="4">#REF!</definedName>
    <definedName name="PA_pente">#REF!</definedName>
    <definedName name="PA_tranche1_smic" localSheetId="1">#REF!</definedName>
    <definedName name="PA_tranche1_smic" localSheetId="4">#REF!</definedName>
    <definedName name="PA_tranche1_smic">#REF!</definedName>
    <definedName name="PA_tranche2_smic" localSheetId="1">#REF!</definedName>
    <definedName name="PA_tranche2_smic" localSheetId="4">#REF!</definedName>
    <definedName name="PA_tranche2_smic">#REF!</definedName>
    <definedName name="part_smic_exo" localSheetId="1">#REF!</definedName>
    <definedName name="part_smic_exo" localSheetId="4">#REF!</definedName>
    <definedName name="part_smic_exo">#REF!</definedName>
    <definedName name="pers_sup_CF" localSheetId="1">#REF!</definedName>
    <definedName name="pers_sup_CF" localSheetId="4">#REF!</definedName>
    <definedName name="pers_sup_CF">#REF!</definedName>
    <definedName name="pers_sup_CF_majo" localSheetId="1">#REF!</definedName>
    <definedName name="pers_sup_CF_majo" localSheetId="4">#REF!</definedName>
    <definedName name="pers_sup_CF_majo">#REF!</definedName>
    <definedName name="plaf_ars" localSheetId="1">#REF!</definedName>
    <definedName name="plaf_ars" localSheetId="4">#REF!</definedName>
    <definedName name="plaf_ars">#REF!</definedName>
    <definedName name="plaf_ars_enf" localSheetId="1">#REF!</definedName>
    <definedName name="plaf_ars_enf" localSheetId="4">#REF!</definedName>
    <definedName name="plaf_ars_enf">#REF!</definedName>
    <definedName name="plaf_cheque_energie_t1" localSheetId="1">#REF!</definedName>
    <definedName name="plaf_cheque_energie_t1" localSheetId="4">#REF!</definedName>
    <definedName name="plaf_cheque_energie_t1">#REF!</definedName>
    <definedName name="plaf_cheque_energie_t2" localSheetId="1">#REF!</definedName>
    <definedName name="plaf_cheque_energie_t2" localSheetId="4">#REF!</definedName>
    <definedName name="plaf_cheque_energie_t2">#REF!</definedName>
    <definedName name="plaf_cheque_energie_t3" localSheetId="1">#REF!</definedName>
    <definedName name="plaf_cheque_energie_t3" localSheetId="4">#REF!</definedName>
    <definedName name="plaf_cheque_energie_t3">#REF!</definedName>
    <definedName name="plaf_cheque_energie_t4" localSheetId="1">#REF!</definedName>
    <definedName name="plaf_cheque_energie_t4" localSheetId="4">#REF!</definedName>
    <definedName name="plaf_cheque_energie_t4">#REF!</definedName>
    <definedName name="plaf_cheque_energie_t5" localSheetId="1">#REF!</definedName>
    <definedName name="plaf_cheque_energie_t5" localSheetId="4">#REF!</definedName>
    <definedName name="plaf_cheque_energie_t5">#REF!</definedName>
    <definedName name="plaf_cmuc_1pac" localSheetId="1">#REF!</definedName>
    <definedName name="plaf_cmuc_1pac" localSheetId="4">#REF!</definedName>
    <definedName name="plaf_cmuc_1pac">#REF!</definedName>
    <definedName name="plaf_cmuc_34pac" localSheetId="1">#REF!</definedName>
    <definedName name="plaf_cmuc_34pac" localSheetId="4">#REF!</definedName>
    <definedName name="plaf_cmuc_34pac">#REF!</definedName>
    <definedName name="plaf_cmuc_5pluspac" localSheetId="1">#REF!</definedName>
    <definedName name="plaf_cmuc_5pluspac" localSheetId="4">#REF!</definedName>
    <definedName name="plaf_cmuc_5pluspac">#REF!</definedName>
    <definedName name="plaf_cmuc_base" localSheetId="1">#REF!</definedName>
    <definedName name="plaf_cmuc_base" localSheetId="4">#REF!</definedName>
    <definedName name="plaf_cmuc_base">#REF!</definedName>
    <definedName name="plaf_simple_paje" localSheetId="1">#REF!</definedName>
    <definedName name="plaf_simple_paje" localSheetId="4">#REF!</definedName>
    <definedName name="plaf_simple_paje">#REF!</definedName>
    <definedName name="plaf_simple_paje_plein" localSheetId="1">#REF!</definedName>
    <definedName name="plaf_simple_paje_plein" localSheetId="4">#REF!</definedName>
    <definedName name="plaf_simple_paje_plein">#REF!</definedName>
    <definedName name="Plafond_AF_tranche_1" localSheetId="1">#REF!</definedName>
    <definedName name="Plafond_AF_tranche_1" localSheetId="4">#REF!</definedName>
    <definedName name="Plafond_AF_tranche_1">#REF!</definedName>
    <definedName name="Plafond_AF_tranche_2" localSheetId="1">#REF!</definedName>
    <definedName name="Plafond_AF_tranche_2" localSheetId="4">#REF!</definedName>
    <definedName name="Plafond_AF_tranche_2">#REF!</definedName>
    <definedName name="plafond_exo_fillon" localSheetId="1">#REF!</definedName>
    <definedName name="plafond_exo_fillon" localSheetId="4">#REF!</definedName>
    <definedName name="plafond_exo_fillon">#REF!</definedName>
    <definedName name="plafond_ir_t1" localSheetId="1">#REF!</definedName>
    <definedName name="plafond_ir_t1" localSheetId="4">#REF!</definedName>
    <definedName name="plafond_ir_t1">#REF!</definedName>
    <definedName name="plafond_ir_t2" localSheetId="1">#REF!</definedName>
    <definedName name="plafond_ir_t2" localSheetId="4">#REF!</definedName>
    <definedName name="plafond_ir_t2">#REF!</definedName>
    <definedName name="plafond_ir_t3" localSheetId="1">#REF!</definedName>
    <definedName name="plafond_ir_t3" localSheetId="4">#REF!</definedName>
    <definedName name="plafond_ir_t3">#REF!</definedName>
    <definedName name="plafond_ir_t4" localSheetId="1">#REF!</definedName>
    <definedName name="plafond_ir_t4" localSheetId="4">#REF!</definedName>
    <definedName name="plafond_ir_t4">#REF!</definedName>
    <definedName name="plafond_maj_CF" localSheetId="1">#REF!</definedName>
    <definedName name="plafond_maj_CF" localSheetId="4">#REF!</definedName>
    <definedName name="plafond_maj_CF">#REF!</definedName>
    <definedName name="plafond_maj_CF_majo" localSheetId="1">#REF!</definedName>
    <definedName name="plafond_maj_CF_majo" localSheetId="4">#REF!</definedName>
    <definedName name="plafond_maj_CF_majo">#REF!</definedName>
    <definedName name="plafond_majore_paje" localSheetId="1">#REF!</definedName>
    <definedName name="plafond_majore_paje" localSheetId="4">#REF!</definedName>
    <definedName name="plafond_majore_paje">#REF!</definedName>
    <definedName name="plafond_majore_paje_plein" localSheetId="1">#REF!</definedName>
    <definedName name="plafond_majore_paje_plein" localSheetId="4">#REF!</definedName>
    <definedName name="plafond_majore_paje_plein">#REF!</definedName>
    <definedName name="plafond_qf" localSheetId="1">#REF!</definedName>
    <definedName name="plafond_qf" localSheetId="4">#REF!</definedName>
    <definedName name="plafond_qf">#REF!</definedName>
    <definedName name="Plafond_QF_1er_enfant_parent_isolé" localSheetId="1">#REF!</definedName>
    <definedName name="Plafond_QF_1er_enfant_parent_isolé" localSheetId="4">#REF!</definedName>
    <definedName name="Plafond_QF_1er_enfant_parent_isolé">#REF!</definedName>
    <definedName name="plafond_simple_CF" localSheetId="1">#REF!</definedName>
    <definedName name="plafond_simple_CF" localSheetId="4">#REF!</definedName>
    <definedName name="plafond_simple_CF">#REF!</definedName>
    <definedName name="plafond_simple_CF_majo" localSheetId="1">#REF!</definedName>
    <definedName name="plafond_simple_CF_majo" localSheetId="4">#REF!</definedName>
    <definedName name="plafond_simple_CF_majo">#REF!</definedName>
    <definedName name="plafond_ss" localSheetId="1">#REF!</definedName>
    <definedName name="plafond_ss" localSheetId="4">#REF!</definedName>
    <definedName name="plafond_ss">#REF!</definedName>
    <definedName name="plafond_sup_enf_12_paje" localSheetId="1">#REF!</definedName>
    <definedName name="plafond_sup_enf_12_paje" localSheetId="4">#REF!</definedName>
    <definedName name="plafond_sup_enf_12_paje">#REF!</definedName>
    <definedName name="plafond_sup_enf_12_paje_plein" localSheetId="1">#REF!</definedName>
    <definedName name="plafond_sup_enf_12_paje_plein" localSheetId="4">#REF!</definedName>
    <definedName name="plafond_sup_enf_12_paje_plein">#REF!</definedName>
    <definedName name="plafond_sup_enf_3_paje" localSheetId="1">#REF!</definedName>
    <definedName name="plafond_sup_enf_3_paje" localSheetId="4">#REF!</definedName>
    <definedName name="plafond_sup_enf_3_paje">#REF!</definedName>
    <definedName name="plafond_sup_enf_3_paje_plein" localSheetId="1">#REF!</definedName>
    <definedName name="plafond_sup_enf_3_paje_plein" localSheetId="4">#REF!</definedName>
    <definedName name="plafond_sup_enf_3_paje_plein">#REF!</definedName>
    <definedName name="rap_salnet_are" localSheetId="1">#REF!</definedName>
    <definedName name="rap_salnet_are" localSheetId="4">#REF!</definedName>
    <definedName name="rap_salnet_are">#REF!</definedName>
    <definedName name="rbg" localSheetId="1">#REF!</definedName>
    <definedName name="rbg" localSheetId="4">#REF!</definedName>
    <definedName name="rbg">#REF!</definedName>
    <definedName name="reduc_pat_assmal" localSheetId="1">#REF!</definedName>
    <definedName name="reduc_pat_assmal" localSheetId="4">#REF!</definedName>
    <definedName name="reduc_pat_assmal">#REF!</definedName>
    <definedName name="Sal_min_AAH_PA" localSheetId="1">#REF!</definedName>
    <definedName name="Sal_min_AAH_PA" localSheetId="4">#REF!</definedName>
    <definedName name="Sal_min_AAH_PA">#REF!</definedName>
    <definedName name="seuil_D1" localSheetId="1">#REF!</definedName>
    <definedName name="seuil_D1" localSheetId="4">#REF!</definedName>
    <definedName name="seuil_D1">#REF!</definedName>
    <definedName name="seuil_D2" localSheetId="1">#REF!</definedName>
    <definedName name="seuil_D2" localSheetId="4">#REF!</definedName>
    <definedName name="seuil_D2">#REF!</definedName>
    <definedName name="seuil_D3" localSheetId="1">#REF!</definedName>
    <definedName name="seuil_D3" localSheetId="4">#REF!</definedName>
    <definedName name="seuil_D3">#REF!</definedName>
    <definedName name="seuil_D4" localSheetId="1">#REF!</definedName>
    <definedName name="seuil_D4" localSheetId="4">#REF!</definedName>
    <definedName name="seuil_D4">#REF!</definedName>
    <definedName name="seuil_D5" localSheetId="1">#REF!</definedName>
    <definedName name="seuil_D5" localSheetId="4">#REF!</definedName>
    <definedName name="seuil_D5">#REF!</definedName>
    <definedName name="seuil_D6" localSheetId="1">#REF!</definedName>
    <definedName name="seuil_D6" localSheetId="4">#REF!</definedName>
    <definedName name="seuil_D6">#REF!</definedName>
    <definedName name="seuil_D7" localSheetId="1">#REF!</definedName>
    <definedName name="seuil_D7" localSheetId="4">#REF!</definedName>
    <definedName name="seuil_D7">#REF!</definedName>
    <definedName name="seuil_D8" localSheetId="1">#REF!</definedName>
    <definedName name="seuil_D8" localSheetId="4">#REF!</definedName>
    <definedName name="seuil_D8">#REF!</definedName>
    <definedName name="seuil_D9" localSheetId="1">#REF!</definedName>
    <definedName name="seuil_D9" localSheetId="4">#REF!</definedName>
    <definedName name="seuil_D9">#REF!</definedName>
    <definedName name="seuil_exo_csg" localSheetId="1">#REF!</definedName>
    <definedName name="seuil_exo_csg" localSheetId="4">#REF!</definedName>
    <definedName name="seuil_exo_csg">#REF!</definedName>
    <definedName name="seuil_exo_csg_sup_partQF" localSheetId="1">#REF!</definedName>
    <definedName name="seuil_exo_csg_sup_partQF" localSheetId="4">#REF!</definedName>
    <definedName name="seuil_exo_csg_sup_partQF">#REF!</definedName>
    <definedName name="seuil_exoARE_cot_ret" localSheetId="1">#REF!</definedName>
    <definedName name="seuil_exoARE_cot_ret" localSheetId="4">#REF!</definedName>
    <definedName name="seuil_exoARE_cot_ret">#REF!</definedName>
    <definedName name="seuil_exoARE_csg" localSheetId="1">#REF!</definedName>
    <definedName name="seuil_exoARE_csg" localSheetId="4">#REF!</definedName>
    <definedName name="seuil_exoARE_csg">#REF!</definedName>
    <definedName name="seuil_recouvrement_IR" localSheetId="1">#REF!</definedName>
    <definedName name="seuil_recouvrement_IR" localSheetId="4">#REF!</definedName>
    <definedName name="seuil_recouvrement_IR">#REF!</definedName>
    <definedName name="seuil_recouvrement_IR_apres_credits" localSheetId="1">#REF!</definedName>
    <definedName name="seuil_recouvrement_IR_apres_credits" localSheetId="4">#REF!</definedName>
    <definedName name="seuil_recouvrement_IR_apres_credits">#REF!</definedName>
    <definedName name="seuil_smic_pat_assmal" localSheetId="1">#REF!</definedName>
    <definedName name="seuil_smic_pat_assmal" localSheetId="4">#REF!</definedName>
    <definedName name="seuil_smic_pat_assmal">#REF!</definedName>
    <definedName name="seuil_tx_red_csg" localSheetId="1">#REF!</definedName>
    <definedName name="seuil_tx_red_csg" localSheetId="4">#REF!</definedName>
    <definedName name="seuil_tx_red_csg">#REF!</definedName>
    <definedName name="seuil_tx_red_csg_sup_partQF" localSheetId="1">#REF!</definedName>
    <definedName name="seuil_tx_red_csg_sup_partQF" localSheetId="4">#REF!</definedName>
    <definedName name="seuil_tx_red_csg_sup_partQF">#REF!</definedName>
    <definedName name="seuil_vers_ASS" localSheetId="1">#REF!</definedName>
    <definedName name="seuil_vers_ASS" localSheetId="4">#REF!</definedName>
    <definedName name="seuil_vers_ASS">#REF!</definedName>
    <definedName name="seuil_versement_AL" localSheetId="1">#REF!</definedName>
    <definedName name="seuil_versement_AL" localSheetId="4">#REF!</definedName>
    <definedName name="seuil_versement_AL">#REF!</definedName>
    <definedName name="seuil_versement_PA" localSheetId="1">#REF!</definedName>
    <definedName name="seuil_versement_PA" localSheetId="4">#REF!</definedName>
    <definedName name="seuil_versement_PA">#REF!</definedName>
    <definedName name="seuil_versement_rsa" localSheetId="1">#REF!</definedName>
    <definedName name="seuil_versement_rsa" localSheetId="4">#REF!</definedName>
    <definedName name="seuil_versement_rsa">#REF!</definedName>
    <definedName name="smic_b" localSheetId="1">#REF!</definedName>
    <definedName name="smic_b" localSheetId="4">#REF!</definedName>
    <definedName name="smic_b">#REF!</definedName>
    <definedName name="Smic_brut_horaire" localSheetId="1">#REF!</definedName>
    <definedName name="Smic_brut_horaire" localSheetId="4">#REF!</definedName>
    <definedName name="Smic_brut_horaire">#REF!</definedName>
    <definedName name="smic_n" localSheetId="1">#REF!</definedName>
    <definedName name="smic_n" localSheetId="4">#REF!</definedName>
    <definedName name="smic_n">#REF!</definedName>
    <definedName name="sup_enf_modulation_af" localSheetId="1">#REF!</definedName>
    <definedName name="sup_enf_modulation_af" localSheetId="4">#REF!</definedName>
    <definedName name="sup_enf_modulation_af">#REF!</definedName>
    <definedName name="taux_are_comp" localSheetId="1">#REF!</definedName>
    <definedName name="taux_are_comp" localSheetId="4">#REF!</definedName>
    <definedName name="taux_are_comp">#REF!</definedName>
    <definedName name="taux_are_deduc" localSheetId="1">#REF!</definedName>
    <definedName name="taux_are_deduc" localSheetId="4">#REF!</definedName>
    <definedName name="taux_are_deduc">#REF!</definedName>
    <definedName name="taux_are_red" localSheetId="1">#REF!</definedName>
    <definedName name="taux_are_red" localSheetId="4">#REF!</definedName>
    <definedName name="taux_are_red">#REF!</definedName>
    <definedName name="taux_are_ret" localSheetId="1">#REF!</definedName>
    <definedName name="taux_are_ret" localSheetId="4">#REF!</definedName>
    <definedName name="taux_are_ret">#REF!</definedName>
    <definedName name="taux_cet_pat" localSheetId="1">#REF!</definedName>
    <definedName name="taux_cet_pat" localSheetId="4">#REF!</definedName>
    <definedName name="taux_cet_pat">#REF!</definedName>
    <definedName name="taux_cet_sal" localSheetId="1">#REF!</definedName>
    <definedName name="taux_cet_sal" localSheetId="4">#REF!</definedName>
    <definedName name="taux_cet_sal">#REF!</definedName>
    <definedName name="taux_cs_emp_t1" localSheetId="1">#REF!</definedName>
    <definedName name="taux_cs_emp_t1" localSheetId="4">#REF!</definedName>
    <definedName name="taux_cs_emp_t1">#REF!</definedName>
    <definedName name="taux_cs_emp_t2" localSheetId="1">#REF!</definedName>
    <definedName name="taux_cs_emp_t2" localSheetId="4">#REF!</definedName>
    <definedName name="taux_cs_emp_t2">#REF!</definedName>
    <definedName name="taux_cs_emp_t3" localSheetId="1">#REF!</definedName>
    <definedName name="taux_cs_emp_t3" localSheetId="4">#REF!</definedName>
    <definedName name="taux_cs_emp_t3">#REF!</definedName>
    <definedName name="taux_cs_emp_t4" localSheetId="1">#REF!</definedName>
    <definedName name="taux_cs_emp_t4" localSheetId="4">#REF!</definedName>
    <definedName name="taux_cs_emp_t4">#REF!</definedName>
    <definedName name="taux_cs_emp_t5" localSheetId="1">#REF!</definedName>
    <definedName name="taux_cs_emp_t5" localSheetId="4">#REF!</definedName>
    <definedName name="taux_cs_emp_t5">#REF!</definedName>
    <definedName name="taux_cs_sal_t1" localSheetId="1">#REF!</definedName>
    <definedName name="taux_cs_sal_t1" localSheetId="4">#REF!</definedName>
    <definedName name="taux_cs_sal_t1">#REF!</definedName>
    <definedName name="taux_cs_sal_t2" localSheetId="1">#REF!</definedName>
    <definedName name="taux_cs_sal_t2" localSheetId="4">#REF!</definedName>
    <definedName name="taux_cs_sal_t2">#REF!</definedName>
    <definedName name="taux_cs_sal_t3" localSheetId="1">#REF!</definedName>
    <definedName name="taux_cs_sal_t3" localSheetId="4">#REF!</definedName>
    <definedName name="taux_cs_sal_t3">#REF!</definedName>
    <definedName name="taux_cs_sal_t4" localSheetId="1">#REF!</definedName>
    <definedName name="taux_cs_sal_t4" localSheetId="4">#REF!</definedName>
    <definedName name="taux_cs_sal_t4">#REF!</definedName>
    <definedName name="taux_cs_sal_t5" localSheetId="1">#REF!</definedName>
    <definedName name="taux_cs_sal_t5" localSheetId="4">#REF!</definedName>
    <definedName name="taux_cs_sal_t5">#REF!</definedName>
    <definedName name="taux_csg_deduc_t1" localSheetId="1">#REF!</definedName>
    <definedName name="taux_csg_deduc_t1" localSheetId="4">#REF!</definedName>
    <definedName name="taux_csg_deduc_t1">#REF!</definedName>
    <definedName name="taux_csg_deduc_t2" localSheetId="1">#REF!</definedName>
    <definedName name="taux_csg_deduc_t2" localSheetId="4">#REF!</definedName>
    <definedName name="taux_csg_deduc_t2">#REF!</definedName>
    <definedName name="taux_csgcrds_nondeduc_t1" localSheetId="1">#REF!</definedName>
    <definedName name="taux_csgcrds_nondeduc_t1" localSheetId="4">#REF!</definedName>
    <definedName name="taux_csgcrds_nondeduc_t1">#REF!</definedName>
    <definedName name="taux_csgcrds_nondeduc_t2" localSheetId="1">#REF!</definedName>
    <definedName name="taux_csgcrds_nondeduc_t2" localSheetId="4">#REF!</definedName>
    <definedName name="taux_csgcrds_nondeduc_t2">#REF!</definedName>
    <definedName name="taux_ir_t1" localSheetId="1">#REF!</definedName>
    <definedName name="taux_ir_t1" localSheetId="4">#REF!</definedName>
    <definedName name="taux_ir_t1">#REF!</definedName>
    <definedName name="taux_ir_t2" localSheetId="1">#REF!</definedName>
    <definedName name="taux_ir_t2" localSheetId="4">#REF!</definedName>
    <definedName name="taux_ir_t2">#REF!</definedName>
    <definedName name="taux_ir_t3" localSheetId="1">#REF!</definedName>
    <definedName name="taux_ir_t3" localSheetId="4">#REF!</definedName>
    <definedName name="taux_ir_t3">#REF!</definedName>
    <definedName name="taux_ir_t4" localSheetId="1">#REF!</definedName>
    <definedName name="taux_ir_t4" localSheetId="4">#REF!</definedName>
    <definedName name="taux_ir_t4">#REF!</definedName>
    <definedName name="taux_ir_t5" localSheetId="1">#REF!</definedName>
    <definedName name="taux_ir_t5" localSheetId="4">#REF!</definedName>
    <definedName name="taux_ir_t5">#REF!</definedName>
    <definedName name="taux_PO" localSheetId="1">#REF!</definedName>
    <definedName name="taux_PO" localSheetId="4">#REF!</definedName>
    <definedName name="taux_PO">#REF!</definedName>
    <definedName name="th_degrev_partiel" localSheetId="1">#REF!</definedName>
    <definedName name="th_degrev_partiel" localSheetId="4">#REF!</definedName>
    <definedName name="th_degrev_partiel">#REF!</definedName>
    <definedName name="th_degrev_taux" localSheetId="1">#REF!</definedName>
    <definedName name="th_degrev_taux" localSheetId="4">#REF!</definedName>
    <definedName name="th_degrev_taux">#REF!</definedName>
    <definedName name="th_degrevdeg_1" localSheetId="1">#REF!</definedName>
    <definedName name="th_degrevdeg_1" localSheetId="4">#REF!</definedName>
    <definedName name="th_degrevdeg_1">#REF!</definedName>
    <definedName name="th_degrevdeg_2" localSheetId="1">#REF!</definedName>
    <definedName name="th_degrevdeg_2" localSheetId="4">#REF!</definedName>
    <definedName name="th_degrevdeg_2">#REF!</definedName>
    <definedName name="th_degrevdeg_3" localSheetId="1">#REF!</definedName>
    <definedName name="th_degrevdeg_3" localSheetId="4">#REF!</definedName>
    <definedName name="th_degrevdeg_3">#REF!</definedName>
    <definedName name="th_degrevmax_1" localSheetId="1">#REF!</definedName>
    <definedName name="th_degrevmax_1" localSheetId="4">#REF!</definedName>
    <definedName name="th_degrevmax_1">#REF!</definedName>
    <definedName name="th_degrevmax_2" localSheetId="1">#REF!</definedName>
    <definedName name="th_degrevmax_2" localSheetId="4">#REF!</definedName>
    <definedName name="th_degrevmax_2">#REF!</definedName>
    <definedName name="th_degrevmax_3" localSheetId="1">#REF!</definedName>
    <definedName name="th_degrevmax_3" localSheetId="4">#REF!</definedName>
    <definedName name="th_degrevmax_3">#REF!</definedName>
    <definedName name="tx_crds" localSheetId="1">#REF!</definedName>
    <definedName name="tx_crds" localSheetId="4">#REF!</definedName>
    <definedName name="tx_crds">#REF!</definedName>
    <definedName name="tx_exo_fillon_smic" localSheetId="1">#REF!</definedName>
    <definedName name="tx_exo_fillon_smic" localSheetId="4">#REF!</definedName>
    <definedName name="tx_exo_fillon_smic">#REF!</definedName>
    <definedName name="tx_majo_plafond_acs" localSheetId="1">#REF!</definedName>
    <definedName name="tx_majo_plafond_acs" localSheetId="4">#REF!</definedName>
    <definedName name="tx_majo_plafond_acs">#REF!</definedName>
    <definedName name="tx_majo_rsa_enf12" localSheetId="1">#REF!</definedName>
    <definedName name="tx_majo_rsa_enf12" localSheetId="4">#REF!</definedName>
    <definedName name="tx_majo_rsa_enf12">#REF!</definedName>
    <definedName name="tx_majo_rsa_enf3" localSheetId="1">#REF!</definedName>
    <definedName name="tx_majo_rsa_enf3" localSheetId="4">#REF!</definedName>
    <definedName name="tx_majo_rsa_enf3">#REF!</definedName>
    <definedName name="tx_majo_rsa_majo_enf12" localSheetId="1">#REF!</definedName>
    <definedName name="tx_majo_rsa_majo_enf12" localSheetId="4">#REF!</definedName>
    <definedName name="tx_majo_rsa_majo_enf12">#REF!</definedName>
    <definedName name="tx_majo_rsa_majo_enf3" localSheetId="1">#REF!</definedName>
    <definedName name="tx_majo_rsa_majo_enf3" localSheetId="4">#REF!</definedName>
    <definedName name="tx_majo_rsa_majo_enf3">#REF!</definedName>
    <definedName name="tx_majo_rsa_pac1" localSheetId="1">#REF!</definedName>
    <definedName name="tx_majo_rsa_pac1" localSheetId="4">#REF!</definedName>
    <definedName name="tx_majo_rsa_pac1">#REF!</definedName>
  </definedNames>
  <calcPr calcId="162913"/>
  <fileRecoveryPr autoRecover="0"/>
</workbook>
</file>

<file path=xl/calcChain.xml><?xml version="1.0" encoding="utf-8"?>
<calcChain xmlns="http://schemas.openxmlformats.org/spreadsheetml/2006/main">
  <c r="E115" i="754" l="1"/>
  <c r="D115" i="754"/>
  <c r="C115" i="754"/>
  <c r="B115" i="754"/>
  <c r="E114" i="754"/>
  <c r="D114" i="754"/>
  <c r="C114" i="754"/>
  <c r="B114" i="754"/>
  <c r="E113" i="754"/>
  <c r="D113" i="754"/>
  <c r="C113" i="754"/>
  <c r="B113" i="754"/>
  <c r="E112" i="754"/>
  <c r="D112" i="754"/>
  <c r="C112" i="754"/>
  <c r="B112" i="754"/>
  <c r="E111" i="754"/>
  <c r="D111" i="754"/>
  <c r="C111" i="754"/>
  <c r="B111" i="754"/>
  <c r="E110" i="754"/>
  <c r="D110" i="754"/>
  <c r="C110" i="754"/>
  <c r="B110" i="754"/>
  <c r="E109" i="754"/>
  <c r="D109" i="754"/>
  <c r="C109" i="754"/>
  <c r="B109" i="754"/>
  <c r="E108" i="754"/>
  <c r="D108" i="754"/>
  <c r="C108" i="754"/>
  <c r="B108" i="754"/>
  <c r="E107" i="754"/>
  <c r="D107" i="754"/>
  <c r="C107" i="754"/>
  <c r="B107" i="754"/>
  <c r="E106" i="754"/>
  <c r="D106" i="754"/>
  <c r="C106" i="754"/>
  <c r="B106" i="754"/>
  <c r="E105" i="754"/>
  <c r="D105" i="754"/>
  <c r="C105" i="754"/>
  <c r="B105" i="754"/>
  <c r="E104" i="754"/>
  <c r="D104" i="754"/>
  <c r="C104" i="754"/>
  <c r="B104" i="754"/>
  <c r="E103" i="754"/>
  <c r="D103" i="754"/>
  <c r="C103" i="754"/>
  <c r="B103" i="754"/>
  <c r="E102" i="754"/>
  <c r="D102" i="754"/>
  <c r="C102" i="754"/>
  <c r="B102" i="754"/>
  <c r="E101" i="754"/>
  <c r="D101" i="754"/>
  <c r="C101" i="754"/>
  <c r="B101" i="754"/>
  <c r="E100" i="754"/>
  <c r="D100" i="754"/>
  <c r="C100" i="754"/>
  <c r="B100" i="754"/>
  <c r="E99" i="754"/>
  <c r="D99" i="754"/>
  <c r="C99" i="754"/>
  <c r="B99" i="754"/>
  <c r="E98" i="754"/>
  <c r="D98" i="754"/>
  <c r="C98" i="754"/>
  <c r="B98" i="754"/>
  <c r="E97" i="754"/>
  <c r="D97" i="754"/>
  <c r="C97" i="754"/>
  <c r="B97" i="754"/>
  <c r="E96" i="754"/>
  <c r="D96" i="754"/>
  <c r="C96" i="754"/>
  <c r="B96" i="754"/>
  <c r="E95" i="754"/>
  <c r="D95" i="754"/>
  <c r="C95" i="754"/>
  <c r="B95" i="754"/>
  <c r="E94" i="754"/>
  <c r="D94" i="754"/>
  <c r="C94" i="754"/>
  <c r="B94" i="754"/>
  <c r="E93" i="754"/>
  <c r="D93" i="754"/>
  <c r="C93" i="754"/>
  <c r="B93" i="754"/>
  <c r="E92" i="754"/>
  <c r="D92" i="754"/>
  <c r="C92" i="754"/>
  <c r="B92" i="754"/>
  <c r="E91" i="754"/>
  <c r="D91" i="754"/>
  <c r="C91" i="754"/>
  <c r="B91" i="754"/>
  <c r="E90" i="754"/>
  <c r="D90" i="754"/>
  <c r="C90" i="754"/>
  <c r="B90" i="754"/>
  <c r="E89" i="754"/>
  <c r="D89" i="754"/>
  <c r="C89" i="754"/>
  <c r="B89" i="754"/>
  <c r="E88" i="754"/>
  <c r="D88" i="754"/>
  <c r="C88" i="754"/>
  <c r="B88" i="754"/>
  <c r="E87" i="754"/>
  <c r="D87" i="754"/>
  <c r="C87" i="754"/>
  <c r="B87" i="754"/>
  <c r="E86" i="754"/>
  <c r="D86" i="754"/>
  <c r="C86" i="754"/>
  <c r="B86" i="754"/>
  <c r="E85" i="754"/>
  <c r="D85" i="754"/>
  <c r="C85" i="754"/>
  <c r="B85" i="754"/>
  <c r="E84" i="754"/>
  <c r="D84" i="754"/>
  <c r="C84" i="754"/>
  <c r="B84" i="754"/>
  <c r="E83" i="754"/>
  <c r="D83" i="754"/>
  <c r="C83" i="754"/>
  <c r="B83" i="754"/>
  <c r="E82" i="754"/>
  <c r="D82" i="754"/>
  <c r="C82" i="754"/>
  <c r="B82" i="754"/>
  <c r="E81" i="754"/>
  <c r="D81" i="754"/>
  <c r="C81" i="754"/>
  <c r="B81" i="754"/>
  <c r="E80" i="754"/>
  <c r="D80" i="754"/>
  <c r="C80" i="754"/>
  <c r="B80" i="754"/>
  <c r="E79" i="754"/>
  <c r="D79" i="754"/>
  <c r="C79" i="754"/>
  <c r="B79" i="754"/>
  <c r="E78" i="754"/>
  <c r="D78" i="754"/>
  <c r="C78" i="754"/>
  <c r="B78" i="754"/>
  <c r="E77" i="754"/>
  <c r="D77" i="754"/>
  <c r="C77" i="754"/>
  <c r="B77" i="754"/>
  <c r="E76" i="754"/>
  <c r="D76" i="754"/>
  <c r="C76" i="754"/>
  <c r="B76" i="754"/>
  <c r="E75" i="754"/>
  <c r="D75" i="754"/>
  <c r="C75" i="754"/>
  <c r="B75" i="754"/>
  <c r="E74" i="754"/>
  <c r="D74" i="754"/>
  <c r="C74" i="754"/>
  <c r="B74" i="754"/>
  <c r="E73" i="754"/>
  <c r="D73" i="754"/>
  <c r="C73" i="754"/>
  <c r="B73" i="754"/>
  <c r="E72" i="754"/>
  <c r="D72" i="754"/>
  <c r="C72" i="754"/>
  <c r="B72" i="754"/>
  <c r="E71" i="754"/>
  <c r="D71" i="754"/>
  <c r="C71" i="754"/>
  <c r="B71" i="754"/>
  <c r="E70" i="754"/>
  <c r="D70" i="754"/>
  <c r="C70" i="754"/>
  <c r="B70" i="754"/>
  <c r="E69" i="754"/>
  <c r="D69" i="754"/>
  <c r="C69" i="754"/>
  <c r="B69" i="754"/>
  <c r="E68" i="754"/>
  <c r="D68" i="754"/>
  <c r="C68" i="754"/>
  <c r="B68" i="754"/>
  <c r="E67" i="754"/>
  <c r="D67" i="754"/>
  <c r="C67" i="754"/>
  <c r="B67" i="754"/>
  <c r="E66" i="754"/>
  <c r="D66" i="754"/>
  <c r="C66" i="754"/>
  <c r="B66" i="754"/>
  <c r="E65" i="754"/>
  <c r="D65" i="754"/>
  <c r="C65" i="754"/>
  <c r="B65" i="754"/>
  <c r="E64" i="754"/>
  <c r="D64" i="754"/>
  <c r="C64" i="754"/>
  <c r="B64" i="754"/>
  <c r="E63" i="754"/>
  <c r="D63" i="754"/>
  <c r="C63" i="754"/>
  <c r="B63" i="754"/>
  <c r="E62" i="754"/>
  <c r="D62" i="754"/>
  <c r="C62" i="754"/>
  <c r="B62" i="754"/>
  <c r="I61" i="754"/>
  <c r="H61" i="754"/>
  <c r="G61" i="754"/>
  <c r="F61" i="754"/>
  <c r="E61" i="754"/>
  <c r="D61" i="754"/>
  <c r="C61" i="754"/>
  <c r="B61" i="754"/>
  <c r="I60" i="754"/>
  <c r="H60" i="754"/>
  <c r="G60" i="754"/>
  <c r="F60" i="754"/>
  <c r="E60" i="754"/>
  <c r="D60" i="754"/>
  <c r="C60" i="754"/>
  <c r="B60" i="754"/>
  <c r="I59" i="754"/>
  <c r="H59" i="754"/>
  <c r="G59" i="754"/>
  <c r="F59" i="754"/>
  <c r="E59" i="754"/>
  <c r="D59" i="754"/>
  <c r="C59" i="754"/>
  <c r="B59" i="754"/>
  <c r="I58" i="754"/>
  <c r="H58" i="754"/>
  <c r="G58" i="754"/>
  <c r="F58" i="754"/>
  <c r="E58" i="754"/>
  <c r="D58" i="754"/>
  <c r="C58" i="754"/>
  <c r="B58" i="754"/>
  <c r="I57" i="754"/>
  <c r="H57" i="754"/>
  <c r="G57" i="754"/>
  <c r="F57" i="754"/>
  <c r="E57" i="754"/>
  <c r="D57" i="754"/>
  <c r="C57" i="754"/>
  <c r="B57" i="754"/>
  <c r="I56" i="754"/>
  <c r="H56" i="754"/>
  <c r="G56" i="754"/>
  <c r="F56" i="754"/>
  <c r="E56" i="754"/>
  <c r="D56" i="754"/>
  <c r="C56" i="754"/>
  <c r="B56" i="754"/>
  <c r="I55" i="754"/>
  <c r="H55" i="754"/>
  <c r="G55" i="754"/>
  <c r="F55" i="754"/>
  <c r="E55" i="754"/>
  <c r="D55" i="754"/>
  <c r="C55" i="754"/>
  <c r="B55" i="754"/>
  <c r="I54" i="754"/>
  <c r="H54" i="754"/>
  <c r="G54" i="754"/>
  <c r="F54" i="754"/>
  <c r="E54" i="754"/>
  <c r="D54" i="754"/>
  <c r="C54" i="754"/>
  <c r="B54" i="754"/>
  <c r="I53" i="754"/>
  <c r="H53" i="754"/>
  <c r="G53" i="754"/>
  <c r="F53" i="754"/>
  <c r="E53" i="754"/>
  <c r="D53" i="754"/>
  <c r="C53" i="754"/>
  <c r="B53" i="754"/>
  <c r="I52" i="754"/>
  <c r="H52" i="754"/>
  <c r="G52" i="754"/>
  <c r="F52" i="754"/>
  <c r="E52" i="754"/>
  <c r="D52" i="754"/>
  <c r="C52" i="754"/>
  <c r="B52" i="754"/>
  <c r="I51" i="754"/>
  <c r="H51" i="754"/>
  <c r="G51" i="754"/>
  <c r="F51" i="754"/>
  <c r="E51" i="754"/>
  <c r="D51" i="754"/>
  <c r="C51" i="754"/>
  <c r="B51" i="754"/>
  <c r="I50" i="754"/>
  <c r="H50" i="754"/>
  <c r="G50" i="754"/>
  <c r="F50" i="754"/>
  <c r="E50" i="754"/>
  <c r="D50" i="754"/>
  <c r="C50" i="754"/>
  <c r="B50" i="754"/>
  <c r="I49" i="754"/>
  <c r="H49" i="754"/>
  <c r="G49" i="754"/>
  <c r="F49" i="754"/>
  <c r="E49" i="754"/>
  <c r="D49" i="754"/>
  <c r="C49" i="754"/>
  <c r="B49" i="754"/>
  <c r="I48" i="754"/>
  <c r="H48" i="754"/>
  <c r="G48" i="754"/>
  <c r="F48" i="754"/>
  <c r="E48" i="754"/>
  <c r="D48" i="754"/>
  <c r="C48" i="754"/>
  <c r="B48" i="754"/>
  <c r="I47" i="754"/>
  <c r="H47" i="754"/>
  <c r="G47" i="754"/>
  <c r="F47" i="754"/>
  <c r="E47" i="754"/>
  <c r="D47" i="754"/>
  <c r="C47" i="754"/>
  <c r="B47" i="754"/>
  <c r="I46" i="754"/>
  <c r="H46" i="754"/>
  <c r="G46" i="754"/>
  <c r="F46" i="754"/>
  <c r="E46" i="754"/>
  <c r="D46" i="754"/>
  <c r="C46" i="754"/>
  <c r="B46" i="754"/>
  <c r="I45" i="754"/>
  <c r="H45" i="754"/>
  <c r="G45" i="754"/>
  <c r="F45" i="754"/>
  <c r="E45" i="754"/>
  <c r="D45" i="754"/>
  <c r="C45" i="754"/>
  <c r="B45" i="754"/>
  <c r="I44" i="754"/>
  <c r="H44" i="754"/>
  <c r="G44" i="754"/>
  <c r="F44" i="754"/>
  <c r="E44" i="754"/>
  <c r="D44" i="754"/>
  <c r="C44" i="754"/>
  <c r="B44" i="754"/>
  <c r="I43" i="754"/>
  <c r="H43" i="754"/>
  <c r="G43" i="754"/>
  <c r="F43" i="754"/>
  <c r="E43" i="754"/>
  <c r="D43" i="754"/>
  <c r="C43" i="754"/>
  <c r="B43" i="754"/>
  <c r="I42" i="754"/>
  <c r="H42" i="754"/>
  <c r="G42" i="754"/>
  <c r="F42" i="754"/>
  <c r="E42" i="754"/>
  <c r="D42" i="754"/>
  <c r="C42" i="754"/>
  <c r="B42" i="754"/>
  <c r="I41" i="754"/>
  <c r="H41" i="754"/>
  <c r="G41" i="754"/>
  <c r="F41" i="754"/>
  <c r="E41" i="754"/>
  <c r="D41" i="754"/>
  <c r="C41" i="754"/>
  <c r="B41" i="754"/>
  <c r="I40" i="754"/>
  <c r="H40" i="754"/>
  <c r="G40" i="754"/>
  <c r="F40" i="754"/>
  <c r="E40" i="754"/>
  <c r="D40" i="754"/>
  <c r="C40" i="754"/>
  <c r="B40" i="754"/>
  <c r="I39" i="754"/>
  <c r="H39" i="754"/>
  <c r="G39" i="754"/>
  <c r="F39" i="754"/>
  <c r="E39" i="754"/>
  <c r="D39" i="754"/>
  <c r="C39" i="754"/>
  <c r="B39" i="754"/>
  <c r="I38" i="754"/>
  <c r="H38" i="754"/>
  <c r="G38" i="754"/>
  <c r="F38" i="754"/>
  <c r="E38" i="754"/>
  <c r="D38" i="754"/>
  <c r="C38" i="754"/>
  <c r="B38" i="754"/>
  <c r="I37" i="754"/>
  <c r="H37" i="754"/>
  <c r="G37" i="754"/>
  <c r="F37" i="754"/>
  <c r="E37" i="754"/>
  <c r="D37" i="754"/>
  <c r="C37" i="754"/>
  <c r="B37" i="754"/>
  <c r="I36" i="754"/>
  <c r="H36" i="754"/>
  <c r="G36" i="754"/>
  <c r="F36" i="754"/>
  <c r="E36" i="754"/>
  <c r="D36" i="754"/>
  <c r="C36" i="754"/>
  <c r="B36" i="754"/>
  <c r="I35" i="754"/>
  <c r="H35" i="754"/>
  <c r="G35" i="754"/>
  <c r="F35" i="754"/>
  <c r="E35" i="754"/>
  <c r="D35" i="754"/>
  <c r="C35" i="754"/>
  <c r="B35" i="754"/>
  <c r="I34" i="754"/>
  <c r="H34" i="754"/>
  <c r="G34" i="754"/>
  <c r="F34" i="754"/>
  <c r="E34" i="754"/>
  <c r="D34" i="754"/>
  <c r="C34" i="754"/>
  <c r="B34" i="754"/>
  <c r="I33" i="754"/>
  <c r="H33" i="754"/>
  <c r="G33" i="754"/>
  <c r="F33" i="754"/>
  <c r="E33" i="754"/>
  <c r="D33" i="754"/>
  <c r="C33" i="754"/>
  <c r="B33" i="754"/>
  <c r="I32" i="754"/>
  <c r="H32" i="754"/>
  <c r="G32" i="754"/>
  <c r="F32" i="754"/>
  <c r="E32" i="754"/>
  <c r="D32" i="754"/>
  <c r="C32" i="754"/>
  <c r="B32" i="754"/>
  <c r="I31" i="754"/>
  <c r="H31" i="754"/>
  <c r="G31" i="754"/>
  <c r="F31" i="754"/>
  <c r="E31" i="754"/>
  <c r="D31" i="754"/>
  <c r="C31" i="754"/>
  <c r="B31" i="754"/>
  <c r="I30" i="754"/>
  <c r="H30" i="754"/>
  <c r="G30" i="754"/>
  <c r="F30" i="754"/>
  <c r="E30" i="754"/>
  <c r="D30" i="754"/>
  <c r="C30" i="754"/>
  <c r="B30" i="754"/>
  <c r="I29" i="754"/>
  <c r="H29" i="754"/>
  <c r="G29" i="754"/>
  <c r="F29" i="754"/>
  <c r="E29" i="754"/>
  <c r="D29" i="754"/>
  <c r="C29" i="754"/>
  <c r="B29" i="754"/>
  <c r="I28" i="754"/>
  <c r="H28" i="754"/>
  <c r="G28" i="754"/>
  <c r="F28" i="754"/>
  <c r="E28" i="754"/>
  <c r="D28" i="754"/>
  <c r="C28" i="754"/>
  <c r="B28" i="754"/>
  <c r="I27" i="754"/>
  <c r="H27" i="754"/>
  <c r="G27" i="754"/>
  <c r="F27" i="754"/>
  <c r="E27" i="754"/>
  <c r="D27" i="754"/>
  <c r="C27" i="754"/>
  <c r="B27" i="754"/>
  <c r="I26" i="754"/>
  <c r="H26" i="754"/>
  <c r="G26" i="754"/>
  <c r="F26" i="754"/>
  <c r="E26" i="754"/>
  <c r="D26" i="754"/>
  <c r="C26" i="754"/>
  <c r="B26" i="754"/>
  <c r="I25" i="754"/>
  <c r="H25" i="754"/>
  <c r="G25" i="754"/>
  <c r="F25" i="754"/>
  <c r="E25" i="754"/>
  <c r="D25" i="754"/>
  <c r="C25" i="754"/>
  <c r="B25" i="754"/>
  <c r="I24" i="754"/>
  <c r="H24" i="754"/>
  <c r="G24" i="754"/>
  <c r="F24" i="754"/>
  <c r="E24" i="754"/>
  <c r="D24" i="754"/>
  <c r="C24" i="754"/>
  <c r="B24" i="754"/>
  <c r="I23" i="754"/>
  <c r="H23" i="754"/>
  <c r="G23" i="754"/>
  <c r="F23" i="754"/>
  <c r="E23" i="754"/>
  <c r="D23" i="754"/>
  <c r="C23" i="754"/>
  <c r="B23" i="754"/>
  <c r="I22" i="754"/>
  <c r="H22" i="754"/>
  <c r="G22" i="754"/>
  <c r="F22" i="754"/>
  <c r="E22" i="754"/>
  <c r="D22" i="754"/>
  <c r="C22" i="754"/>
  <c r="B22" i="754"/>
  <c r="I21" i="754"/>
  <c r="H21" i="754"/>
  <c r="G21" i="754"/>
  <c r="F21" i="754"/>
  <c r="E21" i="754"/>
  <c r="D21" i="754"/>
  <c r="C21" i="754"/>
  <c r="B21" i="754"/>
  <c r="I20" i="754"/>
  <c r="H20" i="754"/>
  <c r="G20" i="754"/>
  <c r="F20" i="754"/>
  <c r="E20" i="754"/>
  <c r="D20" i="754"/>
  <c r="C20" i="754"/>
  <c r="B20" i="754"/>
  <c r="I19" i="754"/>
  <c r="H19" i="754"/>
  <c r="G19" i="754"/>
  <c r="F19" i="754"/>
  <c r="E19" i="754"/>
  <c r="D19" i="754"/>
  <c r="C19" i="754"/>
  <c r="B19" i="754"/>
  <c r="I18" i="754"/>
  <c r="H18" i="754"/>
  <c r="G18" i="754"/>
  <c r="F18" i="754"/>
  <c r="E18" i="754"/>
  <c r="D18" i="754"/>
  <c r="C18" i="754"/>
  <c r="B18" i="754"/>
  <c r="I17" i="754"/>
  <c r="H17" i="754"/>
  <c r="G17" i="754"/>
  <c r="F17" i="754"/>
  <c r="E17" i="754"/>
  <c r="D17" i="754"/>
  <c r="C17" i="754"/>
  <c r="B17" i="754"/>
  <c r="I16" i="754"/>
  <c r="H16" i="754"/>
  <c r="G16" i="754"/>
  <c r="F16" i="754"/>
  <c r="E16" i="754"/>
  <c r="D16" i="754"/>
  <c r="C16" i="754"/>
  <c r="B16" i="754"/>
  <c r="I15" i="754"/>
  <c r="H15" i="754"/>
  <c r="G15" i="754"/>
  <c r="F15" i="754"/>
  <c r="E15" i="754"/>
  <c r="D15" i="754"/>
  <c r="C15" i="754"/>
  <c r="B15" i="754"/>
  <c r="I14" i="754"/>
  <c r="H14" i="754"/>
  <c r="G14" i="754"/>
  <c r="F14" i="754"/>
  <c r="E14" i="754"/>
  <c r="D14" i="754"/>
  <c r="C14" i="754"/>
  <c r="B14" i="754"/>
  <c r="I13" i="754"/>
  <c r="H13" i="754"/>
  <c r="G13" i="754"/>
  <c r="F13" i="754"/>
  <c r="E13" i="754"/>
  <c r="D13" i="754"/>
  <c r="C13" i="754"/>
  <c r="B13" i="754"/>
  <c r="I12" i="754"/>
  <c r="H12" i="754"/>
  <c r="G12" i="754"/>
  <c r="F12" i="754"/>
  <c r="E12" i="754"/>
  <c r="D12" i="754"/>
  <c r="C12" i="754"/>
  <c r="B12" i="754"/>
  <c r="I11" i="754"/>
  <c r="H11" i="754"/>
  <c r="G11" i="754"/>
  <c r="F11" i="754"/>
  <c r="E11" i="754"/>
  <c r="D11" i="754"/>
  <c r="C11" i="754"/>
  <c r="B11" i="754"/>
  <c r="I10" i="754"/>
  <c r="H10" i="754"/>
  <c r="G10" i="754"/>
  <c r="F10" i="754"/>
  <c r="E10" i="754"/>
  <c r="D10" i="754"/>
  <c r="C10" i="754"/>
  <c r="B10" i="754"/>
  <c r="I9" i="754"/>
  <c r="H9" i="754"/>
  <c r="G9" i="754"/>
  <c r="F9" i="754"/>
  <c r="E9" i="754"/>
  <c r="D9" i="754"/>
  <c r="C9" i="754"/>
  <c r="B9" i="754"/>
  <c r="I8" i="754"/>
  <c r="H8" i="754"/>
  <c r="G8" i="754"/>
  <c r="F8" i="754"/>
  <c r="E8" i="754"/>
  <c r="D8" i="754"/>
  <c r="C8" i="754"/>
  <c r="B8" i="754"/>
  <c r="I7" i="754"/>
  <c r="H7" i="754"/>
  <c r="G7" i="754"/>
  <c r="F7" i="754"/>
  <c r="E7" i="754"/>
  <c r="D7" i="754"/>
  <c r="C7" i="754"/>
  <c r="B7" i="754"/>
  <c r="I6" i="754"/>
  <c r="H6" i="754"/>
  <c r="G6" i="754"/>
  <c r="F6" i="754"/>
  <c r="E6" i="754"/>
  <c r="D6" i="754"/>
  <c r="C6" i="754"/>
  <c r="B6" i="754"/>
  <c r="E166" i="753"/>
  <c r="D166" i="753"/>
  <c r="C166" i="753"/>
  <c r="B166" i="753"/>
  <c r="E165" i="753"/>
  <c r="D165" i="753"/>
  <c r="C165" i="753"/>
  <c r="B165" i="753"/>
  <c r="E164" i="753"/>
  <c r="D164" i="753"/>
  <c r="C164" i="753"/>
  <c r="B164" i="753"/>
  <c r="E163" i="753"/>
  <c r="D163" i="753"/>
  <c r="C163" i="753"/>
  <c r="B163" i="753"/>
  <c r="E162" i="753"/>
  <c r="D162" i="753"/>
  <c r="C162" i="753"/>
  <c r="B162" i="753"/>
  <c r="E161" i="753"/>
  <c r="D161" i="753"/>
  <c r="C161" i="753"/>
  <c r="B161" i="753"/>
  <c r="E160" i="753"/>
  <c r="D160" i="753"/>
  <c r="C160" i="753"/>
  <c r="B160" i="753"/>
  <c r="E159" i="753"/>
  <c r="D159" i="753"/>
  <c r="C159" i="753"/>
  <c r="B159" i="753"/>
  <c r="E158" i="753"/>
  <c r="D158" i="753"/>
  <c r="C158" i="753"/>
  <c r="B158" i="753"/>
  <c r="E157" i="753"/>
  <c r="D157" i="753"/>
  <c r="C157" i="753"/>
  <c r="B157" i="753"/>
  <c r="E156" i="753"/>
  <c r="D156" i="753"/>
  <c r="C156" i="753"/>
  <c r="B156" i="753"/>
  <c r="E155" i="753"/>
  <c r="D155" i="753"/>
  <c r="C155" i="753"/>
  <c r="B155" i="753"/>
  <c r="E154" i="753"/>
  <c r="D154" i="753"/>
  <c r="C154" i="753"/>
  <c r="B154" i="753"/>
  <c r="E153" i="753"/>
  <c r="D153" i="753"/>
  <c r="C153" i="753"/>
  <c r="B153" i="753"/>
  <c r="E152" i="753"/>
  <c r="D152" i="753"/>
  <c r="C152" i="753"/>
  <c r="B152" i="753"/>
  <c r="E151" i="753"/>
  <c r="D151" i="753"/>
  <c r="C151" i="753"/>
  <c r="B151" i="753"/>
  <c r="E150" i="753"/>
  <c r="D150" i="753"/>
  <c r="C150" i="753"/>
  <c r="B150" i="753"/>
  <c r="E149" i="753"/>
  <c r="D149" i="753"/>
  <c r="C149" i="753"/>
  <c r="B149" i="753"/>
  <c r="E148" i="753"/>
  <c r="D148" i="753"/>
  <c r="C148" i="753"/>
  <c r="B148" i="753"/>
  <c r="E147" i="753"/>
  <c r="D147" i="753"/>
  <c r="C147" i="753"/>
  <c r="B147" i="753"/>
  <c r="E146" i="753"/>
  <c r="D146" i="753"/>
  <c r="C146" i="753"/>
  <c r="B146" i="753"/>
  <c r="E145" i="753"/>
  <c r="D145" i="753"/>
  <c r="C145" i="753"/>
  <c r="B145" i="753"/>
  <c r="E144" i="753"/>
  <c r="D144" i="753"/>
  <c r="C144" i="753"/>
  <c r="B144" i="753"/>
  <c r="E143" i="753"/>
  <c r="D143" i="753"/>
  <c r="C143" i="753"/>
  <c r="B143" i="753"/>
  <c r="E142" i="753"/>
  <c r="D142" i="753"/>
  <c r="C142" i="753"/>
  <c r="B142" i="753"/>
  <c r="E141" i="753"/>
  <c r="D141" i="753"/>
  <c r="C141" i="753"/>
  <c r="B141" i="753"/>
  <c r="E140" i="753"/>
  <c r="D140" i="753"/>
  <c r="C140" i="753"/>
  <c r="B140" i="753"/>
  <c r="E139" i="753"/>
  <c r="D139" i="753"/>
  <c r="C139" i="753"/>
  <c r="B139" i="753"/>
  <c r="E138" i="753"/>
  <c r="D138" i="753"/>
  <c r="C138" i="753"/>
  <c r="B138" i="753"/>
  <c r="E137" i="753"/>
  <c r="D137" i="753"/>
  <c r="C137" i="753"/>
  <c r="B137" i="753"/>
  <c r="E136" i="753"/>
  <c r="D136" i="753"/>
  <c r="C136" i="753"/>
  <c r="B136" i="753"/>
  <c r="E135" i="753"/>
  <c r="D135" i="753"/>
  <c r="C135" i="753"/>
  <c r="B135" i="753"/>
  <c r="E134" i="753"/>
  <c r="D134" i="753"/>
  <c r="C134" i="753"/>
  <c r="B134" i="753"/>
  <c r="E133" i="753"/>
  <c r="D133" i="753"/>
  <c r="C133" i="753"/>
  <c r="B133" i="753"/>
  <c r="E132" i="753"/>
  <c r="D132" i="753"/>
  <c r="C132" i="753"/>
  <c r="B132" i="753"/>
  <c r="E131" i="753"/>
  <c r="D131" i="753"/>
  <c r="C131" i="753"/>
  <c r="B131" i="753"/>
  <c r="E130" i="753"/>
  <c r="D130" i="753"/>
  <c r="C130" i="753"/>
  <c r="B130" i="753"/>
  <c r="E129" i="753"/>
  <c r="D129" i="753"/>
  <c r="C129" i="753"/>
  <c r="B129" i="753"/>
  <c r="E128" i="753"/>
  <c r="D128" i="753"/>
  <c r="C128" i="753"/>
  <c r="B128" i="753"/>
  <c r="E127" i="753"/>
  <c r="D127" i="753"/>
  <c r="C127" i="753"/>
  <c r="B127" i="753"/>
  <c r="I126" i="753"/>
  <c r="H126" i="753"/>
  <c r="G126" i="753"/>
  <c r="F126" i="753"/>
  <c r="E126" i="753"/>
  <c r="D126" i="753"/>
  <c r="C126" i="753"/>
  <c r="B126" i="753"/>
  <c r="I125" i="753"/>
  <c r="H125" i="753"/>
  <c r="G125" i="753"/>
  <c r="F125" i="753"/>
  <c r="E125" i="753"/>
  <c r="D125" i="753"/>
  <c r="C125" i="753"/>
  <c r="B125" i="753"/>
  <c r="I124" i="753"/>
  <c r="H124" i="753"/>
  <c r="G124" i="753"/>
  <c r="F124" i="753"/>
  <c r="E124" i="753"/>
  <c r="D124" i="753"/>
  <c r="C124" i="753"/>
  <c r="B124" i="753"/>
  <c r="I123" i="753"/>
  <c r="H123" i="753"/>
  <c r="G123" i="753"/>
  <c r="F123" i="753"/>
  <c r="E123" i="753"/>
  <c r="D123" i="753"/>
  <c r="C123" i="753"/>
  <c r="B123" i="753"/>
  <c r="I122" i="753"/>
  <c r="H122" i="753"/>
  <c r="G122" i="753"/>
  <c r="F122" i="753"/>
  <c r="E122" i="753"/>
  <c r="D122" i="753"/>
  <c r="C122" i="753"/>
  <c r="B122" i="753"/>
  <c r="I121" i="753"/>
  <c r="H121" i="753"/>
  <c r="G121" i="753"/>
  <c r="F121" i="753"/>
  <c r="E121" i="753"/>
  <c r="D121" i="753"/>
  <c r="C121" i="753"/>
  <c r="B121" i="753"/>
  <c r="I120" i="753"/>
  <c r="H120" i="753"/>
  <c r="G120" i="753"/>
  <c r="F120" i="753"/>
  <c r="E120" i="753"/>
  <c r="D120" i="753"/>
  <c r="C120" i="753"/>
  <c r="B120" i="753"/>
  <c r="I119" i="753"/>
  <c r="H119" i="753"/>
  <c r="G119" i="753"/>
  <c r="F119" i="753"/>
  <c r="E119" i="753"/>
  <c r="D119" i="753"/>
  <c r="C119" i="753"/>
  <c r="B119" i="753"/>
  <c r="I118" i="753"/>
  <c r="H118" i="753"/>
  <c r="G118" i="753"/>
  <c r="F118" i="753"/>
  <c r="E118" i="753"/>
  <c r="D118" i="753"/>
  <c r="C118" i="753"/>
  <c r="B118" i="753"/>
  <c r="I117" i="753"/>
  <c r="H117" i="753"/>
  <c r="G117" i="753"/>
  <c r="F117" i="753"/>
  <c r="E117" i="753"/>
  <c r="D117" i="753"/>
  <c r="C117" i="753"/>
  <c r="B117" i="753"/>
  <c r="I116" i="753"/>
  <c r="H116" i="753"/>
  <c r="G116" i="753"/>
  <c r="F116" i="753"/>
  <c r="E116" i="753"/>
  <c r="D116" i="753"/>
  <c r="C116" i="753"/>
  <c r="B116" i="753"/>
  <c r="I115" i="753"/>
  <c r="H115" i="753"/>
  <c r="G115" i="753"/>
  <c r="F115" i="753"/>
  <c r="E115" i="753"/>
  <c r="D115" i="753"/>
  <c r="C115" i="753"/>
  <c r="B115" i="753"/>
  <c r="I114" i="753"/>
  <c r="H114" i="753"/>
  <c r="G114" i="753"/>
  <c r="F114" i="753"/>
  <c r="E114" i="753"/>
  <c r="D114" i="753"/>
  <c r="C114" i="753"/>
  <c r="B114" i="753"/>
  <c r="I113" i="753"/>
  <c r="H113" i="753"/>
  <c r="G113" i="753"/>
  <c r="F113" i="753"/>
  <c r="E113" i="753"/>
  <c r="D113" i="753"/>
  <c r="C113" i="753"/>
  <c r="B113" i="753"/>
  <c r="I112" i="753"/>
  <c r="H112" i="753"/>
  <c r="G112" i="753"/>
  <c r="F112" i="753"/>
  <c r="E112" i="753"/>
  <c r="D112" i="753"/>
  <c r="C112" i="753"/>
  <c r="B112" i="753"/>
  <c r="I111" i="753"/>
  <c r="H111" i="753"/>
  <c r="G111" i="753"/>
  <c r="F111" i="753"/>
  <c r="E111" i="753"/>
  <c r="D111" i="753"/>
  <c r="C111" i="753"/>
  <c r="B111" i="753"/>
  <c r="I110" i="753"/>
  <c r="H110" i="753"/>
  <c r="G110" i="753"/>
  <c r="F110" i="753"/>
  <c r="E110" i="753"/>
  <c r="D110" i="753"/>
  <c r="C110" i="753"/>
  <c r="B110" i="753"/>
  <c r="I109" i="753"/>
  <c r="H109" i="753"/>
  <c r="G109" i="753"/>
  <c r="F109" i="753"/>
  <c r="E109" i="753"/>
  <c r="D109" i="753"/>
  <c r="C109" i="753"/>
  <c r="B109" i="753"/>
  <c r="I108" i="753"/>
  <c r="H108" i="753"/>
  <c r="G108" i="753"/>
  <c r="F108" i="753"/>
  <c r="E108" i="753"/>
  <c r="D108" i="753"/>
  <c r="C108" i="753"/>
  <c r="B108" i="753"/>
  <c r="I107" i="753"/>
  <c r="H107" i="753"/>
  <c r="G107" i="753"/>
  <c r="F107" i="753"/>
  <c r="E107" i="753"/>
  <c r="D107" i="753"/>
  <c r="C107" i="753"/>
  <c r="B107" i="753"/>
  <c r="I106" i="753"/>
  <c r="H106" i="753"/>
  <c r="G106" i="753"/>
  <c r="F106" i="753"/>
  <c r="E106" i="753"/>
  <c r="D106" i="753"/>
  <c r="C106" i="753"/>
  <c r="B106" i="753"/>
  <c r="I105" i="753"/>
  <c r="H105" i="753"/>
  <c r="G105" i="753"/>
  <c r="F105" i="753"/>
  <c r="E105" i="753"/>
  <c r="D105" i="753"/>
  <c r="C105" i="753"/>
  <c r="B105" i="753"/>
  <c r="I104" i="753"/>
  <c r="H104" i="753"/>
  <c r="G104" i="753"/>
  <c r="F104" i="753"/>
  <c r="E104" i="753"/>
  <c r="D104" i="753"/>
  <c r="C104" i="753"/>
  <c r="B104" i="753"/>
  <c r="I103" i="753"/>
  <c r="H103" i="753"/>
  <c r="G103" i="753"/>
  <c r="F103" i="753"/>
  <c r="E103" i="753"/>
  <c r="D103" i="753"/>
  <c r="C103" i="753"/>
  <c r="B103" i="753"/>
  <c r="I102" i="753"/>
  <c r="H102" i="753"/>
  <c r="G102" i="753"/>
  <c r="F102" i="753"/>
  <c r="E102" i="753"/>
  <c r="D102" i="753"/>
  <c r="C102" i="753"/>
  <c r="B102" i="753"/>
  <c r="I101" i="753"/>
  <c r="H101" i="753"/>
  <c r="G101" i="753"/>
  <c r="F101" i="753"/>
  <c r="E101" i="753"/>
  <c r="D101" i="753"/>
  <c r="C101" i="753"/>
  <c r="B101" i="753"/>
  <c r="I100" i="753"/>
  <c r="H100" i="753"/>
  <c r="G100" i="753"/>
  <c r="F100" i="753"/>
  <c r="E100" i="753"/>
  <c r="D100" i="753"/>
  <c r="C100" i="753"/>
  <c r="B100" i="753"/>
  <c r="I99" i="753"/>
  <c r="H99" i="753"/>
  <c r="G99" i="753"/>
  <c r="F99" i="753"/>
  <c r="E99" i="753"/>
  <c r="D99" i="753"/>
  <c r="C99" i="753"/>
  <c r="B99" i="753"/>
  <c r="I98" i="753"/>
  <c r="H98" i="753"/>
  <c r="G98" i="753"/>
  <c r="F98" i="753"/>
  <c r="E98" i="753"/>
  <c r="D98" i="753"/>
  <c r="C98" i="753"/>
  <c r="B98" i="753"/>
  <c r="I97" i="753"/>
  <c r="H97" i="753"/>
  <c r="G97" i="753"/>
  <c r="F97" i="753"/>
  <c r="E97" i="753"/>
  <c r="D97" i="753"/>
  <c r="C97" i="753"/>
  <c r="B97" i="753"/>
  <c r="I96" i="753"/>
  <c r="H96" i="753"/>
  <c r="G96" i="753"/>
  <c r="F96" i="753"/>
  <c r="E96" i="753"/>
  <c r="D96" i="753"/>
  <c r="C96" i="753"/>
  <c r="B96" i="753"/>
  <c r="I95" i="753"/>
  <c r="H95" i="753"/>
  <c r="G95" i="753"/>
  <c r="F95" i="753"/>
  <c r="E95" i="753"/>
  <c r="D95" i="753"/>
  <c r="C95" i="753"/>
  <c r="B95" i="753"/>
  <c r="I94" i="753"/>
  <c r="H94" i="753"/>
  <c r="G94" i="753"/>
  <c r="F94" i="753"/>
  <c r="E94" i="753"/>
  <c r="D94" i="753"/>
  <c r="C94" i="753"/>
  <c r="B94" i="753"/>
  <c r="I93" i="753"/>
  <c r="H93" i="753"/>
  <c r="G93" i="753"/>
  <c r="F93" i="753"/>
  <c r="E93" i="753"/>
  <c r="D93" i="753"/>
  <c r="C93" i="753"/>
  <c r="B93" i="753"/>
  <c r="I92" i="753"/>
  <c r="H92" i="753"/>
  <c r="G92" i="753"/>
  <c r="F92" i="753"/>
  <c r="E92" i="753"/>
  <c r="D92" i="753"/>
  <c r="C92" i="753"/>
  <c r="B92" i="753"/>
  <c r="I91" i="753"/>
  <c r="H91" i="753"/>
  <c r="G91" i="753"/>
  <c r="F91" i="753"/>
  <c r="E91" i="753"/>
  <c r="D91" i="753"/>
  <c r="C91" i="753"/>
  <c r="B91" i="753"/>
  <c r="I90" i="753"/>
  <c r="H90" i="753"/>
  <c r="G90" i="753"/>
  <c r="F90" i="753"/>
  <c r="E90" i="753"/>
  <c r="D90" i="753"/>
  <c r="C90" i="753"/>
  <c r="B90" i="753"/>
  <c r="I89" i="753"/>
  <c r="H89" i="753"/>
  <c r="G89" i="753"/>
  <c r="F89" i="753"/>
  <c r="E89" i="753"/>
  <c r="D89" i="753"/>
  <c r="C89" i="753"/>
  <c r="B89" i="753"/>
  <c r="I88" i="753"/>
  <c r="H88" i="753"/>
  <c r="G88" i="753"/>
  <c r="F88" i="753"/>
  <c r="E88" i="753"/>
  <c r="D88" i="753"/>
  <c r="C88" i="753"/>
  <c r="B88" i="753"/>
  <c r="I87" i="753"/>
  <c r="H87" i="753"/>
  <c r="G87" i="753"/>
  <c r="F87" i="753"/>
  <c r="E87" i="753"/>
  <c r="D87" i="753"/>
  <c r="C87" i="753"/>
  <c r="B87" i="753"/>
  <c r="I86" i="753"/>
  <c r="H86" i="753"/>
  <c r="G86" i="753"/>
  <c r="F86" i="753"/>
  <c r="E86" i="753"/>
  <c r="D86" i="753"/>
  <c r="C86" i="753"/>
  <c r="B86" i="753"/>
  <c r="I85" i="753"/>
  <c r="H85" i="753"/>
  <c r="G85" i="753"/>
  <c r="F85" i="753"/>
  <c r="E85" i="753"/>
  <c r="D85" i="753"/>
  <c r="C85" i="753"/>
  <c r="B85" i="753"/>
  <c r="I84" i="753"/>
  <c r="H84" i="753"/>
  <c r="G84" i="753"/>
  <c r="F84" i="753"/>
  <c r="E84" i="753"/>
  <c r="D84" i="753"/>
  <c r="C84" i="753"/>
  <c r="B84" i="753"/>
  <c r="I83" i="753"/>
  <c r="H83" i="753"/>
  <c r="G83" i="753"/>
  <c r="F83" i="753"/>
  <c r="E83" i="753"/>
  <c r="D83" i="753"/>
  <c r="C83" i="753"/>
  <c r="B83" i="753"/>
  <c r="I82" i="753"/>
  <c r="H82" i="753"/>
  <c r="G82" i="753"/>
  <c r="F82" i="753"/>
  <c r="E82" i="753"/>
  <c r="D82" i="753"/>
  <c r="C82" i="753"/>
  <c r="B82" i="753"/>
  <c r="I81" i="753"/>
  <c r="H81" i="753"/>
  <c r="G81" i="753"/>
  <c r="F81" i="753"/>
  <c r="E81" i="753"/>
  <c r="D81" i="753"/>
  <c r="C81" i="753"/>
  <c r="B81" i="753"/>
  <c r="I80" i="753"/>
  <c r="H80" i="753"/>
  <c r="G80" i="753"/>
  <c r="F80" i="753"/>
  <c r="E80" i="753"/>
  <c r="D80" i="753"/>
  <c r="C80" i="753"/>
  <c r="B80" i="753"/>
  <c r="I79" i="753"/>
  <c r="H79" i="753"/>
  <c r="G79" i="753"/>
  <c r="F79" i="753"/>
  <c r="E79" i="753"/>
  <c r="D79" i="753"/>
  <c r="C79" i="753"/>
  <c r="B79" i="753"/>
  <c r="I78" i="753"/>
  <c r="H78" i="753"/>
  <c r="G78" i="753"/>
  <c r="F78" i="753"/>
  <c r="E78" i="753"/>
  <c r="D78" i="753"/>
  <c r="C78" i="753"/>
  <c r="B78" i="753"/>
  <c r="I77" i="753"/>
  <c r="H77" i="753"/>
  <c r="G77" i="753"/>
  <c r="F77" i="753"/>
  <c r="E77" i="753"/>
  <c r="D77" i="753"/>
  <c r="C77" i="753"/>
  <c r="B77" i="753"/>
  <c r="I76" i="753"/>
  <c r="H76" i="753"/>
  <c r="G76" i="753"/>
  <c r="F76" i="753"/>
  <c r="E76" i="753"/>
  <c r="D76" i="753"/>
  <c r="C76" i="753"/>
  <c r="B76" i="753"/>
  <c r="I75" i="753"/>
  <c r="H75" i="753"/>
  <c r="G75" i="753"/>
  <c r="F75" i="753"/>
  <c r="E75" i="753"/>
  <c r="D75" i="753"/>
  <c r="C75" i="753"/>
  <c r="B75" i="753"/>
  <c r="I74" i="753"/>
  <c r="H74" i="753"/>
  <c r="G74" i="753"/>
  <c r="F74" i="753"/>
  <c r="E74" i="753"/>
  <c r="D74" i="753"/>
  <c r="C74" i="753"/>
  <c r="B74" i="753"/>
  <c r="I73" i="753"/>
  <c r="H73" i="753"/>
  <c r="G73" i="753"/>
  <c r="F73" i="753"/>
  <c r="E73" i="753"/>
  <c r="D73" i="753"/>
  <c r="C73" i="753"/>
  <c r="B73" i="753"/>
  <c r="I72" i="753"/>
  <c r="H72" i="753"/>
  <c r="G72" i="753"/>
  <c r="F72" i="753"/>
  <c r="E72" i="753"/>
  <c r="D72" i="753"/>
  <c r="C72" i="753"/>
  <c r="B72" i="753"/>
  <c r="I71" i="753"/>
  <c r="H71" i="753"/>
  <c r="G71" i="753"/>
  <c r="F71" i="753"/>
  <c r="E71" i="753"/>
  <c r="D71" i="753"/>
  <c r="C71" i="753"/>
  <c r="B71" i="753"/>
  <c r="I70" i="753"/>
  <c r="H70" i="753"/>
  <c r="G70" i="753"/>
  <c r="F70" i="753"/>
  <c r="E70" i="753"/>
  <c r="D70" i="753"/>
  <c r="C70" i="753"/>
  <c r="B70" i="753"/>
  <c r="I69" i="753"/>
  <c r="H69" i="753"/>
  <c r="G69" i="753"/>
  <c r="F69" i="753"/>
  <c r="E69" i="753"/>
  <c r="D69" i="753"/>
  <c r="C69" i="753"/>
  <c r="B69" i="753"/>
  <c r="I68" i="753"/>
  <c r="H68" i="753"/>
  <c r="G68" i="753"/>
  <c r="F68" i="753"/>
  <c r="E68" i="753"/>
  <c r="D68" i="753"/>
  <c r="C68" i="753"/>
  <c r="B68" i="753"/>
  <c r="I67" i="753"/>
  <c r="H67" i="753"/>
  <c r="G67" i="753"/>
  <c r="F67" i="753"/>
  <c r="E67" i="753"/>
  <c r="D67" i="753"/>
  <c r="C67" i="753"/>
  <c r="B67" i="753"/>
  <c r="I66" i="753"/>
  <c r="H66" i="753"/>
  <c r="G66" i="753"/>
  <c r="F66" i="753"/>
  <c r="E66" i="753"/>
  <c r="D66" i="753"/>
  <c r="C66" i="753"/>
  <c r="B66" i="753"/>
  <c r="I65" i="753"/>
  <c r="H65" i="753"/>
  <c r="G65" i="753"/>
  <c r="F65" i="753"/>
  <c r="E65" i="753"/>
  <c r="D65" i="753"/>
  <c r="C65" i="753"/>
  <c r="B65" i="753"/>
  <c r="I64" i="753"/>
  <c r="H64" i="753"/>
  <c r="G64" i="753"/>
  <c r="F64" i="753"/>
  <c r="E64" i="753"/>
  <c r="D64" i="753"/>
  <c r="C64" i="753"/>
  <c r="B64" i="753"/>
  <c r="I63" i="753"/>
  <c r="H63" i="753"/>
  <c r="G63" i="753"/>
  <c r="F63" i="753"/>
  <c r="E63" i="753"/>
  <c r="D63" i="753"/>
  <c r="C63" i="753"/>
  <c r="B63" i="753"/>
  <c r="I62" i="753"/>
  <c r="H62" i="753"/>
  <c r="G62" i="753"/>
  <c r="F62" i="753"/>
  <c r="E62" i="753"/>
  <c r="D62" i="753"/>
  <c r="C62" i="753"/>
  <c r="B62" i="753"/>
  <c r="I61" i="753"/>
  <c r="H61" i="753"/>
  <c r="G61" i="753"/>
  <c r="F61" i="753"/>
  <c r="E61" i="753"/>
  <c r="D61" i="753"/>
  <c r="C61" i="753"/>
  <c r="B61" i="753"/>
  <c r="I60" i="753"/>
  <c r="H60" i="753"/>
  <c r="G60" i="753"/>
  <c r="F60" i="753"/>
  <c r="E60" i="753"/>
  <c r="D60" i="753"/>
  <c r="C60" i="753"/>
  <c r="B60" i="753"/>
  <c r="I59" i="753"/>
  <c r="H59" i="753"/>
  <c r="G59" i="753"/>
  <c r="F59" i="753"/>
  <c r="E59" i="753"/>
  <c r="D59" i="753"/>
  <c r="C59" i="753"/>
  <c r="B59" i="753"/>
  <c r="I58" i="753"/>
  <c r="H58" i="753"/>
  <c r="G58" i="753"/>
  <c r="F58" i="753"/>
  <c r="E58" i="753"/>
  <c r="D58" i="753"/>
  <c r="C58" i="753"/>
  <c r="B58" i="753"/>
  <c r="I57" i="753"/>
  <c r="H57" i="753"/>
  <c r="G57" i="753"/>
  <c r="F57" i="753"/>
  <c r="E57" i="753"/>
  <c r="D57" i="753"/>
  <c r="C57" i="753"/>
  <c r="B57" i="753"/>
  <c r="I56" i="753"/>
  <c r="H56" i="753"/>
  <c r="G56" i="753"/>
  <c r="F56" i="753"/>
  <c r="E56" i="753"/>
  <c r="D56" i="753"/>
  <c r="C56" i="753"/>
  <c r="B56" i="753"/>
  <c r="I55" i="753"/>
  <c r="H55" i="753"/>
  <c r="G55" i="753"/>
  <c r="F55" i="753"/>
  <c r="E55" i="753"/>
  <c r="D55" i="753"/>
  <c r="C55" i="753"/>
  <c r="B55" i="753"/>
  <c r="I54" i="753"/>
  <c r="H54" i="753"/>
  <c r="G54" i="753"/>
  <c r="F54" i="753"/>
  <c r="E54" i="753"/>
  <c r="D54" i="753"/>
  <c r="C54" i="753"/>
  <c r="B54" i="753"/>
  <c r="I53" i="753"/>
  <c r="H53" i="753"/>
  <c r="G53" i="753"/>
  <c r="F53" i="753"/>
  <c r="E53" i="753"/>
  <c r="D53" i="753"/>
  <c r="C53" i="753"/>
  <c r="B53" i="753"/>
  <c r="I52" i="753"/>
  <c r="H52" i="753"/>
  <c r="G52" i="753"/>
  <c r="F52" i="753"/>
  <c r="E52" i="753"/>
  <c r="D52" i="753"/>
  <c r="C52" i="753"/>
  <c r="B52" i="753"/>
  <c r="I51" i="753"/>
  <c r="H51" i="753"/>
  <c r="G51" i="753"/>
  <c r="F51" i="753"/>
  <c r="E51" i="753"/>
  <c r="D51" i="753"/>
  <c r="C51" i="753"/>
  <c r="B51" i="753"/>
  <c r="I50" i="753"/>
  <c r="H50" i="753"/>
  <c r="G50" i="753"/>
  <c r="F50" i="753"/>
  <c r="E50" i="753"/>
  <c r="D50" i="753"/>
  <c r="C50" i="753"/>
  <c r="B50" i="753"/>
  <c r="I49" i="753"/>
  <c r="H49" i="753"/>
  <c r="G49" i="753"/>
  <c r="F49" i="753"/>
  <c r="E49" i="753"/>
  <c r="D49" i="753"/>
  <c r="C49" i="753"/>
  <c r="B49" i="753"/>
  <c r="I48" i="753"/>
  <c r="H48" i="753"/>
  <c r="G48" i="753"/>
  <c r="F48" i="753"/>
  <c r="E48" i="753"/>
  <c r="D48" i="753"/>
  <c r="C48" i="753"/>
  <c r="B48" i="753"/>
  <c r="I47" i="753"/>
  <c r="H47" i="753"/>
  <c r="G47" i="753"/>
  <c r="F47" i="753"/>
  <c r="E47" i="753"/>
  <c r="D47" i="753"/>
  <c r="C47" i="753"/>
  <c r="B47" i="753"/>
  <c r="I46" i="753"/>
  <c r="H46" i="753"/>
  <c r="G46" i="753"/>
  <c r="F46" i="753"/>
  <c r="E46" i="753"/>
  <c r="D46" i="753"/>
  <c r="C46" i="753"/>
  <c r="B46" i="753"/>
  <c r="I45" i="753"/>
  <c r="H45" i="753"/>
  <c r="G45" i="753"/>
  <c r="F45" i="753"/>
  <c r="E45" i="753"/>
  <c r="D45" i="753"/>
  <c r="C45" i="753"/>
  <c r="B45" i="753"/>
  <c r="I44" i="753"/>
  <c r="H44" i="753"/>
  <c r="G44" i="753"/>
  <c r="F44" i="753"/>
  <c r="E44" i="753"/>
  <c r="D44" i="753"/>
  <c r="C44" i="753"/>
  <c r="B44" i="753"/>
  <c r="I43" i="753"/>
  <c r="H43" i="753"/>
  <c r="G43" i="753"/>
  <c r="F43" i="753"/>
  <c r="E43" i="753"/>
  <c r="D43" i="753"/>
  <c r="C43" i="753"/>
  <c r="B43" i="753"/>
  <c r="I42" i="753"/>
  <c r="H42" i="753"/>
  <c r="G42" i="753"/>
  <c r="F42" i="753"/>
  <c r="E42" i="753"/>
  <c r="D42" i="753"/>
  <c r="C42" i="753"/>
  <c r="B42" i="753"/>
  <c r="I41" i="753"/>
  <c r="H41" i="753"/>
  <c r="G41" i="753"/>
  <c r="F41" i="753"/>
  <c r="E41" i="753"/>
  <c r="D41" i="753"/>
  <c r="C41" i="753"/>
  <c r="B41" i="753"/>
  <c r="I40" i="753"/>
  <c r="H40" i="753"/>
  <c r="G40" i="753"/>
  <c r="F40" i="753"/>
  <c r="E40" i="753"/>
  <c r="D40" i="753"/>
  <c r="C40" i="753"/>
  <c r="B40" i="753"/>
  <c r="I39" i="753"/>
  <c r="H39" i="753"/>
  <c r="G39" i="753"/>
  <c r="F39" i="753"/>
  <c r="E39" i="753"/>
  <c r="D39" i="753"/>
  <c r="C39" i="753"/>
  <c r="B39" i="753"/>
  <c r="I38" i="753"/>
  <c r="H38" i="753"/>
  <c r="G38" i="753"/>
  <c r="F38" i="753"/>
  <c r="E38" i="753"/>
  <c r="D38" i="753"/>
  <c r="C38" i="753"/>
  <c r="B38" i="753"/>
  <c r="I37" i="753"/>
  <c r="H37" i="753"/>
  <c r="G37" i="753"/>
  <c r="F37" i="753"/>
  <c r="E37" i="753"/>
  <c r="D37" i="753"/>
  <c r="C37" i="753"/>
  <c r="B37" i="753"/>
  <c r="I36" i="753"/>
  <c r="H36" i="753"/>
  <c r="G36" i="753"/>
  <c r="F36" i="753"/>
  <c r="E36" i="753"/>
  <c r="D36" i="753"/>
  <c r="C36" i="753"/>
  <c r="B36" i="753"/>
  <c r="I35" i="753"/>
  <c r="H35" i="753"/>
  <c r="G35" i="753"/>
  <c r="F35" i="753"/>
  <c r="E35" i="753"/>
  <c r="D35" i="753"/>
  <c r="C35" i="753"/>
  <c r="B35" i="753"/>
  <c r="I34" i="753"/>
  <c r="H34" i="753"/>
  <c r="G34" i="753"/>
  <c r="F34" i="753"/>
  <c r="E34" i="753"/>
  <c r="D34" i="753"/>
  <c r="C34" i="753"/>
  <c r="B34" i="753"/>
  <c r="I33" i="753"/>
  <c r="H33" i="753"/>
  <c r="G33" i="753"/>
  <c r="F33" i="753"/>
  <c r="E33" i="753"/>
  <c r="D33" i="753"/>
  <c r="C33" i="753"/>
  <c r="B33" i="753"/>
  <c r="I32" i="753"/>
  <c r="H32" i="753"/>
  <c r="G32" i="753"/>
  <c r="F32" i="753"/>
  <c r="E32" i="753"/>
  <c r="D32" i="753"/>
  <c r="C32" i="753"/>
  <c r="B32" i="753"/>
  <c r="I31" i="753"/>
  <c r="H31" i="753"/>
  <c r="G31" i="753"/>
  <c r="F31" i="753"/>
  <c r="E31" i="753"/>
  <c r="D31" i="753"/>
  <c r="C31" i="753"/>
  <c r="B31" i="753"/>
  <c r="I30" i="753"/>
  <c r="H30" i="753"/>
  <c r="G30" i="753"/>
  <c r="F30" i="753"/>
  <c r="E30" i="753"/>
  <c r="D30" i="753"/>
  <c r="C30" i="753"/>
  <c r="B30" i="753"/>
  <c r="I29" i="753"/>
  <c r="H29" i="753"/>
  <c r="G29" i="753"/>
  <c r="F29" i="753"/>
  <c r="E29" i="753"/>
  <c r="D29" i="753"/>
  <c r="C29" i="753"/>
  <c r="B29" i="753"/>
  <c r="I28" i="753"/>
  <c r="H28" i="753"/>
  <c r="G28" i="753"/>
  <c r="F28" i="753"/>
  <c r="E28" i="753"/>
  <c r="D28" i="753"/>
  <c r="C28" i="753"/>
  <c r="B28" i="753"/>
  <c r="I27" i="753"/>
  <c r="H27" i="753"/>
  <c r="G27" i="753"/>
  <c r="F27" i="753"/>
  <c r="E27" i="753"/>
  <c r="D27" i="753"/>
  <c r="C27" i="753"/>
  <c r="B27" i="753"/>
  <c r="I26" i="753"/>
  <c r="H26" i="753"/>
  <c r="G26" i="753"/>
  <c r="F26" i="753"/>
  <c r="E26" i="753"/>
  <c r="D26" i="753"/>
  <c r="C26" i="753"/>
  <c r="B26" i="753"/>
  <c r="I25" i="753"/>
  <c r="H25" i="753"/>
  <c r="G25" i="753"/>
  <c r="F25" i="753"/>
  <c r="E25" i="753"/>
  <c r="D25" i="753"/>
  <c r="C25" i="753"/>
  <c r="B25" i="753"/>
  <c r="I24" i="753"/>
  <c r="H24" i="753"/>
  <c r="G24" i="753"/>
  <c r="F24" i="753"/>
  <c r="E24" i="753"/>
  <c r="D24" i="753"/>
  <c r="C24" i="753"/>
  <c r="B24" i="753"/>
  <c r="I23" i="753"/>
  <c r="H23" i="753"/>
  <c r="G23" i="753"/>
  <c r="F23" i="753"/>
  <c r="E23" i="753"/>
  <c r="D23" i="753"/>
  <c r="C23" i="753"/>
  <c r="B23" i="753"/>
  <c r="I22" i="753"/>
  <c r="H22" i="753"/>
  <c r="G22" i="753"/>
  <c r="F22" i="753"/>
  <c r="E22" i="753"/>
  <c r="D22" i="753"/>
  <c r="C22" i="753"/>
  <c r="B22" i="753"/>
  <c r="I21" i="753"/>
  <c r="H21" i="753"/>
  <c r="G21" i="753"/>
  <c r="F21" i="753"/>
  <c r="E21" i="753"/>
  <c r="D21" i="753"/>
  <c r="C21" i="753"/>
  <c r="B21" i="753"/>
  <c r="I20" i="753"/>
  <c r="H20" i="753"/>
  <c r="G20" i="753"/>
  <c r="F20" i="753"/>
  <c r="E20" i="753"/>
  <c r="D20" i="753"/>
  <c r="C20" i="753"/>
  <c r="B20" i="753"/>
  <c r="I19" i="753"/>
  <c r="H19" i="753"/>
  <c r="G19" i="753"/>
  <c r="F19" i="753"/>
  <c r="E19" i="753"/>
  <c r="D19" i="753"/>
  <c r="C19" i="753"/>
  <c r="B19" i="753"/>
  <c r="I18" i="753"/>
  <c r="H18" i="753"/>
  <c r="G18" i="753"/>
  <c r="F18" i="753"/>
  <c r="E18" i="753"/>
  <c r="D18" i="753"/>
  <c r="C18" i="753"/>
  <c r="B18" i="753"/>
  <c r="I17" i="753"/>
  <c r="H17" i="753"/>
  <c r="G17" i="753"/>
  <c r="F17" i="753"/>
  <c r="E17" i="753"/>
  <c r="D17" i="753"/>
  <c r="C17" i="753"/>
  <c r="B17" i="753"/>
  <c r="I16" i="753"/>
  <c r="H16" i="753"/>
  <c r="G16" i="753"/>
  <c r="F16" i="753"/>
  <c r="E16" i="753"/>
  <c r="D16" i="753"/>
  <c r="C16" i="753"/>
  <c r="B16" i="753"/>
  <c r="I15" i="753"/>
  <c r="H15" i="753"/>
  <c r="G15" i="753"/>
  <c r="F15" i="753"/>
  <c r="E15" i="753"/>
  <c r="D15" i="753"/>
  <c r="C15" i="753"/>
  <c r="B15" i="753"/>
  <c r="I14" i="753"/>
  <c r="H14" i="753"/>
  <c r="G14" i="753"/>
  <c r="F14" i="753"/>
  <c r="E14" i="753"/>
  <c r="D14" i="753"/>
  <c r="C14" i="753"/>
  <c r="B14" i="753"/>
  <c r="I13" i="753"/>
  <c r="H13" i="753"/>
  <c r="G13" i="753"/>
  <c r="F13" i="753"/>
  <c r="E13" i="753"/>
  <c r="D13" i="753"/>
  <c r="C13" i="753"/>
  <c r="B13" i="753"/>
  <c r="I12" i="753"/>
  <c r="H12" i="753"/>
  <c r="G12" i="753"/>
  <c r="F12" i="753"/>
  <c r="E12" i="753"/>
  <c r="D12" i="753"/>
  <c r="C12" i="753"/>
  <c r="B12" i="753"/>
  <c r="I11" i="753"/>
  <c r="H11" i="753"/>
  <c r="G11" i="753"/>
  <c r="F11" i="753"/>
  <c r="E11" i="753"/>
  <c r="D11" i="753"/>
  <c r="C11" i="753"/>
  <c r="B11" i="753"/>
  <c r="I10" i="753"/>
  <c r="H10" i="753"/>
  <c r="G10" i="753"/>
  <c r="F10" i="753"/>
  <c r="E10" i="753"/>
  <c r="D10" i="753"/>
  <c r="C10" i="753"/>
  <c r="B10" i="753"/>
  <c r="I9" i="753"/>
  <c r="H9" i="753"/>
  <c r="G9" i="753"/>
  <c r="F9" i="753"/>
  <c r="E9" i="753"/>
  <c r="D9" i="753"/>
  <c r="C9" i="753"/>
  <c r="B9" i="753"/>
  <c r="I8" i="753"/>
  <c r="H8" i="753"/>
  <c r="G8" i="753"/>
  <c r="F8" i="753"/>
  <c r="E8" i="753"/>
  <c r="D8" i="753"/>
  <c r="C8" i="753"/>
  <c r="B8" i="753"/>
  <c r="I7" i="753"/>
  <c r="H7" i="753"/>
  <c r="G7" i="753"/>
  <c r="F7" i="753"/>
  <c r="E7" i="753"/>
  <c r="D7" i="753"/>
  <c r="C7" i="753"/>
  <c r="B7" i="753"/>
  <c r="I6" i="753"/>
  <c r="H6" i="753"/>
  <c r="G6" i="753"/>
  <c r="F6" i="753"/>
  <c r="E6" i="753"/>
  <c r="D6" i="753"/>
  <c r="C6" i="753"/>
  <c r="B6" i="753"/>
  <c r="D16" i="735" l="1"/>
  <c r="F19" i="735" l="1"/>
  <c r="F18" i="735"/>
  <c r="F16" i="735" l="1"/>
  <c r="E17" i="735"/>
  <c r="E16" i="735"/>
  <c r="H23" i="735"/>
  <c r="H22" i="735"/>
  <c r="H19" i="735"/>
  <c r="H18" i="735"/>
  <c r="I7" i="735"/>
  <c r="I8" i="735" s="1"/>
  <c r="F22" i="735"/>
  <c r="F23" i="735"/>
  <c r="F21" i="735"/>
  <c r="D21" i="735"/>
  <c r="F20" i="735"/>
  <c r="D20" i="735"/>
  <c r="D18" i="735"/>
  <c r="F17" i="735"/>
  <c r="E18" i="735"/>
  <c r="E19" i="735"/>
  <c r="D19" i="735"/>
  <c r="D22" i="735"/>
  <c r="D23" i="735"/>
  <c r="D17" i="735"/>
  <c r="K7" i="735" l="1"/>
  <c r="I12" i="735"/>
  <c r="I11" i="735"/>
  <c r="I6" i="735"/>
  <c r="K11" i="735" l="1"/>
  <c r="I22" i="735" s="1"/>
  <c r="I18" i="735"/>
  <c r="K8" i="735"/>
  <c r="I10" i="735"/>
  <c r="G18" i="735"/>
  <c r="G17" i="735"/>
  <c r="G21" i="735" s="1"/>
  <c r="G19" i="735"/>
  <c r="G23" i="735" s="1"/>
  <c r="I19" i="735" l="1"/>
  <c r="K12" i="735"/>
  <c r="I23" i="735" s="1"/>
  <c r="G22" i="735"/>
</calcChain>
</file>

<file path=xl/sharedStrings.xml><?xml version="1.0" encoding="utf-8"?>
<sst xmlns="http://schemas.openxmlformats.org/spreadsheetml/2006/main" count="199" uniqueCount="113">
  <si>
    <t>AL</t>
  </si>
  <si>
    <t>RSA/PA majorés</t>
  </si>
  <si>
    <t>Majoration plafond AB (taux plein ou taux partiel)</t>
  </si>
  <si>
    <t>AF montant (hors majoration)</t>
  </si>
  <si>
    <t>AF plafond (hors majoration)</t>
  </si>
  <si>
    <t>RSA majoré</t>
  </si>
  <si>
    <t>PA non majorée</t>
  </si>
  <si>
    <t>PA majorée</t>
  </si>
  <si>
    <t>RSA/PA non majorés</t>
  </si>
  <si>
    <t>Majoration plafond AB (taux partiel ou taux plein)</t>
  </si>
  <si>
    <t>AF montant (hors majoration</t>
  </si>
  <si>
    <t>AL  (pour 0 ressource)</t>
  </si>
  <si>
    <t>Prestations</t>
  </si>
  <si>
    <t>Nombre d’allocataires (en milliers)</t>
  </si>
  <si>
    <t>Dépenses (en milliards d’euros)</t>
  </si>
  <si>
    <t>Allocations familiales</t>
  </si>
  <si>
    <t>Complément familial</t>
  </si>
  <si>
    <t>Allocation de soutien familial</t>
  </si>
  <si>
    <t>Allocation de rentrée scolaire</t>
  </si>
  <si>
    <t>Prestation d’accueil du jeune enfant (Paje) dont :</t>
  </si>
  <si>
    <t>5 040</t>
  </si>
  <si>
    <t>3 608</t>
  </si>
  <si>
    <t>1 470</t>
  </si>
  <si>
    <t>Allocation de base</t>
  </si>
  <si>
    <t>CMG assistante maternelle et garde à domicile</t>
  </si>
  <si>
    <t>CLCA/Prepare</t>
  </si>
  <si>
    <t xml:space="preserve">Salaire total brut à temps plein (en % du smic) </t>
  </si>
  <si>
    <t>1a - Familles monoparentales</t>
  </si>
  <si>
    <t>1b - Couples biactifs à revenus symétriques</t>
  </si>
  <si>
    <t>Avec 1 enfant</t>
  </si>
  <si>
    <t>Avec 2 enfants</t>
  </si>
  <si>
    <t>Avec 3 enfants</t>
  </si>
  <si>
    <r>
      <t>1</t>
    </r>
    <r>
      <rPr>
        <vertAlign val="superscript"/>
        <sz val="8"/>
        <color theme="1"/>
        <rFont val="Marianne"/>
        <family val="3"/>
      </rPr>
      <t>er</t>
    </r>
    <r>
      <rPr>
        <sz val="8"/>
        <color theme="1"/>
        <rFont val="Marianne"/>
        <family val="3"/>
      </rPr>
      <t xml:space="preserve"> adulte du foyer</t>
    </r>
  </si>
  <si>
    <r>
      <t>1</t>
    </r>
    <r>
      <rPr>
        <vertAlign val="superscript"/>
        <sz val="8"/>
        <color theme="1"/>
        <rFont val="Marianne"/>
        <family val="3"/>
      </rPr>
      <t>er</t>
    </r>
    <r>
      <rPr>
        <sz val="8"/>
        <color theme="1"/>
        <rFont val="Marianne"/>
        <family val="3"/>
      </rPr>
      <t xml:space="preserve"> enfant </t>
    </r>
  </si>
  <si>
    <r>
      <t>2</t>
    </r>
    <r>
      <rPr>
        <vertAlign val="superscript"/>
        <sz val="8"/>
        <color theme="1"/>
        <rFont val="Marianne"/>
        <family val="3"/>
      </rPr>
      <t>nd</t>
    </r>
    <r>
      <rPr>
        <sz val="8"/>
        <color theme="1"/>
        <rFont val="Marianne"/>
        <family val="3"/>
      </rPr>
      <t xml:space="preserve"> adulte du foyer</t>
    </r>
  </si>
  <si>
    <t>Famille monoparentale</t>
  </si>
  <si>
    <t>Couple biactif</t>
  </si>
  <si>
    <t>RSA</t>
  </si>
  <si>
    <t>PA</t>
  </si>
  <si>
    <t>PF</t>
  </si>
  <si>
    <t>IR</t>
  </si>
  <si>
    <t>Revenu disponible</t>
  </si>
  <si>
    <t>0 smic</t>
  </si>
  <si>
    <t>1 smic</t>
  </si>
  <si>
    <t>2 smic</t>
  </si>
  <si>
    <t>Familles monoparentales</t>
  </si>
  <si>
    <t>Couples</t>
  </si>
  <si>
    <r>
      <t xml:space="preserve">Tableau 2 - </t>
    </r>
    <r>
      <rPr>
        <b/>
        <sz val="8"/>
        <color theme="1"/>
        <rFont val="Calibri"/>
        <family val="2"/>
      </rPr>
      <t>É</t>
    </r>
    <r>
      <rPr>
        <b/>
        <sz val="8"/>
        <color theme="1"/>
        <rFont val="Marianne"/>
        <family val="3"/>
      </rPr>
      <t>chelles d’équivalence sous-jacentes des principales prestations sociales et de l’impôt sur le revenu en 2022</t>
    </r>
  </si>
  <si>
    <r>
      <t>2</t>
    </r>
    <r>
      <rPr>
        <vertAlign val="superscript"/>
        <sz val="8"/>
        <color theme="1"/>
        <rFont val="Marianne"/>
        <family val="3"/>
      </rPr>
      <t>e</t>
    </r>
    <r>
      <rPr>
        <sz val="8"/>
        <color theme="1"/>
        <rFont val="Marianne"/>
        <family val="3"/>
      </rPr>
      <t xml:space="preserve"> enfant </t>
    </r>
  </si>
  <si>
    <r>
      <t>3</t>
    </r>
    <r>
      <rPr>
        <vertAlign val="superscript"/>
        <sz val="8"/>
        <color theme="1"/>
        <rFont val="Marianne"/>
        <family val="3"/>
      </rPr>
      <t>e</t>
    </r>
    <r>
      <rPr>
        <sz val="8"/>
        <color theme="1"/>
        <rFont val="Marianne"/>
        <family val="3"/>
      </rPr>
      <t xml:space="preserve"> enfant</t>
    </r>
  </si>
  <si>
    <r>
      <t>3</t>
    </r>
    <r>
      <rPr>
        <vertAlign val="superscript"/>
        <sz val="8"/>
        <color theme="1"/>
        <rFont val="Marianne"/>
        <family val="3"/>
      </rPr>
      <t>e</t>
    </r>
    <r>
      <rPr>
        <sz val="8"/>
        <color theme="1"/>
        <rFont val="Marianne"/>
        <family val="3"/>
      </rPr>
      <t xml:space="preserve"> enfant </t>
    </r>
  </si>
  <si>
    <t>RSA non majoré</t>
  </si>
  <si>
    <t>Graphique 1 - Écart de revenu disponible en euros par rapport à une situation identique sans enfant</t>
  </si>
  <si>
    <t>Quotient familial pour l’impôt sur le revenu</t>
  </si>
  <si>
    <t>UC au sens de l’échelle d’équivalence de l’OCDE modifiée</t>
  </si>
  <si>
    <t>Salaire brut à temps plein 
(en % du smic)</t>
  </si>
  <si>
    <t>Salaire brut à temps plein (en % du smic)</t>
  </si>
  <si>
    <t>Variation du RSA pour une famille monoparentale avec deux enfants</t>
  </si>
  <si>
    <t>Variation des allocations logements (AL) pour une famille monoparentale avec deux enfants</t>
  </si>
  <si>
    <t>Variation des prestations familiales (PF) pour une famille monoparentale avec deux enfants</t>
  </si>
  <si>
    <t>Variation du niveau de vie pour une famille monoparentale avec deux enfants</t>
  </si>
  <si>
    <t>Variation du revenu disponible pour une famille monoparentale avec deux enfants</t>
  </si>
  <si>
    <t>1a - Familles monoparentales avec deux enfants</t>
  </si>
  <si>
    <t>1b - Couples biactifs à revenus symétriques avec deux enfants</t>
  </si>
  <si>
    <t>Variation du RSA pour un couple biactifs à revenus symétriques avec deux enfants</t>
  </si>
  <si>
    <t>Variation des allocations logements (AL) pour un couple biactifs à revenus symétriques avec deux enfants</t>
  </si>
  <si>
    <t>Variation des prestations familiales (PF) pour un couple biactifs à revenus symétriques avec deux enfants</t>
  </si>
  <si>
    <t>Variation du niveau de vie pour un couple biactifs à revenus symétriques avec deux enfants</t>
  </si>
  <si>
    <t>Variation du revenu disponible pour un couple biactifs à revenus symétriques avec deux enfants</t>
  </si>
  <si>
    <t xml:space="preserve">Graphique encadré 2 - Variation du revenu disponible en euros par rapport à une situation identique sans enfant </t>
  </si>
  <si>
    <t>variation de revenu disponible pour une famille monoparentale avec 1 enfant par rapport à une situation identique sans enfant</t>
  </si>
  <si>
    <t>variation de revenu disponible pour une famille monoparentale avec 2 enfants par rapport à une situation identique sans enfant</t>
  </si>
  <si>
    <t>variation de revenu disponible pour une famille monoparentale avec 3 enfants par rapport à une situation identique sans enfant</t>
  </si>
  <si>
    <t>variation de revenu disponible pour un couple biactif à revenus symétriques avec 1 enfant par rapport à une situation identique sans enfant</t>
  </si>
  <si>
    <t>variation de revenu disponible pour un couple biactif à revenus symétriques avec 2 enfants par rapport à une situation identique sans enfant</t>
  </si>
  <si>
    <t>variation de revenu disponible pour un couple biactif à revenus symétriques avec 3 enfants par rapport à une situation identique sans enfant</t>
  </si>
  <si>
    <t>Graphique 2 - Décomposition de l’écart de revenu disponible en euros par rapport à une situation identique sans enfant pour une famille monoparentale et un couple biactif ayant deux enfants</t>
  </si>
  <si>
    <t>Variation de prime d’activité (PA) pour une famille monoparentale avec deux enfants</t>
  </si>
  <si>
    <t>Variation de l’imposition sur le revenu (IR) pour une famille monoparentale avec deux enfants</t>
  </si>
  <si>
    <t>Variation de l’effet d’échelle d’équivalence pour une famille monoparentale avec deux enfants</t>
  </si>
  <si>
    <t>Variation de prime d’activité (PA) pour un couple biactifs à revenus symétriques avec deux enfants</t>
  </si>
  <si>
    <t>Variation d’imposition sur le revenu (IR) pour un couple biactifs à revenus symétriques avec deux enfants</t>
  </si>
  <si>
    <t>Variation de l’échelle d’équivalence pour un couple biactifs à revenus symétriques avec deux enfants</t>
  </si>
  <si>
    <t xml:space="preserve">Graphique encadré 3 - Variation du revenu disponible en euros par rapport à une situation identique sans enfant </t>
  </si>
  <si>
    <t>Revenu disponible pour une personne seule sans enfant</t>
  </si>
  <si>
    <t>Revenu disponible pour un couple biactif sans enfant</t>
  </si>
  <si>
    <t>Revenu disponible pour un couple sans enfant</t>
  </si>
  <si>
    <t>Variation de revenu disponible pour une famille monoparentale avec 1 enfant par rapport à une situation identique sans enfant</t>
  </si>
  <si>
    <t>Variation de revenu disponible pour une famille monoparentale avec 2 enfants par rapport à une situation identique sans enfant</t>
  </si>
  <si>
    <t>Variation de revenu disponible pour une famille monoparentale avec 3 enfants par rapport à une situation identique sans enfant</t>
  </si>
  <si>
    <t>Variation de revenu disponible pour un couple biactif à revenus symétriques avec 1 enfant par rapport à une situation identique sans enfant</t>
  </si>
  <si>
    <t>Variation de revenu disponible pour un couple biactif à revenus symétriques avec 2 enfants par rapport à une situation identique sans enfant</t>
  </si>
  <si>
    <t>Variation de revenu disponible pour un couple biactif à revenus symétriques avec 3 enfants par rapport à une situation identique sans enfant</t>
  </si>
  <si>
    <t xml:space="preserve">Salaire total brut à temps plein 
(en % du smic) </t>
  </si>
  <si>
    <r>
      <rPr>
        <b/>
        <sz val="8"/>
        <color theme="1"/>
        <rFont val="Marianne"/>
        <family val="3"/>
      </rPr>
      <t>Note &gt;</t>
    </r>
    <r>
      <rPr>
        <sz val="8"/>
        <color theme="1"/>
        <rFont val="Marianne"/>
        <family val="3"/>
      </rPr>
      <t xml:space="preserve"> Pour les couples, le revenu d’activité correspond à la somme des revenus des deux conjoints.
</t>
    </r>
    <r>
      <rPr>
        <b/>
        <sz val="8"/>
        <color theme="1"/>
        <rFont val="Marianne"/>
        <family val="3"/>
      </rPr>
      <t xml:space="preserve">Lecture &gt; </t>
    </r>
    <r>
      <rPr>
        <sz val="8"/>
        <color theme="1"/>
        <rFont val="Marianne"/>
        <family val="3"/>
      </rPr>
      <t xml:space="preserve">Toutes choses égales par ailleurs, une famille monoparentale avec deux enfants et sans revenus a un revenu disponible majoré de 795 euros par rapport à une situation dans laquelle elle n’aurait pas d’enfant.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France métropolitaine, 2022.
</t>
    </r>
    <r>
      <rPr>
        <b/>
        <sz val="8"/>
        <color theme="1"/>
        <rFont val="Marianne"/>
        <family val="3"/>
      </rPr>
      <t>Source &gt;</t>
    </r>
    <r>
      <rPr>
        <sz val="8"/>
        <color theme="1"/>
        <rFont val="Marianne"/>
        <family val="3"/>
      </rPr>
      <t xml:space="preserve"> Maquette de cas-types, législation au 31 décembre 2022.
</t>
    </r>
    <r>
      <rPr>
        <b/>
        <sz val="8"/>
        <color theme="1"/>
        <rFont val="Marianne"/>
        <family val="3"/>
      </rPr>
      <t/>
    </r>
  </si>
  <si>
    <t>Tableau complémentaire A - Variation du revenu disponible en euros par rapport à une situation identique sans enfant : différence selon qu’il y a un enfant de moins de 3 ans ou non</t>
  </si>
  <si>
    <r>
      <t xml:space="preserve">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France métropolitaine, 2022.
</t>
    </r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DREES, maquette de cas-types, législation au 31 décembre 2022.
</t>
    </r>
  </si>
  <si>
    <t>Tableau complémentaire B - Variation du revenu disponible en euros par rapport à une situation identique sans enfant : différence selon qu’il y a un enfant a entre 15 ans et 19 ans ou non</t>
  </si>
  <si>
    <t xml:space="preserve">Salaire totale couple en % du Smic brut tps plein </t>
  </si>
  <si>
    <r>
      <rPr>
        <b/>
        <sz val="8"/>
        <color theme="1"/>
        <rFont val="Marianne"/>
        <family val="3"/>
      </rPr>
      <t>Lecture &gt;</t>
    </r>
    <r>
      <rPr>
        <sz val="8"/>
        <color theme="1"/>
        <rFont val="Marianne"/>
        <family val="3"/>
      </rPr>
      <t xml:space="preserve"> Toutes choses égales par ailleurs, une famille monoparentale avec deux enfants et sans revenus a un supplément de revenu disponible de 795 euros par rapport à une situation dans laquelle elle n’aurait pas d’enfant. Pour les couples, le revenu d’activité correspond à la somme des revenus des deux conjoints.</t>
    </r>
  </si>
  <si>
    <r>
      <rPr>
        <b/>
        <sz val="8"/>
        <color theme="1"/>
        <rFont val="Marianne"/>
        <family val="3"/>
      </rPr>
      <t>Note &gt;</t>
    </r>
    <r>
      <rPr>
        <sz val="8"/>
        <color theme="1"/>
        <rFont val="Marianne"/>
        <family val="3"/>
      </rPr>
      <t xml:space="preserve"> Les zones apparaissant au-dessus de la courbe de delta de revenu disponible sont à considérer comme étant des variations négatives.</t>
    </r>
  </si>
  <si>
    <r>
      <rPr>
        <b/>
        <sz val="8"/>
        <color theme="1"/>
        <rFont val="Marianne"/>
        <family val="3"/>
      </rPr>
      <t>Source &gt;</t>
    </r>
    <r>
      <rPr>
        <sz val="8"/>
        <color theme="1"/>
        <rFont val="Marianne"/>
        <family val="3"/>
      </rPr>
      <t xml:space="preserve"> Maquette de cas-types, législation au 31 décembre 2022.</t>
    </r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</si>
  <si>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  <family val="3"/>
      </rPr>
      <t>France métropolitaine, 2022.</t>
    </r>
  </si>
  <si>
    <t>Tableau 1 - Effectif des bénéficiaires et dépenses de prestations familiales, en 2022</t>
  </si>
  <si>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Au 30 juin 2022, le nombre d’allocataires d’allocations familiales est de 5 040 000 personnes.
</t>
    </r>
    <r>
      <rPr>
        <b/>
        <sz val="8"/>
        <rFont val="Marianne"/>
        <family val="3"/>
      </rPr>
      <t>Source &gt;</t>
    </r>
    <r>
      <rPr>
        <sz val="8"/>
        <rFont val="Marianne"/>
        <family val="3"/>
      </rPr>
      <t xml:space="preserve">  DREES, comptes de la protection sociale.</t>
    </r>
  </si>
  <si>
    <t>Tableau 3 - Effet du système socio-fiscal sur le revenu disponible lié à la présence de deux enfants dans le ménage par rapport à une situation sans enfant</t>
  </si>
  <si>
    <t>1</t>
  </si>
  <si>
    <t>0,5</t>
  </si>
  <si>
    <t>-</t>
  </si>
  <si>
    <r>
      <rPr>
        <b/>
        <sz val="8"/>
        <color theme="1"/>
        <rFont val="Marianne"/>
        <family val="3"/>
      </rPr>
      <t xml:space="preserve">Note &gt; </t>
    </r>
    <r>
      <rPr>
        <sz val="8"/>
        <color theme="1"/>
        <rFont val="Marianne"/>
        <family val="3"/>
      </rPr>
      <t>Pour les couples, le revenu d’activité (en abscisse des graphiques) correspond à la somme des revenus des deux conjoints.</t>
    </r>
    <r>
      <rPr>
        <b/>
        <sz val="8"/>
        <color theme="1"/>
        <rFont val="Marianne"/>
        <family val="3"/>
      </rPr>
      <t xml:space="preserve">
Lecture &gt; </t>
    </r>
    <r>
      <rPr>
        <sz val="8"/>
        <color theme="1"/>
        <rFont val="Marianne"/>
        <family val="3"/>
      </rPr>
      <t xml:space="preserve">Toutes choses égales par ailleurs, une famille monoparentale avec un enfant entre 0 et 3 ans et sans revenus a un revenu disponible supérieur de 433 euros par rapport à une situation dans laquelle elle n’aurait pas d’enfant. </t>
    </r>
    <r>
      <rPr>
        <b/>
        <sz val="8"/>
        <color theme="1"/>
        <rFont val="Marianne"/>
        <family val="3"/>
      </rPr>
      <t xml:space="preserve">
Champ &gt;</t>
    </r>
    <r>
      <rPr>
        <sz val="8"/>
        <color theme="1"/>
        <rFont val="Marianne"/>
        <family val="3"/>
      </rPr>
      <t xml:space="preserve"> France métropolitaine, 2022.
</t>
    </r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DREES, maquette de cas-types, législation au 31 décembre 2022.
</t>
    </r>
  </si>
  <si>
    <r>
      <t xml:space="preserve">AL : aides au logement ; RSA : revenu de solidarité active ; PA : prime d’activité ; AB : allocation de base ; AF : allocations familiales ; UC : unités de consommation.
</t>
    </r>
    <r>
      <rPr>
        <b/>
        <sz val="8"/>
        <rFont val="Marianne"/>
        <family val="3"/>
      </rPr>
      <t>Note &gt;</t>
    </r>
    <r>
      <rPr>
        <sz val="8"/>
        <rFont val="Marianne"/>
        <family val="3"/>
      </rPr>
      <t xml:space="preserve"> Le premier adulte du ménage compte pour 1. Le tableau indique pour combien compte les personnes suivantes.
</t>
    </r>
    <r>
      <rPr>
        <b/>
        <sz val="8"/>
        <rFont val="Marianne"/>
        <family val="3"/>
      </rPr>
      <t xml:space="preserve">Lecture &gt; </t>
    </r>
    <r>
      <rPr>
        <sz val="8"/>
        <rFont val="Marianne"/>
        <family val="3"/>
      </rPr>
      <t>Le RSA pour une personne seule sans ressources s’élève à 599 euros par mois. Pour une famille monoparentale avec un enfant et sans ressources,
le montant du RSA est de 898 euros par mois. Ainsi, l’échelle d’équivalence sous-jacente du RSA au titre du 1</t>
    </r>
    <r>
      <rPr>
        <vertAlign val="superscript"/>
        <sz val="8"/>
        <rFont val="Marianne"/>
        <family val="3"/>
      </rPr>
      <t>er</t>
    </r>
    <r>
      <rPr>
        <sz val="8"/>
        <rFont val="Marianne"/>
        <family val="3"/>
      </rPr>
      <t xml:space="preserve"> enfant d’une famille monoparentale est de
(898/599)-1 soit 0,5.
</t>
    </r>
    <r>
      <rPr>
        <b/>
        <sz val="8"/>
        <rFont val="Marianne"/>
        <family val="3"/>
      </rPr>
      <t xml:space="preserve">Source &gt; </t>
    </r>
    <r>
      <rPr>
        <sz val="8"/>
        <rFont val="Marianne"/>
        <family val="3"/>
      </rPr>
      <t>Législation.</t>
    </r>
  </si>
  <si>
    <r>
      <t xml:space="preserve">RSA : revenu de solidarité active ; AL : aides au logement ; PA : prime d’activité ; PF : prestations familiales ; IR : impôt sur le revenu.
</t>
    </r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Toutes choses égales par ailleurs, une famille monoparentale avec deux enfants et sans revenus, a un supplément de revenu disponible de 795 euros par rapport à une situation dans laquelle elle n’aurait pas d’enfant. Pour les couples, le revenu d’activité correspond à la somme des revenus des deux conjoints.
</t>
    </r>
    <r>
      <rPr>
        <b/>
        <sz val="8"/>
        <rFont val="Marianne"/>
        <family val="3"/>
      </rPr>
      <t>Source &gt;</t>
    </r>
    <r>
      <rPr>
        <sz val="8"/>
        <rFont val="Marianne"/>
        <family val="3"/>
      </rPr>
      <t xml:space="preserve"> DREES, maquette de cas-types, législation au 31 décembre 2022.</t>
    </r>
  </si>
  <si>
    <r>
      <rPr>
        <b/>
        <sz val="8"/>
        <color theme="1"/>
        <rFont val="Marianne"/>
        <family val="3"/>
      </rPr>
      <t xml:space="preserve">Note &gt; </t>
    </r>
    <r>
      <rPr>
        <sz val="8"/>
        <color theme="1"/>
        <rFont val="Marianne"/>
        <family val="3"/>
      </rPr>
      <t xml:space="preserve">Pour les couples, le revenu d’activité correspond à la somme des revenus des deux conjoints.
</t>
    </r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Toutes choses égales par ailleurs, une famille monoparentale avec deux enfants et sans revenus a un revenu disponible majoré de 795 euros par rapport à une situation dans laquelle elle n’aurait pas d’enfant.</t>
    </r>
    <r>
      <rPr>
        <b/>
        <sz val="8"/>
        <color theme="1"/>
        <rFont val="Marianne"/>
        <family val="3"/>
      </rPr>
      <t xml:space="preserve">
Champ &gt;</t>
    </r>
    <r>
      <rPr>
        <sz val="8"/>
        <color theme="1"/>
        <rFont val="Marianne"/>
        <family val="3"/>
      </rPr>
      <t xml:space="preserve"> France métropolitaine, 2022.
</t>
    </r>
    <r>
      <rPr>
        <b/>
        <sz val="8"/>
        <color theme="1"/>
        <rFont val="Marianne"/>
        <family val="3"/>
      </rPr>
      <t xml:space="preserve">Source &gt; </t>
    </r>
    <r>
      <rPr>
        <sz val="8"/>
        <color theme="1"/>
        <rFont val="Marianne"/>
        <family val="3"/>
      </rPr>
      <t xml:space="preserve">DREES, maquette de cas-types, législation au 31 décembre 2022.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</si>
</sst>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vertAlign val="superscript"/>
      <sz val="8"/>
      <color theme="1"/>
      <name val="Marianne"/>
      <family val="3"/>
    </font>
    <font>
      <b/>
      <i/>
      <u/>
      <sz val="8"/>
      <color theme="1"/>
      <name val="Marianne"/>
      <family val="3"/>
    </font>
    <font>
      <b/>
      <sz val="8"/>
      <color theme="1"/>
      <name val="Calibri"/>
      <family val="2"/>
    </font>
    <font>
      <sz val="8"/>
      <name val="Marianne"/>
      <family val="3"/>
    </font>
    <font>
      <b/>
      <sz val="8"/>
      <name val="Marianne"/>
      <family val="3"/>
    </font>
    <font>
      <sz val="8"/>
      <color theme="1"/>
      <name val="Marianne"/>
    </font>
    <font>
      <sz val="8"/>
      <name val="Marianne"/>
    </font>
    <font>
      <b/>
      <sz val="8"/>
      <color theme="1"/>
      <name val="Marianne"/>
    </font>
    <font>
      <vertAlign val="superscript"/>
      <sz val="8"/>
      <name val="Marianne"/>
      <family val="3"/>
    </font>
  </fonts>
  <fills count="7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2" borderId="0">
      <alignment horizontal="center" vertical="center" wrapText="1"/>
    </xf>
    <xf numFmtId="0" fontId="3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3" borderId="0" xfId="0" applyFont="1" applyFill="1"/>
    <xf numFmtId="1" fontId="6" fillId="3" borderId="0" xfId="0" applyNumberFormat="1" applyFont="1" applyFill="1"/>
    <xf numFmtId="0" fontId="7" fillId="3" borderId="0" xfId="0" applyFont="1" applyFill="1"/>
    <xf numFmtId="9" fontId="6" fillId="3" borderId="1" xfId="1" applyFont="1" applyFill="1" applyBorder="1"/>
    <xf numFmtId="1" fontId="6" fillId="3" borderId="1" xfId="0" applyNumberFormat="1" applyFont="1" applyFill="1" applyBorder="1"/>
    <xf numFmtId="0" fontId="7" fillId="3" borderId="0" xfId="0" applyFont="1" applyFill="1" applyBorder="1"/>
    <xf numFmtId="1" fontId="6" fillId="3" borderId="0" xfId="0" applyNumberFormat="1" applyFont="1" applyFill="1" applyBorder="1"/>
    <xf numFmtId="0" fontId="7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3" borderId="1" xfId="0" applyFont="1" applyFill="1" applyBorder="1"/>
    <xf numFmtId="3" fontId="6" fillId="3" borderId="1" xfId="0" applyNumberFormat="1" applyFont="1" applyFill="1" applyBorder="1" applyAlignment="1" applyProtection="1">
      <alignment horizontal="center"/>
    </xf>
    <xf numFmtId="3" fontId="6" fillId="3" borderId="0" xfId="0" applyNumberFormat="1" applyFont="1" applyFill="1" applyAlignment="1" applyProtection="1">
      <alignment horizont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justify" vertical="center" wrapText="1"/>
    </xf>
    <xf numFmtId="9" fontId="6" fillId="3" borderId="1" xfId="1" applyFont="1" applyFill="1" applyBorder="1" applyAlignment="1">
      <alignment horizontal="center"/>
    </xf>
    <xf numFmtId="0" fontId="6" fillId="3" borderId="18" xfId="0" applyFont="1" applyFill="1" applyBorder="1"/>
    <xf numFmtId="0" fontId="7" fillId="3" borderId="0" xfId="0" applyFont="1" applyFill="1" applyAlignment="1">
      <alignment horizontal="center"/>
    </xf>
    <xf numFmtId="9" fontId="6" fillId="3" borderId="0" xfId="1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0" fontId="9" fillId="0" borderId="0" xfId="0" applyFont="1"/>
    <xf numFmtId="0" fontId="6" fillId="0" borderId="0" xfId="0" applyFont="1" applyAlignment="1">
      <alignment vertical="center"/>
    </xf>
    <xf numFmtId="0" fontId="12" fillId="3" borderId="0" xfId="0" applyFont="1" applyFill="1"/>
    <xf numFmtId="0" fontId="11" fillId="3" borderId="0" xfId="0" applyFont="1" applyFill="1"/>
    <xf numFmtId="9" fontId="12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8" xfId="0" applyFont="1" applyFill="1" applyBorder="1"/>
    <xf numFmtId="0" fontId="7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9" fontId="6" fillId="3" borderId="1" xfId="1" applyFont="1" applyFill="1" applyBorder="1" applyAlignment="1">
      <alignment horizontal="center" vertical="center"/>
    </xf>
    <xf numFmtId="0" fontId="12" fillId="0" borderId="0" xfId="0" applyFont="1"/>
    <xf numFmtId="0" fontId="6" fillId="3" borderId="0" xfId="0" applyFont="1" applyFill="1" applyAlignment="1">
      <alignment vertical="center"/>
    </xf>
    <xf numFmtId="0" fontId="13" fillId="3" borderId="0" xfId="0" applyFont="1" applyFill="1"/>
    <xf numFmtId="166" fontId="6" fillId="0" borderId="0" xfId="7" applyNumberFormat="1" applyFont="1" applyAlignment="1">
      <alignment horizontal="center" vertical="center" wrapText="1"/>
    </xf>
    <xf numFmtId="166" fontId="6" fillId="0" borderId="9" xfId="7" applyNumberFormat="1" applyFont="1" applyBorder="1" applyAlignment="1">
      <alignment horizontal="center" vertical="center" wrapText="1"/>
    </xf>
    <xf numFmtId="166" fontId="6" fillId="0" borderId="11" xfId="7" applyNumberFormat="1" applyFont="1" applyBorder="1" applyAlignment="1">
      <alignment horizontal="center" vertical="center" wrapText="1"/>
    </xf>
    <xf numFmtId="166" fontId="11" fillId="0" borderId="12" xfId="7" applyNumberFormat="1" applyFont="1" applyBorder="1" applyAlignment="1">
      <alignment horizontal="center" vertical="center" wrapText="1"/>
    </xf>
    <xf numFmtId="166" fontId="6" fillId="0" borderId="12" xfId="7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9" fontId="6" fillId="3" borderId="0" xfId="0" applyNumberFormat="1" applyFont="1" applyFill="1"/>
    <xf numFmtId="0" fontId="6" fillId="0" borderId="0" xfId="0" applyFont="1" applyAlignment="1">
      <alignment horizontal="left" vertical="center" wrapText="1"/>
    </xf>
    <xf numFmtId="9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  <xf numFmtId="1" fontId="6" fillId="3" borderId="1" xfId="1" applyNumberFormat="1" applyFont="1" applyFill="1" applyBorder="1"/>
    <xf numFmtId="1" fontId="6" fillId="3" borderId="1" xfId="1" applyNumberFormat="1" applyFont="1" applyFill="1" applyBorder="1" applyAlignment="1">
      <alignment horizontal="center"/>
    </xf>
    <xf numFmtId="9" fontId="14" fillId="3" borderId="1" xfId="1" applyFont="1" applyFill="1" applyBorder="1" applyAlignment="1">
      <alignment horizontal="center" vertical="center" wrapText="1"/>
    </xf>
    <xf numFmtId="9" fontId="11" fillId="3" borderId="1" xfId="1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9" fontId="12" fillId="3" borderId="1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quotePrefix="1" applyFont="1" applyFill="1" applyBorder="1" applyAlignment="1">
      <alignment horizontal="center"/>
    </xf>
    <xf numFmtId="0" fontId="6" fillId="4" borderId="1" xfId="0" quotePrefix="1" applyFont="1" applyFill="1" applyBorder="1" applyAlignment="1">
      <alignment horizontal="center" vertical="center"/>
    </xf>
    <xf numFmtId="0" fontId="6" fillId="5" borderId="1" xfId="0" quotePrefix="1" applyFont="1" applyFill="1" applyBorder="1" applyAlignment="1">
      <alignment horizontal="center" vertical="center"/>
    </xf>
    <xf numFmtId="0" fontId="6" fillId="6" borderId="1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8">
    <cellStyle name="Lien hypertexte 2" xfId="6"/>
    <cellStyle name="Lien hypertexte 3" xfId="4"/>
    <cellStyle name="Milliers" xfId="7" builtinId="3"/>
    <cellStyle name="Milliers 2" xfId="5"/>
    <cellStyle name="Normal" xfId="0" builtinId="0"/>
    <cellStyle name="Normal 2" xfId="3"/>
    <cellStyle name="Pourcentage" xfId="1" builtinId="5"/>
    <cellStyle name="Style 1" xfId="2"/>
  </cellStyles>
  <dxfs count="0"/>
  <tableStyles count="0" defaultTableStyle="TableStyleMedium9" defaultPivotStyle="PivotStyleLight16"/>
  <colors>
    <mruColors>
      <color rgb="FFFEF42A"/>
      <color rgb="FF94E5FE"/>
      <color rgb="FF075C87"/>
      <color rgb="FF11A8F3"/>
      <color rgb="FF7A3E32"/>
      <color rgb="FFD7F85E"/>
      <color rgb="FFD3E71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J15"/>
  <sheetViews>
    <sheetView showGridLines="0" zoomScale="110" zoomScaleNormal="110" workbookViewId="0"/>
  </sheetViews>
  <sheetFormatPr baseColWidth="10" defaultRowHeight="12.75" x14ac:dyDescent="0.25"/>
  <cols>
    <col min="1" max="1" width="3.28515625" style="9" customWidth="1"/>
    <col min="2" max="2" width="27.28515625" style="9" customWidth="1"/>
    <col min="3" max="3" width="11.42578125" style="9"/>
    <col min="4" max="4" width="13.85546875" style="9" customWidth="1"/>
    <col min="5" max="16384" width="11.42578125" style="9"/>
  </cols>
  <sheetData>
    <row r="1" spans="2:10" ht="13.5" customHeight="1" x14ac:dyDescent="0.25"/>
    <row r="2" spans="2:10" ht="14.25" customHeight="1" x14ac:dyDescent="0.25">
      <c r="B2" s="88" t="s">
        <v>103</v>
      </c>
      <c r="C2" s="88"/>
      <c r="D2" s="88"/>
      <c r="E2" s="88"/>
      <c r="F2" s="88"/>
      <c r="G2" s="88"/>
      <c r="H2" s="88"/>
      <c r="I2" s="88"/>
      <c r="J2" s="88"/>
    </row>
    <row r="3" spans="2:10" ht="13.5" thickBot="1" x14ac:dyDescent="0.3">
      <c r="B3" s="16"/>
      <c r="C3" s="16"/>
      <c r="D3" s="16"/>
      <c r="E3" s="16"/>
      <c r="F3" s="16"/>
      <c r="G3" s="16"/>
      <c r="H3" s="16"/>
      <c r="I3" s="16"/>
      <c r="J3" s="16"/>
    </row>
    <row r="4" spans="2:10" ht="39" thickBot="1" x14ac:dyDescent="0.3">
      <c r="B4" s="13" t="s">
        <v>12</v>
      </c>
      <c r="C4" s="14" t="s">
        <v>13</v>
      </c>
      <c r="D4" s="15" t="s">
        <v>14</v>
      </c>
    </row>
    <row r="5" spans="2:10" x14ac:dyDescent="0.25">
      <c r="B5" s="1" t="s">
        <v>15</v>
      </c>
      <c r="C5" s="2" t="s">
        <v>20</v>
      </c>
      <c r="D5" s="3">
        <v>13.1</v>
      </c>
    </row>
    <row r="6" spans="2:10" x14ac:dyDescent="0.25">
      <c r="B6" s="1" t="s">
        <v>16</v>
      </c>
      <c r="C6" s="2">
        <v>890</v>
      </c>
      <c r="D6" s="3">
        <v>2.4</v>
      </c>
    </row>
    <row r="7" spans="2:10" x14ac:dyDescent="0.25">
      <c r="B7" s="1" t="s">
        <v>17</v>
      </c>
      <c r="C7" s="2">
        <v>826</v>
      </c>
      <c r="D7" s="68">
        <v>2</v>
      </c>
    </row>
    <row r="8" spans="2:10" ht="13.5" thickBot="1" x14ac:dyDescent="0.3">
      <c r="B8" s="4" t="s">
        <v>18</v>
      </c>
      <c r="C8" s="5" t="s">
        <v>21</v>
      </c>
      <c r="D8" s="6">
        <v>2.1</v>
      </c>
    </row>
    <row r="9" spans="2:10" ht="25.5" x14ac:dyDescent="0.25">
      <c r="B9" s="1" t="s">
        <v>19</v>
      </c>
      <c r="C9" s="2"/>
      <c r="D9" s="3"/>
    </row>
    <row r="10" spans="2:10" x14ac:dyDescent="0.25">
      <c r="B10" s="7" t="s">
        <v>23</v>
      </c>
      <c r="C10" s="2" t="s">
        <v>22</v>
      </c>
      <c r="D10" s="68">
        <v>3</v>
      </c>
    </row>
    <row r="11" spans="2:10" ht="25.5" x14ac:dyDescent="0.25">
      <c r="B11" s="7" t="s">
        <v>24</v>
      </c>
      <c r="C11" s="2">
        <v>771</v>
      </c>
      <c r="D11" s="3">
        <v>6.8</v>
      </c>
    </row>
    <row r="12" spans="2:10" ht="13.5" thickBot="1" x14ac:dyDescent="0.3">
      <c r="B12" s="8" t="s">
        <v>25</v>
      </c>
      <c r="C12" s="5">
        <v>220</v>
      </c>
      <c r="D12" s="6">
        <v>0.8</v>
      </c>
    </row>
    <row r="13" spans="2:10" x14ac:dyDescent="0.25">
      <c r="B13" s="11"/>
      <c r="C13" s="12"/>
      <c r="D13" s="12"/>
    </row>
    <row r="14" spans="2:10" ht="52.5" customHeight="1" x14ac:dyDescent="0.25">
      <c r="B14" s="89" t="s">
        <v>104</v>
      </c>
      <c r="C14" s="89"/>
      <c r="D14" s="89"/>
      <c r="E14" s="89"/>
    </row>
    <row r="15" spans="2:10" x14ac:dyDescent="0.25">
      <c r="B15" s="17"/>
      <c r="C15" s="10"/>
      <c r="D15" s="10"/>
      <c r="E15" s="10"/>
    </row>
  </sheetData>
  <mergeCells count="2">
    <mergeCell ref="B2:J2"/>
    <mergeCell ref="B14:E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2:N179"/>
  <sheetViews>
    <sheetView showGridLines="0" zoomScaleNormal="100" workbookViewId="0">
      <pane xSplit="1" ySplit="5" topLeftCell="B165" activePane="bottomRight" state="frozen"/>
      <selection pane="topRight" activeCell="B1" sqref="B1"/>
      <selection pane="bottomLeft" activeCell="A6" sqref="A6"/>
      <selection pane="bottomRight" activeCell="B168" sqref="B168:F168"/>
    </sheetView>
  </sheetViews>
  <sheetFormatPr baseColWidth="10" defaultRowHeight="12.75" x14ac:dyDescent="0.25"/>
  <cols>
    <col min="1" max="1" width="3.28515625" style="18" customWidth="1"/>
    <col min="2" max="2" width="22.42578125" style="18" customWidth="1"/>
    <col min="3" max="3" width="23.5703125" style="18" customWidth="1"/>
    <col min="4" max="4" width="22.5703125" style="18" customWidth="1"/>
    <col min="5" max="5" width="19.85546875" style="18" customWidth="1"/>
    <col min="6" max="6" width="18" style="18" customWidth="1"/>
    <col min="7" max="7" width="8.85546875" style="18" customWidth="1"/>
    <col min="8" max="9" width="44.28515625" style="18" customWidth="1"/>
    <col min="10" max="10" width="15.140625" style="18" customWidth="1"/>
    <col min="11" max="11" width="15.5703125" style="18" customWidth="1"/>
    <col min="12" max="12" width="16.7109375" style="18" customWidth="1"/>
    <col min="13" max="16384" width="11.42578125" style="18"/>
  </cols>
  <sheetData>
    <row r="2" spans="2:12" x14ac:dyDescent="0.25">
      <c r="B2" s="20" t="s">
        <v>52</v>
      </c>
      <c r="C2" s="20"/>
      <c r="I2" s="20"/>
    </row>
    <row r="3" spans="2:12" x14ac:dyDescent="0.25">
      <c r="B3" s="20"/>
      <c r="C3" s="20"/>
    </row>
    <row r="4" spans="2:12" x14ac:dyDescent="0.25">
      <c r="B4" s="52" t="s">
        <v>27</v>
      </c>
      <c r="C4" s="52"/>
      <c r="H4" s="52" t="s">
        <v>28</v>
      </c>
      <c r="I4" s="52"/>
      <c r="J4" s="53"/>
      <c r="K4" s="53"/>
      <c r="L4" s="53"/>
    </row>
    <row r="5" spans="2:12" s="20" customFormat="1" ht="39.75" customHeight="1" x14ac:dyDescent="0.25">
      <c r="B5" s="54" t="s">
        <v>56</v>
      </c>
      <c r="C5" s="54" t="s">
        <v>84</v>
      </c>
      <c r="D5" s="80" t="s">
        <v>29</v>
      </c>
      <c r="E5" s="80" t="s">
        <v>30</v>
      </c>
      <c r="F5" s="80" t="s">
        <v>31</v>
      </c>
      <c r="G5" s="23"/>
      <c r="H5" s="81" t="s">
        <v>56</v>
      </c>
      <c r="I5" s="81" t="s">
        <v>85</v>
      </c>
      <c r="J5" s="80" t="s">
        <v>29</v>
      </c>
      <c r="K5" s="80" t="s">
        <v>30</v>
      </c>
      <c r="L5" s="80" t="s">
        <v>31</v>
      </c>
    </row>
    <row r="6" spans="2:12" x14ac:dyDescent="0.25">
      <c r="B6" s="21">
        <v>0</v>
      </c>
      <c r="C6" s="74">
        <v>820.41936666666663</v>
      </c>
      <c r="D6" s="22">
        <v>465.55187483166662</v>
      </c>
      <c r="E6" s="22">
        <v>794.56376966333357</v>
      </c>
      <c r="F6" s="22">
        <v>1309.83815994</v>
      </c>
      <c r="G6" s="24"/>
      <c r="H6" s="21">
        <v>0</v>
      </c>
      <c r="I6" s="74">
        <v>1114.2162333333333</v>
      </c>
      <c r="J6" s="22">
        <v>234.9279872816669</v>
      </c>
      <c r="K6" s="22">
        <v>511.97192122999991</v>
      </c>
      <c r="L6" s="22">
        <v>941.16240395666659</v>
      </c>
    </row>
    <row r="7" spans="2:12" x14ac:dyDescent="0.25">
      <c r="B7" s="21">
        <v>2.5000000000000001E-2</v>
      </c>
      <c r="C7" s="74">
        <v>840.58652212366735</v>
      </c>
      <c r="D7" s="22">
        <v>465.55187483166685</v>
      </c>
      <c r="E7" s="22">
        <v>794.56376966333335</v>
      </c>
      <c r="F7" s="22">
        <v>1309.8381599400004</v>
      </c>
      <c r="G7" s="24"/>
      <c r="H7" s="21">
        <v>0.05</v>
      </c>
      <c r="I7" s="74">
        <v>1154.5505442473348</v>
      </c>
      <c r="J7" s="22">
        <v>234.92798728166667</v>
      </c>
      <c r="K7" s="22">
        <v>511.97192123000013</v>
      </c>
      <c r="L7" s="22">
        <v>941.16240395666659</v>
      </c>
    </row>
    <row r="8" spans="2:12" x14ac:dyDescent="0.25">
      <c r="B8" s="21">
        <v>0.05</v>
      </c>
      <c r="C8" s="74">
        <v>860.75367758066807</v>
      </c>
      <c r="D8" s="22">
        <v>465.55187483166685</v>
      </c>
      <c r="E8" s="22">
        <v>794.5637696633338</v>
      </c>
      <c r="F8" s="22">
        <v>1309.83815994</v>
      </c>
      <c r="G8" s="24"/>
      <c r="H8" s="21">
        <v>0.1</v>
      </c>
      <c r="I8" s="74">
        <v>1194.8848551613362</v>
      </c>
      <c r="J8" s="22">
        <v>234.92798728166667</v>
      </c>
      <c r="K8" s="22">
        <v>511.97192122999991</v>
      </c>
      <c r="L8" s="22">
        <v>941.16240395666659</v>
      </c>
    </row>
    <row r="9" spans="2:12" x14ac:dyDescent="0.25">
      <c r="B9" s="21">
        <v>7.4999999999999997E-2</v>
      </c>
      <c r="C9" s="74">
        <v>880.9208330376689</v>
      </c>
      <c r="D9" s="22">
        <v>465.55187483166651</v>
      </c>
      <c r="E9" s="22">
        <v>794.56376966333346</v>
      </c>
      <c r="F9" s="22">
        <v>1309.8381599400002</v>
      </c>
      <c r="G9" s="24"/>
      <c r="H9" s="21">
        <v>0.15</v>
      </c>
      <c r="I9" s="74">
        <v>1235.2191660753379</v>
      </c>
      <c r="J9" s="22">
        <v>234.92798728166667</v>
      </c>
      <c r="K9" s="22">
        <v>511.97192122999991</v>
      </c>
      <c r="L9" s="22">
        <v>941.16240395666682</v>
      </c>
    </row>
    <row r="10" spans="2:12" x14ac:dyDescent="0.25">
      <c r="B10" s="21">
        <v>0.1</v>
      </c>
      <c r="C10" s="74">
        <v>901.08798849466973</v>
      </c>
      <c r="D10" s="22">
        <v>465.55187483166662</v>
      </c>
      <c r="E10" s="22">
        <v>794.56376966333357</v>
      </c>
      <c r="F10" s="22">
        <v>1309.83815994</v>
      </c>
      <c r="G10" s="24"/>
      <c r="H10" s="21">
        <v>0.2</v>
      </c>
      <c r="I10" s="74">
        <v>1275.5534769893395</v>
      </c>
      <c r="J10" s="22">
        <v>234.92798728166667</v>
      </c>
      <c r="K10" s="22">
        <v>511.97192122999991</v>
      </c>
      <c r="L10" s="22">
        <v>941.16240395666659</v>
      </c>
    </row>
    <row r="11" spans="2:12" x14ac:dyDescent="0.25">
      <c r="B11" s="21">
        <v>0.125</v>
      </c>
      <c r="C11" s="74">
        <v>921.25514395167045</v>
      </c>
      <c r="D11" s="22">
        <v>465.55187483166662</v>
      </c>
      <c r="E11" s="22">
        <v>794.56376966333357</v>
      </c>
      <c r="F11" s="22">
        <v>1309.83815994</v>
      </c>
      <c r="G11" s="24"/>
      <c r="H11" s="21">
        <v>0.25</v>
      </c>
      <c r="I11" s="74">
        <v>1315.8877879033409</v>
      </c>
      <c r="J11" s="22">
        <v>234.92798728166667</v>
      </c>
      <c r="K11" s="22">
        <v>511.97192122999991</v>
      </c>
      <c r="L11" s="22">
        <v>941.16240395666659</v>
      </c>
    </row>
    <row r="12" spans="2:12" x14ac:dyDescent="0.25">
      <c r="B12" s="21">
        <v>0.15</v>
      </c>
      <c r="C12" s="74">
        <v>941.42229940867128</v>
      </c>
      <c r="D12" s="22">
        <v>465.55187483166674</v>
      </c>
      <c r="E12" s="22">
        <v>794.56376966333346</v>
      </c>
      <c r="F12" s="22">
        <v>1309.8381599400004</v>
      </c>
      <c r="G12" s="24"/>
      <c r="H12" s="21">
        <v>0.3</v>
      </c>
      <c r="I12" s="74">
        <v>1356.2220988173426</v>
      </c>
      <c r="J12" s="22">
        <v>234.92798728166667</v>
      </c>
      <c r="K12" s="22">
        <v>511.97192122999991</v>
      </c>
      <c r="L12" s="22">
        <v>941.16240395666637</v>
      </c>
    </row>
    <row r="13" spans="2:12" x14ac:dyDescent="0.25">
      <c r="B13" s="21">
        <v>0.17499999999999999</v>
      </c>
      <c r="C13" s="74">
        <v>961.589454865672</v>
      </c>
      <c r="D13" s="22">
        <v>465.55187483166651</v>
      </c>
      <c r="E13" s="22">
        <v>794.56376966333346</v>
      </c>
      <c r="F13" s="22">
        <v>1309.8381599400004</v>
      </c>
      <c r="G13" s="24"/>
      <c r="H13" s="21">
        <v>0.35</v>
      </c>
      <c r="I13" s="74">
        <v>1396.556409731344</v>
      </c>
      <c r="J13" s="22">
        <v>234.9279872816669</v>
      </c>
      <c r="K13" s="22">
        <v>511.97192122999991</v>
      </c>
      <c r="L13" s="22">
        <v>941.16240395666637</v>
      </c>
    </row>
    <row r="14" spans="2:12" x14ac:dyDescent="0.25">
      <c r="B14" s="21">
        <v>0.2</v>
      </c>
      <c r="C14" s="74">
        <v>981.75661032267271</v>
      </c>
      <c r="D14" s="22">
        <v>465.55187483166696</v>
      </c>
      <c r="E14" s="22">
        <v>794.56376966333391</v>
      </c>
      <c r="F14" s="22">
        <v>1309.83815994</v>
      </c>
      <c r="G14" s="24"/>
      <c r="H14" s="21">
        <v>0.4</v>
      </c>
      <c r="I14" s="74">
        <v>1436.8907206453455</v>
      </c>
      <c r="J14" s="22">
        <v>234.9279872816669</v>
      </c>
      <c r="K14" s="22">
        <v>511.97192123000013</v>
      </c>
      <c r="L14" s="22">
        <v>941.16240395666682</v>
      </c>
    </row>
    <row r="15" spans="2:12" x14ac:dyDescent="0.25">
      <c r="B15" s="21">
        <v>0.22500000000000001</v>
      </c>
      <c r="C15" s="74">
        <v>1001.9237657796735</v>
      </c>
      <c r="D15" s="22">
        <v>465.55187483166662</v>
      </c>
      <c r="E15" s="22">
        <v>794.56376966333357</v>
      </c>
      <c r="F15" s="22">
        <v>1309.8381599400004</v>
      </c>
      <c r="G15" s="24"/>
      <c r="H15" s="21">
        <v>0.45</v>
      </c>
      <c r="I15" s="74">
        <v>1477.2250315593469</v>
      </c>
      <c r="J15" s="22">
        <v>234.92798728166667</v>
      </c>
      <c r="K15" s="22">
        <v>511.97192123000013</v>
      </c>
      <c r="L15" s="22">
        <v>941.16240395666637</v>
      </c>
    </row>
    <row r="16" spans="2:12" x14ac:dyDescent="0.25">
      <c r="B16" s="21">
        <v>0.25</v>
      </c>
      <c r="C16" s="74">
        <v>1022.0909212366741</v>
      </c>
      <c r="D16" s="22">
        <v>465.55187483166674</v>
      </c>
      <c r="E16" s="22">
        <v>794.56376966333369</v>
      </c>
      <c r="F16" s="22">
        <v>1297.2780934836542</v>
      </c>
      <c r="G16" s="24"/>
      <c r="H16" s="21">
        <v>0.5</v>
      </c>
      <c r="I16" s="74">
        <v>1499.5593424733484</v>
      </c>
      <c r="J16" s="22">
        <v>252.9279872816669</v>
      </c>
      <c r="K16" s="22">
        <v>529.97192123000013</v>
      </c>
      <c r="L16" s="22">
        <v>959.16240395666682</v>
      </c>
    </row>
    <row r="17" spans="2:12" x14ac:dyDescent="0.25">
      <c r="B17" s="21">
        <v>0.27500000000000002</v>
      </c>
      <c r="C17" s="74">
        <v>1042.2580766936749</v>
      </c>
      <c r="D17" s="22">
        <v>465.55187483166674</v>
      </c>
      <c r="E17" s="22">
        <v>794.56376966333391</v>
      </c>
      <c r="F17" s="22">
        <v>1258.6923144142461</v>
      </c>
      <c r="G17" s="24"/>
      <c r="H17" s="21">
        <v>0.55000000000000004</v>
      </c>
      <c r="I17" s="74">
        <v>1515.89365338735</v>
      </c>
      <c r="J17" s="22">
        <v>276.92798728166667</v>
      </c>
      <c r="K17" s="22">
        <v>553.97192122999991</v>
      </c>
      <c r="L17" s="22">
        <v>983.16240395666659</v>
      </c>
    </row>
    <row r="18" spans="2:12" x14ac:dyDescent="0.25">
      <c r="B18" s="21">
        <v>0.3</v>
      </c>
      <c r="C18" s="74">
        <v>1062.4252321506758</v>
      </c>
      <c r="D18" s="22">
        <v>465.55187483166674</v>
      </c>
      <c r="E18" s="22">
        <v>794.56376966333346</v>
      </c>
      <c r="F18" s="22">
        <v>1258.858449643318</v>
      </c>
      <c r="G18" s="24"/>
      <c r="H18" s="21">
        <v>0.6</v>
      </c>
      <c r="I18" s="74">
        <v>1494.9555274657364</v>
      </c>
      <c r="J18" s="22">
        <v>318.20042411728173</v>
      </c>
      <c r="K18" s="22">
        <v>602.24435806561496</v>
      </c>
      <c r="L18" s="22">
        <v>1033.4944446362256</v>
      </c>
    </row>
    <row r="19" spans="2:12" x14ac:dyDescent="0.25">
      <c r="B19" s="21">
        <v>0.32500000000000001</v>
      </c>
      <c r="C19" s="74">
        <v>1082.5923876076765</v>
      </c>
      <c r="D19" s="22">
        <v>465.55187483166651</v>
      </c>
      <c r="E19" s="22">
        <v>794.56376966333346</v>
      </c>
      <c r="F19" s="22">
        <v>1259.0245848723896</v>
      </c>
      <c r="G19" s="24"/>
      <c r="H19" s="21">
        <v>0.65</v>
      </c>
      <c r="I19" s="74">
        <v>1514.6221088378811</v>
      </c>
      <c r="J19" s="22">
        <v>320.8681536591389</v>
      </c>
      <c r="K19" s="22">
        <v>606.91208760747213</v>
      </c>
      <c r="L19" s="22">
        <v>988.59078715487522</v>
      </c>
    </row>
    <row r="20" spans="2:12" x14ac:dyDescent="0.25">
      <c r="B20" s="21">
        <v>0.35</v>
      </c>
      <c r="C20" s="74">
        <v>1089.7595430646775</v>
      </c>
      <c r="D20" s="22">
        <v>478.55187483166674</v>
      </c>
      <c r="E20" s="22">
        <v>807.56376966333346</v>
      </c>
      <c r="F20" s="22">
        <v>1272.1907201014606</v>
      </c>
      <c r="G20" s="24"/>
      <c r="H20" s="21">
        <v>0.7</v>
      </c>
      <c r="I20" s="74">
        <v>1528.2886902100258</v>
      </c>
      <c r="J20" s="22">
        <v>282.41272116500022</v>
      </c>
      <c r="K20" s="22">
        <v>598.42957795240818</v>
      </c>
      <c r="L20" s="22">
        <v>997.59078715487522</v>
      </c>
    </row>
    <row r="21" spans="2:12" x14ac:dyDescent="0.25">
      <c r="B21" s="21">
        <v>0.375</v>
      </c>
      <c r="C21" s="74">
        <v>1100.9266985216782</v>
      </c>
      <c r="D21" s="22">
        <v>487.55187483166651</v>
      </c>
      <c r="E21" s="22">
        <v>816.56376966333323</v>
      </c>
      <c r="F21" s="22">
        <v>1281.3568553305327</v>
      </c>
      <c r="G21" s="24"/>
      <c r="H21" s="21">
        <v>0.75</v>
      </c>
      <c r="I21" s="74">
        <v>1544.9552715821706</v>
      </c>
      <c r="J21" s="22">
        <v>285.41272116500022</v>
      </c>
      <c r="K21" s="22">
        <v>568.77263541999992</v>
      </c>
      <c r="L21" s="22">
        <v>1004.5907871548752</v>
      </c>
    </row>
    <row r="22" spans="2:12" x14ac:dyDescent="0.25">
      <c r="B22" s="21">
        <v>0.4</v>
      </c>
      <c r="C22" s="74">
        <v>1084.6356389771579</v>
      </c>
      <c r="D22" s="22">
        <v>524.01008983318775</v>
      </c>
      <c r="E22" s="22">
        <v>853.02198466485447</v>
      </c>
      <c r="F22" s="22">
        <v>1317.9812055611253</v>
      </c>
      <c r="G22" s="24"/>
      <c r="H22" s="21">
        <v>0.8</v>
      </c>
      <c r="I22" s="74">
        <v>1557.6218529543155</v>
      </c>
      <c r="J22" s="22">
        <v>289.41272116499999</v>
      </c>
      <c r="K22" s="22">
        <v>574.7726354200006</v>
      </c>
      <c r="L22" s="22">
        <v>1014.5907871548745</v>
      </c>
    </row>
    <row r="23" spans="2:12" x14ac:dyDescent="0.25">
      <c r="B23" s="21">
        <v>0.42499999999999999</v>
      </c>
      <c r="C23" s="74">
        <v>1092.96892966323</v>
      </c>
      <c r="D23" s="22">
        <v>535.84395460411656</v>
      </c>
      <c r="E23" s="22">
        <v>823.58755035750028</v>
      </c>
      <c r="F23" s="22">
        <v>1329.9812055611251</v>
      </c>
      <c r="G23" s="24"/>
      <c r="H23" s="21">
        <v>0.85</v>
      </c>
      <c r="I23" s="74">
        <v>1574.28843432646</v>
      </c>
      <c r="J23" s="22">
        <v>292.41272116500022</v>
      </c>
      <c r="K23" s="22">
        <v>580.77263542000037</v>
      </c>
      <c r="L23" s="22">
        <v>1022.5907871548752</v>
      </c>
    </row>
    <row r="24" spans="2:12" x14ac:dyDescent="0.25">
      <c r="B24" s="21">
        <v>0.45</v>
      </c>
      <c r="C24" s="74">
        <v>1103.3022203493024</v>
      </c>
      <c r="D24" s="22">
        <v>545.67781937504469</v>
      </c>
      <c r="E24" s="22">
        <v>833.58755035750005</v>
      </c>
      <c r="F24" s="22">
        <v>1339.9812055611255</v>
      </c>
      <c r="G24" s="24"/>
      <c r="H24" s="21">
        <v>0.9</v>
      </c>
      <c r="I24" s="74">
        <v>1607.5667396986048</v>
      </c>
      <c r="J24" s="22">
        <v>279.80099716500013</v>
      </c>
      <c r="K24" s="22">
        <v>569.16091141999982</v>
      </c>
      <c r="L24" s="22">
        <v>1013.9790631548751</v>
      </c>
    </row>
    <row r="25" spans="2:12" x14ac:dyDescent="0.25">
      <c r="B25" s="21">
        <v>0.47499999999999998</v>
      </c>
      <c r="C25" s="74">
        <v>1111.6355110353747</v>
      </c>
      <c r="D25" s="22">
        <v>557.51168414597305</v>
      </c>
      <c r="E25" s="22">
        <v>845.58755035750028</v>
      </c>
      <c r="F25" s="22">
        <v>1351.9812055611255</v>
      </c>
      <c r="G25" s="24"/>
      <c r="H25" s="21">
        <v>0.95</v>
      </c>
      <c r="I25" s="74">
        <v>1648.0983210707495</v>
      </c>
      <c r="J25" s="22">
        <v>255.93599716500012</v>
      </c>
      <c r="K25" s="22">
        <v>548.29591142000027</v>
      </c>
      <c r="L25" s="22">
        <v>995.11406315487466</v>
      </c>
    </row>
    <row r="26" spans="2:12" x14ac:dyDescent="0.25">
      <c r="B26" s="21">
        <v>0.5</v>
      </c>
      <c r="C26" s="74">
        <v>1118.9728673664376</v>
      </c>
      <c r="D26" s="22">
        <v>535.90016708374969</v>
      </c>
      <c r="E26" s="22">
        <v>858.58755035749982</v>
      </c>
      <c r="F26" s="22">
        <v>1364.9812055611246</v>
      </c>
      <c r="G26" s="24"/>
      <c r="H26" s="21">
        <v>1</v>
      </c>
      <c r="I26" s="74">
        <v>1688.6480337328753</v>
      </c>
      <c r="J26" s="22">
        <v>235.06099716500012</v>
      </c>
      <c r="K26" s="22">
        <v>529.42091141999981</v>
      </c>
      <c r="L26" s="22">
        <v>979.23906315487466</v>
      </c>
    </row>
    <row r="27" spans="2:12" x14ac:dyDescent="0.25">
      <c r="B27" s="21">
        <v>0.52500000000000002</v>
      </c>
      <c r="C27" s="74">
        <v>1135.7936512516847</v>
      </c>
      <c r="D27" s="22">
        <v>547.90016708375015</v>
      </c>
      <c r="E27" s="22">
        <v>870.5875503575005</v>
      </c>
      <c r="F27" s="22">
        <v>1376.9812055611249</v>
      </c>
      <c r="G27" s="24"/>
      <c r="H27" s="21">
        <v>1.05</v>
      </c>
      <c r="I27" s="74">
        <v>1746.1546015033691</v>
      </c>
      <c r="J27" s="22">
        <v>211.19599716499988</v>
      </c>
      <c r="K27" s="22">
        <v>508.55591142000048</v>
      </c>
      <c r="L27" s="22">
        <v>961.37406315487533</v>
      </c>
    </row>
    <row r="28" spans="2:12" x14ac:dyDescent="0.25">
      <c r="B28" s="21">
        <v>0.55000000000000004</v>
      </c>
      <c r="C28" s="74">
        <v>1155.6144351369312</v>
      </c>
      <c r="D28" s="22">
        <v>556.90016708375015</v>
      </c>
      <c r="E28" s="22">
        <v>879.5875503575005</v>
      </c>
      <c r="F28" s="22">
        <v>1385.9812055611255</v>
      </c>
      <c r="G28" s="24"/>
      <c r="H28" s="21">
        <v>1.1000000000000001</v>
      </c>
      <c r="I28" s="74">
        <v>1803.6761692738628</v>
      </c>
      <c r="J28" s="22">
        <v>208.33575561499993</v>
      </c>
      <c r="K28" s="22">
        <v>489.67591141999992</v>
      </c>
      <c r="L28" s="22">
        <v>945.49406315487522</v>
      </c>
    </row>
    <row r="29" spans="2:12" x14ac:dyDescent="0.25">
      <c r="B29" s="21">
        <v>0.57499999999999996</v>
      </c>
      <c r="C29" s="74">
        <v>1171.4352190221784</v>
      </c>
      <c r="D29" s="22">
        <v>561.90016708374969</v>
      </c>
      <c r="E29" s="22">
        <v>890.58755035750028</v>
      </c>
      <c r="F29" s="22">
        <v>1398.9812055611251</v>
      </c>
      <c r="G29" s="24"/>
      <c r="H29" s="21">
        <v>1.1499999999999999</v>
      </c>
      <c r="I29" s="74">
        <v>1861.2127370443566</v>
      </c>
      <c r="J29" s="22">
        <v>208.32075561500028</v>
      </c>
      <c r="K29" s="22">
        <v>467.78091141999971</v>
      </c>
      <c r="L29" s="22">
        <v>926.59906315487547</v>
      </c>
    </row>
    <row r="30" spans="2:12" x14ac:dyDescent="0.25">
      <c r="B30" s="21">
        <v>0.6</v>
      </c>
      <c r="C30" s="74">
        <v>1188.256002907425</v>
      </c>
      <c r="D30" s="22">
        <v>561.90016708375015</v>
      </c>
      <c r="E30" s="22">
        <v>891.58755035750005</v>
      </c>
      <c r="F30" s="22">
        <v>1406.9812055611253</v>
      </c>
      <c r="G30" s="24"/>
      <c r="H30" s="21">
        <v>1.2</v>
      </c>
      <c r="I30" s="74">
        <v>1918.8543048148504</v>
      </c>
      <c r="J30" s="22">
        <v>208.21575561500003</v>
      </c>
      <c r="K30" s="22">
        <v>449.78091141999994</v>
      </c>
      <c r="L30" s="22">
        <v>910.59906315487478</v>
      </c>
    </row>
    <row r="31" spans="2:12" x14ac:dyDescent="0.25">
      <c r="B31" s="21">
        <v>0.625</v>
      </c>
      <c r="C31" s="74">
        <v>1207.0767867926718</v>
      </c>
      <c r="D31" s="22">
        <v>562.90016708375015</v>
      </c>
      <c r="E31" s="22">
        <v>893.5875503575005</v>
      </c>
      <c r="F31" s="22">
        <v>1409.9812055611253</v>
      </c>
      <c r="G31" s="24"/>
      <c r="H31" s="21">
        <v>1.25</v>
      </c>
      <c r="I31" s="74">
        <v>1976.4958725853439</v>
      </c>
      <c r="J31" s="22">
        <v>208.11075561500002</v>
      </c>
      <c r="K31" s="22">
        <v>430.78091141999994</v>
      </c>
      <c r="L31" s="22">
        <v>894.59906315487478</v>
      </c>
    </row>
    <row r="32" spans="2:12" x14ac:dyDescent="0.25">
      <c r="B32" s="21">
        <v>0.65</v>
      </c>
      <c r="C32" s="74">
        <v>1223.897570677919</v>
      </c>
      <c r="D32" s="22">
        <v>562.90016708374992</v>
      </c>
      <c r="E32" s="22">
        <v>894.58755035750005</v>
      </c>
      <c r="F32" s="22">
        <v>1412.9812055611253</v>
      </c>
      <c r="G32" s="24"/>
      <c r="H32" s="21">
        <v>1.3</v>
      </c>
      <c r="I32" s="74">
        <v>2034.1374403558377</v>
      </c>
      <c r="J32" s="22">
        <v>207.99075561500081</v>
      </c>
      <c r="K32" s="22">
        <v>416.85566987000016</v>
      </c>
      <c r="L32" s="22">
        <v>876.59906315487547</v>
      </c>
    </row>
    <row r="33" spans="2:12" x14ac:dyDescent="0.25">
      <c r="B33" s="21">
        <v>0.67500000000000004</v>
      </c>
      <c r="C33" s="74">
        <v>1239.7183545631658</v>
      </c>
      <c r="D33" s="22">
        <v>563.90016708374992</v>
      </c>
      <c r="E33" s="22">
        <v>896.58755035750005</v>
      </c>
      <c r="F33" s="22">
        <v>1415.9812055611253</v>
      </c>
      <c r="G33" s="24"/>
      <c r="H33" s="21">
        <v>1.35</v>
      </c>
      <c r="I33" s="74">
        <v>2091.7790081263315</v>
      </c>
      <c r="J33" s="22">
        <v>207.88575561500056</v>
      </c>
      <c r="K33" s="22">
        <v>416.76066987000013</v>
      </c>
      <c r="L33" s="22">
        <v>859.59906315487524</v>
      </c>
    </row>
    <row r="34" spans="2:12" x14ac:dyDescent="0.25">
      <c r="B34" s="21">
        <v>0.7</v>
      </c>
      <c r="C34" s="74">
        <v>1256.5391384484128</v>
      </c>
      <c r="D34" s="22">
        <v>563.90016708374969</v>
      </c>
      <c r="E34" s="22">
        <v>898.58755035749982</v>
      </c>
      <c r="F34" s="22">
        <v>1418.9812055611251</v>
      </c>
      <c r="G34" s="24"/>
      <c r="H34" s="21">
        <v>1.4</v>
      </c>
      <c r="I34" s="74">
        <v>2149.4205758968255</v>
      </c>
      <c r="J34" s="22">
        <v>207.76575561500022</v>
      </c>
      <c r="K34" s="22">
        <v>416.65566986999966</v>
      </c>
      <c r="L34" s="22">
        <v>841.59906315487478</v>
      </c>
    </row>
    <row r="35" spans="2:12" x14ac:dyDescent="0.25">
      <c r="B35" s="21">
        <v>0.72499999999999998</v>
      </c>
      <c r="C35" s="74">
        <v>1275.3599223336596</v>
      </c>
      <c r="D35" s="22">
        <v>564.90016708374969</v>
      </c>
      <c r="E35" s="22">
        <v>900.58755035750028</v>
      </c>
      <c r="F35" s="22">
        <v>1421.9812055611251</v>
      </c>
      <c r="G35" s="24"/>
      <c r="H35" s="21">
        <v>1.45</v>
      </c>
      <c r="I35" s="74">
        <v>2207.0621436673187</v>
      </c>
      <c r="J35" s="22">
        <v>207.66075561500065</v>
      </c>
      <c r="K35" s="22">
        <v>416.56066987000031</v>
      </c>
      <c r="L35" s="22">
        <v>825.59906315487524</v>
      </c>
    </row>
    <row r="36" spans="2:12" x14ac:dyDescent="0.25">
      <c r="B36" s="21">
        <v>0.75</v>
      </c>
      <c r="C36" s="74">
        <v>1292.1807062189064</v>
      </c>
      <c r="D36" s="22">
        <v>564.90016708374992</v>
      </c>
      <c r="E36" s="22">
        <v>901.58755035750028</v>
      </c>
      <c r="F36" s="22">
        <v>1424.9812055611251</v>
      </c>
      <c r="G36" s="24"/>
      <c r="H36" s="21">
        <v>1.5</v>
      </c>
      <c r="I36" s="74">
        <v>2264.7037114378127</v>
      </c>
      <c r="J36" s="22">
        <v>207.66075561500065</v>
      </c>
      <c r="K36" s="22">
        <v>416.45566987000029</v>
      </c>
      <c r="L36" s="22">
        <v>806.59906315487524</v>
      </c>
    </row>
    <row r="37" spans="2:12" x14ac:dyDescent="0.25">
      <c r="B37" s="21">
        <v>0.77500000000000002</v>
      </c>
      <c r="C37" s="74">
        <v>1309.0014901041532</v>
      </c>
      <c r="D37" s="22">
        <v>564.90016708375015</v>
      </c>
      <c r="E37" s="22">
        <v>902.58755035750073</v>
      </c>
      <c r="F37" s="22">
        <v>1416.2720843047282</v>
      </c>
      <c r="G37" s="24"/>
      <c r="H37" s="21">
        <v>1.55</v>
      </c>
      <c r="I37" s="74">
        <v>2322.3452792083067</v>
      </c>
      <c r="J37" s="22">
        <v>207.66075561500065</v>
      </c>
      <c r="K37" s="22">
        <v>416.36066987000004</v>
      </c>
      <c r="L37" s="22">
        <v>790.59906315487524</v>
      </c>
    </row>
    <row r="38" spans="2:12" x14ac:dyDescent="0.25">
      <c r="B38" s="21">
        <v>0.8</v>
      </c>
      <c r="C38" s="74">
        <v>1336.1281359894006</v>
      </c>
      <c r="D38" s="22">
        <v>557.59430508374976</v>
      </c>
      <c r="E38" s="22">
        <v>896.28168835750012</v>
      </c>
      <c r="F38" s="22">
        <v>1415.3724842337992</v>
      </c>
      <c r="G38" s="24"/>
      <c r="H38" s="21">
        <v>1.6</v>
      </c>
      <c r="I38" s="74">
        <v>2379.9868469788007</v>
      </c>
      <c r="J38" s="22">
        <v>207.6607556150002</v>
      </c>
      <c r="K38" s="22">
        <v>416.26566986999978</v>
      </c>
      <c r="L38" s="22">
        <v>775.70382160487497</v>
      </c>
    </row>
    <row r="39" spans="2:12" x14ac:dyDescent="0.25">
      <c r="B39" s="21">
        <v>0.82499999999999996</v>
      </c>
      <c r="C39" s="74">
        <v>1364.8889198746469</v>
      </c>
      <c r="D39" s="22">
        <v>545.65430508374993</v>
      </c>
      <c r="E39" s="22">
        <v>886.34168835750006</v>
      </c>
      <c r="F39" s="22">
        <v>1410.8387461628718</v>
      </c>
      <c r="G39" s="24"/>
      <c r="H39" s="21">
        <v>1.65</v>
      </c>
      <c r="I39" s="74">
        <v>2437.6284147492938</v>
      </c>
      <c r="J39" s="22">
        <v>207.66075561500065</v>
      </c>
      <c r="K39" s="22">
        <v>416.16066987000022</v>
      </c>
      <c r="L39" s="22">
        <v>775.61382160487528</v>
      </c>
    </row>
    <row r="40" spans="2:12" x14ac:dyDescent="0.25">
      <c r="B40" s="21">
        <v>0.85</v>
      </c>
      <c r="C40" s="74">
        <v>1393.6447037598944</v>
      </c>
      <c r="D40" s="22">
        <v>533.71930508374953</v>
      </c>
      <c r="E40" s="22">
        <v>875.40668835749989</v>
      </c>
      <c r="F40" s="22">
        <v>1406.3100080919432</v>
      </c>
      <c r="G40" s="24"/>
      <c r="H40" s="21">
        <v>1.7</v>
      </c>
      <c r="I40" s="74">
        <v>2495.2699825197883</v>
      </c>
      <c r="J40" s="22">
        <v>207.6607556150002</v>
      </c>
      <c r="K40" s="22">
        <v>416.02066986999989</v>
      </c>
      <c r="L40" s="22">
        <v>684.51210615987475</v>
      </c>
    </row>
    <row r="41" spans="2:12" x14ac:dyDescent="0.25">
      <c r="B41" s="21">
        <v>0.875</v>
      </c>
      <c r="C41" s="74">
        <v>1422.405487645141</v>
      </c>
      <c r="D41" s="22">
        <v>521.77930508374993</v>
      </c>
      <c r="E41" s="22">
        <v>864.46668835750006</v>
      </c>
      <c r="F41" s="22">
        <v>1400.7762700210151</v>
      </c>
      <c r="G41" s="24"/>
      <c r="H41" s="21">
        <v>1.75</v>
      </c>
      <c r="I41" s="74">
        <v>2552.9115502902819</v>
      </c>
      <c r="J41" s="22">
        <v>207.66075561500065</v>
      </c>
      <c r="K41" s="22">
        <v>416.02066986999989</v>
      </c>
      <c r="L41" s="22">
        <v>684.41710615987495</v>
      </c>
    </row>
    <row r="42" spans="2:12" x14ac:dyDescent="0.25">
      <c r="B42" s="21">
        <v>0.9</v>
      </c>
      <c r="C42" s="74">
        <v>1451.1762715303878</v>
      </c>
      <c r="D42" s="22">
        <v>513.82930508374989</v>
      </c>
      <c r="E42" s="22">
        <v>856.51668835750002</v>
      </c>
      <c r="F42" s="22">
        <v>1398.2325319500872</v>
      </c>
      <c r="G42" s="24"/>
      <c r="H42" s="21">
        <v>1.8</v>
      </c>
      <c r="I42" s="74">
        <v>2610.5531180607754</v>
      </c>
      <c r="J42" s="22">
        <v>174.98965500000077</v>
      </c>
      <c r="K42" s="22">
        <v>416.02066986999989</v>
      </c>
      <c r="L42" s="22">
        <v>684.33710615987502</v>
      </c>
    </row>
    <row r="43" spans="2:12" x14ac:dyDescent="0.25">
      <c r="B43" s="21">
        <v>0.92500000000000004</v>
      </c>
      <c r="C43" s="74">
        <v>1479.9220554156345</v>
      </c>
      <c r="D43" s="22">
        <v>501.90430508375016</v>
      </c>
      <c r="E43" s="22">
        <v>846.59168835750006</v>
      </c>
      <c r="F43" s="22">
        <v>1393.7137938791593</v>
      </c>
      <c r="G43" s="24"/>
      <c r="H43" s="21">
        <v>1.85</v>
      </c>
      <c r="I43" s="74">
        <v>2668.194685831269</v>
      </c>
      <c r="J43" s="22">
        <v>174.98965500000031</v>
      </c>
      <c r="K43" s="22">
        <v>416.02066986999989</v>
      </c>
      <c r="L43" s="22">
        <v>684.24710615987487</v>
      </c>
    </row>
    <row r="44" spans="2:12" x14ac:dyDescent="0.25">
      <c r="B44" s="21">
        <v>0.95</v>
      </c>
      <c r="C44" s="74">
        <v>1508.7428393008815</v>
      </c>
      <c r="D44" s="22">
        <v>489.90430508374993</v>
      </c>
      <c r="E44" s="22">
        <v>835.59168835750029</v>
      </c>
      <c r="F44" s="22">
        <v>1389.1200558082307</v>
      </c>
      <c r="G44" s="24"/>
      <c r="H44" s="21">
        <v>1.9</v>
      </c>
      <c r="I44" s="74">
        <v>2725.8362536017626</v>
      </c>
      <c r="J44" s="22">
        <v>174.98965500000077</v>
      </c>
      <c r="K44" s="22">
        <v>416.02066987000035</v>
      </c>
      <c r="L44" s="22">
        <v>684.1671061598754</v>
      </c>
    </row>
    <row r="45" spans="2:12" x14ac:dyDescent="0.25">
      <c r="B45" s="21">
        <v>0.97499999999999998</v>
      </c>
      <c r="C45" s="74">
        <v>1537.5636231861283</v>
      </c>
      <c r="D45" s="22">
        <v>480.90430508375016</v>
      </c>
      <c r="E45" s="22">
        <v>827.59168835750029</v>
      </c>
      <c r="F45" s="22">
        <v>1386.5263177373029</v>
      </c>
      <c r="G45" s="24"/>
      <c r="H45" s="21">
        <v>1.95</v>
      </c>
      <c r="I45" s="74">
        <v>2783.477821372257</v>
      </c>
      <c r="J45" s="22">
        <v>174.98965500000031</v>
      </c>
      <c r="K45" s="22">
        <v>416.02066986999989</v>
      </c>
      <c r="L45" s="22">
        <v>684.07210615987515</v>
      </c>
    </row>
    <row r="46" spans="2:12" x14ac:dyDescent="0.25">
      <c r="B46" s="21">
        <v>1</v>
      </c>
      <c r="C46" s="74">
        <v>1566.376275781394</v>
      </c>
      <c r="D46" s="22">
        <v>468.90430508375016</v>
      </c>
      <c r="E46" s="22">
        <v>816.59168835750074</v>
      </c>
      <c r="F46" s="22">
        <v>1381.940710956356</v>
      </c>
      <c r="G46" s="24"/>
      <c r="H46" s="21">
        <v>2</v>
      </c>
      <c r="I46" s="74">
        <v>2841.1031265627885</v>
      </c>
      <c r="J46" s="22">
        <v>174.98965500000031</v>
      </c>
      <c r="K46" s="22">
        <v>416.02066986999989</v>
      </c>
      <c r="L46" s="22">
        <v>683.99210615987477</v>
      </c>
    </row>
    <row r="47" spans="2:12" x14ac:dyDescent="0.25">
      <c r="B47" s="21">
        <v>1.0249999999999999</v>
      </c>
      <c r="C47" s="74">
        <v>1586.7095664674666</v>
      </c>
      <c r="D47" s="22">
        <v>456.90430508375016</v>
      </c>
      <c r="E47" s="22">
        <v>806.59168835750052</v>
      </c>
      <c r="F47" s="22">
        <v>1385.8344660846019</v>
      </c>
      <c r="G47" s="24"/>
      <c r="H47" s="21">
        <v>2.0499999999999998</v>
      </c>
      <c r="I47" s="74">
        <v>2881.7697079349332</v>
      </c>
      <c r="J47" s="22">
        <v>174.98965500000077</v>
      </c>
      <c r="K47" s="22">
        <v>416.02066986999989</v>
      </c>
      <c r="L47" s="22">
        <v>683.91210615987529</v>
      </c>
    </row>
    <row r="48" spans="2:12" x14ac:dyDescent="0.25">
      <c r="B48" s="21">
        <v>1.05</v>
      </c>
      <c r="C48" s="74">
        <v>1607.0428571535392</v>
      </c>
      <c r="D48" s="22">
        <v>444.90430508375016</v>
      </c>
      <c r="E48" s="22">
        <v>795.59168835750029</v>
      </c>
      <c r="F48" s="22">
        <v>1388.7282212128487</v>
      </c>
      <c r="G48" s="24"/>
      <c r="H48" s="21">
        <v>2.1</v>
      </c>
      <c r="I48" s="74">
        <v>2908.4099859747321</v>
      </c>
      <c r="J48" s="22">
        <v>189.0159583323466</v>
      </c>
      <c r="K48" s="22">
        <v>430.04697320234573</v>
      </c>
      <c r="L48" s="22">
        <v>697.84340949222087</v>
      </c>
    </row>
    <row r="49" spans="2:12" x14ac:dyDescent="0.25">
      <c r="B49" s="21">
        <v>1.075</v>
      </c>
      <c r="C49" s="74">
        <v>1627.3761478396113</v>
      </c>
      <c r="D49" s="22">
        <v>435.90430508374993</v>
      </c>
      <c r="E49" s="22">
        <v>787.59168835750006</v>
      </c>
      <c r="F49" s="22">
        <v>1395.621976341095</v>
      </c>
      <c r="G49" s="24"/>
      <c r="H49" s="21">
        <v>2.15</v>
      </c>
      <c r="I49" s="74">
        <v>2939.1766820244793</v>
      </c>
      <c r="J49" s="22">
        <v>198.91584365474409</v>
      </c>
      <c r="K49" s="22">
        <v>439.94685852474322</v>
      </c>
      <c r="L49" s="22">
        <v>707.74329481461837</v>
      </c>
    </row>
    <row r="50" spans="2:12" x14ac:dyDescent="0.25">
      <c r="B50" s="21">
        <v>1.1000000000000001</v>
      </c>
      <c r="C50" s="74">
        <v>1647.7094385256835</v>
      </c>
      <c r="D50" s="22">
        <v>423.90430508375016</v>
      </c>
      <c r="E50" s="22">
        <v>776.59168835750074</v>
      </c>
      <c r="F50" s="22">
        <v>1398.5157314693413</v>
      </c>
      <c r="G50" s="24"/>
      <c r="H50" s="21">
        <v>2.2000000000000002</v>
      </c>
      <c r="I50" s="74">
        <v>2969.943378074227</v>
      </c>
      <c r="J50" s="22">
        <v>208.81572897714068</v>
      </c>
      <c r="K50" s="22">
        <v>402.91957999760507</v>
      </c>
      <c r="L50" s="22">
        <v>717.64318013701495</v>
      </c>
    </row>
    <row r="51" spans="2:12" x14ac:dyDescent="0.25">
      <c r="B51" s="21">
        <v>1.125</v>
      </c>
      <c r="C51" s="74">
        <v>1658.1428691453204</v>
      </c>
      <c r="D51" s="22">
        <v>421.80416515018555</v>
      </c>
      <c r="E51" s="22">
        <v>775.49154842393568</v>
      </c>
      <c r="F51" s="22">
        <v>1412.3093466640228</v>
      </c>
      <c r="G51" s="24"/>
      <c r="H51" s="21">
        <v>2.25</v>
      </c>
      <c r="I51" s="74">
        <v>3000.7100741239742</v>
      </c>
      <c r="J51" s="22">
        <v>218.71561429953772</v>
      </c>
      <c r="K51" s="22">
        <v>394.40442793953753</v>
      </c>
      <c r="L51" s="22">
        <v>727.54306545941199</v>
      </c>
    </row>
    <row r="52" spans="2:12" x14ac:dyDescent="0.25">
      <c r="B52" s="21">
        <v>1.1499999999999999</v>
      </c>
      <c r="C52" s="74">
        <v>1673.5262171701943</v>
      </c>
      <c r="D52" s="22">
        <v>426.39083181138403</v>
      </c>
      <c r="E52" s="22">
        <v>770.44149108513466</v>
      </c>
      <c r="F52" s="22">
        <v>1421.1530444534683</v>
      </c>
      <c r="G52" s="24"/>
      <c r="H52" s="21">
        <v>2.2999999999999998</v>
      </c>
      <c r="I52" s="74">
        <v>3031.4767701737219</v>
      </c>
      <c r="J52" s="22">
        <v>228.61549962193567</v>
      </c>
      <c r="K52" s="22">
        <v>404.30431326193502</v>
      </c>
      <c r="L52" s="22">
        <v>737.44295078180994</v>
      </c>
    </row>
    <row r="53" spans="2:12" x14ac:dyDescent="0.25">
      <c r="B53" s="21">
        <v>1.175</v>
      </c>
      <c r="C53" s="74">
        <v>1688.9095651950681</v>
      </c>
      <c r="D53" s="22">
        <v>431.29577447258293</v>
      </c>
      <c r="E53" s="22">
        <v>767.39143374633272</v>
      </c>
      <c r="F53" s="22">
        <v>1431.9967422429129</v>
      </c>
      <c r="G53" s="24"/>
      <c r="H53" s="21">
        <v>2.35</v>
      </c>
      <c r="I53" s="74">
        <v>3059.8165766016305</v>
      </c>
      <c r="J53" s="22">
        <v>240.94227456617182</v>
      </c>
      <c r="K53" s="22">
        <v>416.63108820617117</v>
      </c>
      <c r="L53" s="22">
        <v>749.76972572604609</v>
      </c>
    </row>
    <row r="54" spans="2:12" x14ac:dyDescent="0.25">
      <c r="B54" s="21">
        <v>1.2</v>
      </c>
      <c r="C54" s="74">
        <v>1704.292913219942</v>
      </c>
      <c r="D54" s="22">
        <v>436.18571713378105</v>
      </c>
      <c r="E54" s="22">
        <v>761.3413764075317</v>
      </c>
      <c r="F54" s="22">
        <v>1440.8404400323579</v>
      </c>
      <c r="G54" s="24"/>
      <c r="H54" s="21">
        <v>2.4</v>
      </c>
      <c r="I54" s="74">
        <v>3116.3707829078708</v>
      </c>
      <c r="J54" s="22">
        <v>225.05464963207578</v>
      </c>
      <c r="K54" s="22">
        <v>400.74346327207559</v>
      </c>
      <c r="L54" s="22">
        <v>733.88210079195005</v>
      </c>
    </row>
    <row r="55" spans="2:12" x14ac:dyDescent="0.25">
      <c r="B55" s="21">
        <v>1.2250000000000001</v>
      </c>
      <c r="C55" s="74">
        <v>1719.6762612448158</v>
      </c>
      <c r="D55" s="22">
        <v>441.07565979497963</v>
      </c>
      <c r="E55" s="22">
        <v>755.29131906872976</v>
      </c>
      <c r="F55" s="22">
        <v>1449.684137821803</v>
      </c>
      <c r="G55" s="24"/>
      <c r="H55" s="21">
        <v>2.4500000000000002</v>
      </c>
      <c r="I55" s="74">
        <v>3172.9249892141111</v>
      </c>
      <c r="J55" s="22">
        <v>197.58815499427055</v>
      </c>
      <c r="K55" s="22">
        <v>384.85583833798</v>
      </c>
      <c r="L55" s="22">
        <v>717.99447585785447</v>
      </c>
    </row>
    <row r="56" spans="2:12" x14ac:dyDescent="0.25">
      <c r="B56" s="21">
        <v>1.25</v>
      </c>
      <c r="C56" s="74">
        <v>1735.0596092696896</v>
      </c>
      <c r="D56" s="22">
        <v>445.98060245617808</v>
      </c>
      <c r="E56" s="22">
        <v>752.24126172992874</v>
      </c>
      <c r="F56" s="22">
        <v>1460.5278356112476</v>
      </c>
      <c r="G56" s="24"/>
      <c r="H56" s="21">
        <v>2.5</v>
      </c>
      <c r="I56" s="74">
        <v>3229.4791955203509</v>
      </c>
      <c r="J56" s="22">
        <v>171.80064473777793</v>
      </c>
      <c r="K56" s="22">
        <v>368.96821340388442</v>
      </c>
      <c r="L56" s="22">
        <v>692.22955073152343</v>
      </c>
    </row>
    <row r="57" spans="2:12" x14ac:dyDescent="0.25">
      <c r="B57" s="21">
        <v>1.2749999999999999</v>
      </c>
      <c r="C57" s="74">
        <v>1750.4429572945633</v>
      </c>
      <c r="D57" s="22">
        <v>450.87054511737733</v>
      </c>
      <c r="E57" s="22">
        <v>747.19120439112658</v>
      </c>
      <c r="F57" s="22">
        <v>1468.3715334006929</v>
      </c>
      <c r="G57" s="24"/>
      <c r="H57" s="21">
        <v>2.5499999999999998</v>
      </c>
      <c r="I57" s="74">
        <v>3286.0334018265917</v>
      </c>
      <c r="J57" s="22">
        <v>146.01313448128531</v>
      </c>
      <c r="K57" s="22">
        <v>353.08058846978884</v>
      </c>
      <c r="L57" s="22">
        <v>702.12943605392047</v>
      </c>
    </row>
    <row r="58" spans="2:12" x14ac:dyDescent="0.25">
      <c r="B58" s="21">
        <v>1.3</v>
      </c>
      <c r="C58" s="74">
        <v>1765.8263053194371</v>
      </c>
      <c r="D58" s="22">
        <v>455.76048777857545</v>
      </c>
      <c r="E58" s="22">
        <v>751.20090550232612</v>
      </c>
      <c r="F58" s="22">
        <v>1477.215231190138</v>
      </c>
      <c r="G58" s="24"/>
      <c r="H58" s="21">
        <v>2.6</v>
      </c>
      <c r="I58" s="74">
        <v>3342.587608132832</v>
      </c>
      <c r="J58" s="22">
        <v>120.22562422479177</v>
      </c>
      <c r="K58" s="22">
        <v>337.1929635356928</v>
      </c>
      <c r="L58" s="22">
        <v>671.35403682686729</v>
      </c>
    </row>
    <row r="59" spans="2:12" x14ac:dyDescent="0.25">
      <c r="B59" s="21">
        <v>1.325</v>
      </c>
      <c r="C59" s="74">
        <v>1781.2096533443109</v>
      </c>
      <c r="D59" s="22">
        <v>460.65043043977403</v>
      </c>
      <c r="E59" s="22">
        <v>756.0958481635239</v>
      </c>
      <c r="F59" s="22">
        <v>1486.0589289795826</v>
      </c>
      <c r="G59" s="24"/>
      <c r="H59" s="21">
        <v>2.65</v>
      </c>
      <c r="I59" s="74">
        <v>3399.1418144390723</v>
      </c>
      <c r="J59" s="22">
        <v>94.438113968299149</v>
      </c>
      <c r="K59" s="22">
        <v>321.30533860159721</v>
      </c>
      <c r="L59" s="22">
        <v>623.91590485371444</v>
      </c>
    </row>
    <row r="60" spans="2:12" x14ac:dyDescent="0.25">
      <c r="B60" s="21">
        <v>1.35</v>
      </c>
      <c r="C60" s="74">
        <v>1796.5930013691848</v>
      </c>
      <c r="D60" s="22">
        <v>465.55537310097247</v>
      </c>
      <c r="E60" s="22">
        <v>761.00579082472291</v>
      </c>
      <c r="F60" s="22">
        <v>1496.9026267690272</v>
      </c>
      <c r="G60" s="24"/>
      <c r="H60" s="21">
        <v>2.7</v>
      </c>
      <c r="I60" s="74">
        <v>3455.6960207453126</v>
      </c>
      <c r="J60" s="22">
        <v>71.74663088541638</v>
      </c>
      <c r="K60" s="22">
        <v>305.41771366750163</v>
      </c>
      <c r="L60" s="22">
        <v>633.81579017611148</v>
      </c>
    </row>
    <row r="61" spans="2:12" x14ac:dyDescent="0.25">
      <c r="B61" s="21">
        <v>1.375</v>
      </c>
      <c r="C61" s="74">
        <v>1811.9763493940586</v>
      </c>
      <c r="D61" s="22">
        <v>470.4453157621715</v>
      </c>
      <c r="E61" s="22">
        <v>765.90573348592079</v>
      </c>
      <c r="F61" s="22">
        <v>1505.7463245584727</v>
      </c>
      <c r="G61" s="24"/>
      <c r="H61" s="21">
        <v>2.75</v>
      </c>
      <c r="I61" s="74">
        <v>3512.2502270515533</v>
      </c>
      <c r="J61" s="22">
        <v>71.746630885416835</v>
      </c>
      <c r="K61" s="22">
        <v>282.55654052350928</v>
      </c>
      <c r="L61" s="22">
        <v>643.71567549850897</v>
      </c>
    </row>
    <row r="62" spans="2:12" x14ac:dyDescent="0.25">
      <c r="B62" s="21">
        <v>1.4</v>
      </c>
      <c r="C62" s="74">
        <v>1827.3596974189325</v>
      </c>
      <c r="D62" s="22">
        <v>475.33525842336962</v>
      </c>
      <c r="E62" s="22">
        <v>770.80067614711993</v>
      </c>
      <c r="F62" s="22">
        <v>1514.5900223479173</v>
      </c>
      <c r="G62" s="24"/>
      <c r="H62" s="21">
        <v>2.8</v>
      </c>
      <c r="I62" s="74">
        <v>3568.8044333577936</v>
      </c>
      <c r="J62" s="22">
        <v>71.74663088541638</v>
      </c>
      <c r="K62" s="22">
        <v>283.32498977083333</v>
      </c>
      <c r="L62" s="22">
        <v>653.61556082090647</v>
      </c>
    </row>
    <row r="63" spans="2:12" x14ac:dyDescent="0.25">
      <c r="B63" s="21">
        <v>1.425</v>
      </c>
      <c r="C63" s="74">
        <v>1842.7430454438061</v>
      </c>
      <c r="D63" s="22">
        <v>480.19520108456823</v>
      </c>
      <c r="E63" s="22">
        <v>775.71061880831826</v>
      </c>
      <c r="F63" s="22">
        <v>1525.4337201373626</v>
      </c>
      <c r="G63" s="24"/>
      <c r="H63" s="21">
        <v>2.85</v>
      </c>
      <c r="I63" s="74">
        <v>3625.3586396640339</v>
      </c>
      <c r="J63" s="22">
        <v>71.74663088541638</v>
      </c>
      <c r="K63" s="22">
        <v>283.32498977083333</v>
      </c>
      <c r="L63" s="22">
        <v>663.51544614330305</v>
      </c>
    </row>
    <row r="64" spans="2:12" x14ac:dyDescent="0.25">
      <c r="B64" s="21">
        <v>1.45</v>
      </c>
      <c r="C64" s="74">
        <v>1852.9195425684704</v>
      </c>
      <c r="D64" s="22">
        <v>490.35199464597622</v>
      </c>
      <c r="E64" s="22">
        <v>785.81241236972687</v>
      </c>
      <c r="F64" s="22">
        <v>1539.4842688270171</v>
      </c>
      <c r="G64" s="24"/>
      <c r="H64" s="21">
        <v>2.9</v>
      </c>
      <c r="I64" s="74">
        <v>3681.9128459702742</v>
      </c>
      <c r="J64" s="22">
        <v>71.74663088541638</v>
      </c>
      <c r="K64" s="22">
        <v>283.32498977083333</v>
      </c>
      <c r="L64" s="22">
        <v>673.41533146570055</v>
      </c>
    </row>
    <row r="65" spans="2:12" x14ac:dyDescent="0.25">
      <c r="B65" s="21">
        <v>1.4750000000000001</v>
      </c>
      <c r="C65" s="74">
        <v>1881.1966457215906</v>
      </c>
      <c r="D65" s="22">
        <v>482.40818217892888</v>
      </c>
      <c r="E65" s="22">
        <v>777.81859990267844</v>
      </c>
      <c r="F65" s="22">
        <v>1534.4342114882154</v>
      </c>
      <c r="G65" s="24"/>
      <c r="H65" s="21">
        <v>2.95</v>
      </c>
      <c r="I65" s="74">
        <v>3738.4670522765141</v>
      </c>
      <c r="J65" s="22">
        <v>71.746630885416835</v>
      </c>
      <c r="K65" s="22">
        <v>283.32498977083333</v>
      </c>
      <c r="L65" s="22">
        <v>683.31521678809759</v>
      </c>
    </row>
    <row r="66" spans="2:12" x14ac:dyDescent="0.25">
      <c r="B66" s="21">
        <v>1.5</v>
      </c>
      <c r="C66" s="74">
        <v>1909.4737488747107</v>
      </c>
      <c r="D66" s="22">
        <v>474.46436971188064</v>
      </c>
      <c r="E66" s="22">
        <v>769.81978743563081</v>
      </c>
      <c r="F66" s="22">
        <v>1530.3841541494141</v>
      </c>
      <c r="G66" s="24"/>
      <c r="H66" s="21">
        <v>3</v>
      </c>
      <c r="I66" s="74">
        <v>3795.0212585827549</v>
      </c>
      <c r="J66" s="22">
        <v>71.746630885416835</v>
      </c>
      <c r="K66" s="22">
        <v>283.32498977083333</v>
      </c>
      <c r="L66" s="22">
        <v>693.21510211049463</v>
      </c>
    </row>
    <row r="67" spans="2:12" x14ac:dyDescent="0.25">
      <c r="B67" s="21">
        <v>1.5249999999999999</v>
      </c>
      <c r="C67" s="74">
        <v>1937.7508520278309</v>
      </c>
      <c r="D67" s="22">
        <v>466.5205572448333</v>
      </c>
      <c r="E67" s="22">
        <v>761.83597496858306</v>
      </c>
      <c r="F67" s="22">
        <v>1528.3340968106129</v>
      </c>
      <c r="G67" s="24"/>
      <c r="H67" s="21">
        <v>3.05</v>
      </c>
      <c r="I67" s="74">
        <v>3843.390621399938</v>
      </c>
      <c r="J67" s="22">
        <v>79.93147437447351</v>
      </c>
      <c r="K67" s="22">
        <v>291.50983325989</v>
      </c>
      <c r="L67" s="22">
        <v>711.29983092194925</v>
      </c>
    </row>
    <row r="68" spans="2:12" x14ac:dyDescent="0.25">
      <c r="B68" s="21">
        <v>1.55</v>
      </c>
      <c r="C68" s="74">
        <v>1966.027955180951</v>
      </c>
      <c r="D68" s="22">
        <v>458.57674477778505</v>
      </c>
      <c r="E68" s="22">
        <v>753.83716250153543</v>
      </c>
      <c r="F68" s="22">
        <v>1524.2840394718112</v>
      </c>
      <c r="G68" s="24"/>
      <c r="H68" s="21">
        <v>3.1</v>
      </c>
      <c r="I68" s="74">
        <v>3887.3081239505691</v>
      </c>
      <c r="J68" s="22">
        <v>92.568178130082742</v>
      </c>
      <c r="K68" s="22">
        <v>304.14653701549923</v>
      </c>
      <c r="L68" s="22">
        <v>733.83641999995507</v>
      </c>
    </row>
    <row r="69" spans="2:12" x14ac:dyDescent="0.25">
      <c r="B69" s="21">
        <v>1.575</v>
      </c>
      <c r="C69" s="74">
        <v>1994.3050583340714</v>
      </c>
      <c r="D69" s="22">
        <v>450.63293231073794</v>
      </c>
      <c r="E69" s="22">
        <v>745.84335003448678</v>
      </c>
      <c r="F69" s="22">
        <v>1520.2339821330097</v>
      </c>
      <c r="G69" s="24"/>
      <c r="H69" s="21">
        <v>3.15</v>
      </c>
      <c r="I69" s="74">
        <v>3931.2256265012002</v>
      </c>
      <c r="J69" s="22">
        <v>105.20488188569243</v>
      </c>
      <c r="K69" s="22">
        <v>316.78324077110938</v>
      </c>
      <c r="L69" s="22">
        <v>756.3730090779618</v>
      </c>
    </row>
    <row r="70" spans="2:12" x14ac:dyDescent="0.25">
      <c r="B70" s="21">
        <v>1.6</v>
      </c>
      <c r="C70" s="74">
        <v>2022.5821614871918</v>
      </c>
      <c r="D70" s="22">
        <v>442.68911984368901</v>
      </c>
      <c r="E70" s="22">
        <v>723.92888245920835</v>
      </c>
      <c r="F70" s="22">
        <v>1518.1839247942082</v>
      </c>
      <c r="G70" s="24"/>
      <c r="H70" s="21">
        <v>3.2</v>
      </c>
      <c r="I70" s="74">
        <v>3985.7714171410498</v>
      </c>
      <c r="J70" s="22">
        <v>107.21329755208353</v>
      </c>
      <c r="K70" s="22">
        <v>318.79165643750002</v>
      </c>
      <c r="L70" s="22">
        <v>768.28131006674994</v>
      </c>
    </row>
    <row r="71" spans="2:12" x14ac:dyDescent="0.25">
      <c r="B71" s="21">
        <v>1.625</v>
      </c>
      <c r="C71" s="74">
        <v>2050.8592646403117</v>
      </c>
      <c r="D71" s="22">
        <v>434.74530737664236</v>
      </c>
      <c r="E71" s="22">
        <v>718.87882512040687</v>
      </c>
      <c r="F71" s="22">
        <v>1514.1338674554067</v>
      </c>
      <c r="G71" s="24"/>
      <c r="H71" s="21">
        <v>3.25</v>
      </c>
      <c r="I71" s="74">
        <v>4042.3256234472897</v>
      </c>
      <c r="J71" s="22">
        <v>107.21329755208308</v>
      </c>
      <c r="K71" s="22">
        <v>318.79165643750048</v>
      </c>
      <c r="L71" s="22">
        <v>778.18119538914698</v>
      </c>
    </row>
    <row r="72" spans="2:12" x14ac:dyDescent="0.25">
      <c r="B72" s="21">
        <v>1.65</v>
      </c>
      <c r="C72" s="74">
        <v>2079.1363677934319</v>
      </c>
      <c r="D72" s="22">
        <v>426.80149490959366</v>
      </c>
      <c r="E72" s="22">
        <v>712.82876778160562</v>
      </c>
      <c r="F72" s="22">
        <v>1509.0838101166055</v>
      </c>
      <c r="G72" s="24"/>
      <c r="H72" s="21">
        <v>3.3</v>
      </c>
      <c r="I72" s="74">
        <v>4098.8798297535304</v>
      </c>
      <c r="J72" s="22">
        <v>107.21329755208353</v>
      </c>
      <c r="K72" s="22">
        <v>318.79165643750002</v>
      </c>
      <c r="L72" s="22">
        <v>788.08108071154402</v>
      </c>
    </row>
    <row r="73" spans="2:12" x14ac:dyDescent="0.25">
      <c r="B73" s="21">
        <v>1.675</v>
      </c>
      <c r="C73" s="74">
        <v>2107.413470946552</v>
      </c>
      <c r="D73" s="22">
        <v>418.85768244254587</v>
      </c>
      <c r="E73" s="22">
        <v>706.77871044280391</v>
      </c>
      <c r="F73" s="22">
        <v>1414.0120373328041</v>
      </c>
      <c r="G73" s="24"/>
      <c r="H73" s="21">
        <v>3.35</v>
      </c>
      <c r="I73" s="74">
        <v>4157.8829161291942</v>
      </c>
      <c r="J73" s="22">
        <v>104.76441748265916</v>
      </c>
      <c r="K73" s="22">
        <v>316.34277636807565</v>
      </c>
      <c r="L73" s="22">
        <v>757.60511676939223</v>
      </c>
    </row>
    <row r="74" spans="2:12" x14ac:dyDescent="0.25">
      <c r="B74" s="21">
        <v>1.7</v>
      </c>
      <c r="C74" s="74">
        <v>2135.6905740996726</v>
      </c>
      <c r="D74" s="22">
        <v>410.91386997549762</v>
      </c>
      <c r="E74" s="22">
        <v>697.72865310400266</v>
      </c>
      <c r="F74" s="22">
        <v>1411.9619799940028</v>
      </c>
      <c r="G74" s="24"/>
      <c r="H74" s="21">
        <v>3.4</v>
      </c>
      <c r="I74" s="74">
        <v>4217.5212519420684</v>
      </c>
      <c r="J74" s="22">
        <v>101.68028797602619</v>
      </c>
      <c r="K74" s="22">
        <v>313.25864686144359</v>
      </c>
      <c r="L74" s="22">
        <v>704.21798249766653</v>
      </c>
    </row>
    <row r="75" spans="2:12" x14ac:dyDescent="0.25">
      <c r="B75" s="21">
        <v>1.7250000000000001</v>
      </c>
      <c r="C75" s="74">
        <v>2163.9676772527923</v>
      </c>
      <c r="D75" s="22">
        <v>402.97005750845119</v>
      </c>
      <c r="E75" s="22">
        <v>702.67859576520141</v>
      </c>
      <c r="F75" s="22">
        <v>1407.9119226552016</v>
      </c>
      <c r="G75" s="24"/>
      <c r="H75" s="21">
        <v>3.45</v>
      </c>
      <c r="I75" s="74">
        <v>4277.1595877549416</v>
      </c>
      <c r="J75" s="22">
        <v>98.596158469393231</v>
      </c>
      <c r="K75" s="22">
        <v>310.17451735480972</v>
      </c>
      <c r="L75" s="22">
        <v>650.83084822594083</v>
      </c>
    </row>
    <row r="76" spans="2:12" x14ac:dyDescent="0.25">
      <c r="B76" s="21">
        <v>1.75</v>
      </c>
      <c r="C76" s="74">
        <v>2192.2447804059129</v>
      </c>
      <c r="D76" s="22">
        <v>395.02624504140203</v>
      </c>
      <c r="E76" s="22">
        <v>707.6285384263997</v>
      </c>
      <c r="F76" s="22">
        <v>1403.8618653163994</v>
      </c>
      <c r="G76" s="24"/>
      <c r="H76" s="21">
        <v>3.5</v>
      </c>
      <c r="I76" s="74">
        <v>4336.7979235678158</v>
      </c>
      <c r="J76" s="22">
        <v>95.512028962759359</v>
      </c>
      <c r="K76" s="22">
        <v>307.09038784817676</v>
      </c>
      <c r="L76" s="22">
        <v>633.97961993680929</v>
      </c>
    </row>
    <row r="77" spans="2:12" x14ac:dyDescent="0.25">
      <c r="B77" s="21">
        <v>1.7749999999999999</v>
      </c>
      <c r="C77" s="74">
        <v>2213.0346028811355</v>
      </c>
      <c r="D77" s="22">
        <v>371.49211514637773</v>
      </c>
      <c r="E77" s="22">
        <v>720.06576176549561</v>
      </c>
      <c r="F77" s="22">
        <v>1409.2990886554953</v>
      </c>
      <c r="G77" s="24"/>
      <c r="H77" s="21">
        <v>3.55</v>
      </c>
      <c r="I77" s="74">
        <v>4386.1267507020002</v>
      </c>
      <c r="J77" s="22">
        <v>102.73740813481527</v>
      </c>
      <c r="K77" s="22">
        <v>314.31576702023176</v>
      </c>
      <c r="L77" s="22">
        <v>636.96843029106549</v>
      </c>
    </row>
    <row r="78" spans="2:12" x14ac:dyDescent="0.25">
      <c r="B78" s="21">
        <v>1.8</v>
      </c>
      <c r="C78" s="74">
        <v>2234.7295420226105</v>
      </c>
      <c r="D78" s="22">
        <v>360.53696418184927</v>
      </c>
      <c r="E78" s="22">
        <v>731.59786843833945</v>
      </c>
      <c r="F78" s="22">
        <v>1411.8311953283396</v>
      </c>
      <c r="G78" s="24"/>
      <c r="H78" s="21">
        <v>3.6</v>
      </c>
      <c r="I78" s="74">
        <v>4433.9924173785548</v>
      </c>
      <c r="J78" s="22">
        <v>111.42594776450096</v>
      </c>
      <c r="K78" s="22">
        <v>323.00430664991745</v>
      </c>
      <c r="L78" s="22">
        <v>645.65696992075118</v>
      </c>
    </row>
    <row r="79" spans="2:12" x14ac:dyDescent="0.25">
      <c r="B79" s="21">
        <v>1.825</v>
      </c>
      <c r="C79" s="74">
        <v>2258.6623753608878</v>
      </c>
      <c r="D79" s="22">
        <v>351.31506038438101</v>
      </c>
      <c r="E79" s="22">
        <v>740.89208091438104</v>
      </c>
      <c r="F79" s="22">
        <v>1412.1254078043808</v>
      </c>
      <c r="G79" s="24"/>
      <c r="H79" s="21">
        <v>3.65</v>
      </c>
      <c r="I79" s="74">
        <v>4481.8580840551094</v>
      </c>
      <c r="J79" s="22">
        <v>120.11448739418665</v>
      </c>
      <c r="K79" s="22">
        <v>331.69284627960405</v>
      </c>
      <c r="L79" s="22">
        <v>654.34550955043687</v>
      </c>
    </row>
    <row r="80" spans="2:12" x14ac:dyDescent="0.25">
      <c r="B80" s="21">
        <v>1.85</v>
      </c>
      <c r="C80" s="74">
        <v>2282.5952086991642</v>
      </c>
      <c r="D80" s="22">
        <v>350.65433739006221</v>
      </c>
      <c r="E80" s="22">
        <v>750.18629339042309</v>
      </c>
      <c r="F80" s="22">
        <v>1411.4196202804228</v>
      </c>
      <c r="G80" s="24"/>
      <c r="H80" s="21">
        <v>3.7</v>
      </c>
      <c r="I80" s="74">
        <v>4529.7237507316622</v>
      </c>
      <c r="J80" s="22">
        <v>130.48945358764649</v>
      </c>
      <c r="K80" s="22">
        <v>340.38138590929066</v>
      </c>
      <c r="L80" s="22">
        <v>663.03404918012438</v>
      </c>
    </row>
    <row r="81" spans="2:12" x14ac:dyDescent="0.25">
      <c r="B81" s="21">
        <v>1.875</v>
      </c>
      <c r="C81" s="74">
        <v>2306.5280420374415</v>
      </c>
      <c r="D81" s="22">
        <v>354.99860720490551</v>
      </c>
      <c r="E81" s="22">
        <v>759.48050586646468</v>
      </c>
      <c r="F81" s="22">
        <v>1413.7138327564649</v>
      </c>
      <c r="G81" s="24"/>
      <c r="H81" s="21">
        <v>3.75</v>
      </c>
      <c r="I81" s="74">
        <v>4577.5894174082168</v>
      </c>
      <c r="J81" s="22">
        <v>142.26212272396606</v>
      </c>
      <c r="K81" s="22">
        <v>349.06992553897726</v>
      </c>
      <c r="L81" s="22">
        <v>671.72258880981008</v>
      </c>
    </row>
    <row r="82" spans="2:12" x14ac:dyDescent="0.25">
      <c r="B82" s="21">
        <v>1.9</v>
      </c>
      <c r="C82" s="74">
        <v>2328.4055974271178</v>
      </c>
      <c r="D82" s="22">
        <v>361.39815496834944</v>
      </c>
      <c r="E82" s="22">
        <v>770.82999629110736</v>
      </c>
      <c r="F82" s="22">
        <v>1416.0633231811071</v>
      </c>
      <c r="G82" s="24"/>
      <c r="H82" s="21">
        <v>3.8</v>
      </c>
      <c r="I82" s="74">
        <v>4625.4550840847705</v>
      </c>
      <c r="J82" s="22">
        <v>154.03479186028562</v>
      </c>
      <c r="K82" s="22">
        <v>357.75846516866386</v>
      </c>
      <c r="L82" s="22">
        <v>680.41112843949668</v>
      </c>
    </row>
    <row r="83" spans="2:12" x14ac:dyDescent="0.25">
      <c r="B83" s="21">
        <v>1.925</v>
      </c>
      <c r="C83" s="74">
        <v>2342.4140458257516</v>
      </c>
      <c r="D83" s="22">
        <v>375.66680972283621</v>
      </c>
      <c r="E83" s="22">
        <v>790.04859370679242</v>
      </c>
      <c r="F83" s="22">
        <v>1426.2819205967926</v>
      </c>
      <c r="G83" s="24"/>
      <c r="H83" s="21">
        <v>3.85</v>
      </c>
      <c r="I83" s="74">
        <v>4673.3207507613251</v>
      </c>
      <c r="J83" s="22">
        <v>165.80746099660519</v>
      </c>
      <c r="K83" s="22">
        <v>366.44700479834955</v>
      </c>
      <c r="L83" s="22">
        <v>689.09966806918328</v>
      </c>
    </row>
    <row r="84" spans="2:12" x14ac:dyDescent="0.25">
      <c r="B84" s="21">
        <v>1.95</v>
      </c>
      <c r="C84" s="74">
        <v>2356.4224942243845</v>
      </c>
      <c r="D84" s="22">
        <v>389.93546447732297</v>
      </c>
      <c r="E84" s="22">
        <v>809.26719112247793</v>
      </c>
      <c r="F84" s="22">
        <v>1438.5005180124781</v>
      </c>
      <c r="G84" s="24"/>
      <c r="H84" s="21">
        <v>3.9</v>
      </c>
      <c r="I84" s="74">
        <v>4721.1864174378788</v>
      </c>
      <c r="J84" s="22">
        <v>175.29733333333297</v>
      </c>
      <c r="K84" s="22">
        <v>375.13554442803616</v>
      </c>
      <c r="L84" s="22">
        <v>697.78820769886897</v>
      </c>
    </row>
    <row r="85" spans="2:12" x14ac:dyDescent="0.25">
      <c r="B85" s="21">
        <v>1.9750000000000001</v>
      </c>
      <c r="C85" s="74">
        <v>2374.4052087238829</v>
      </c>
      <c r="D85" s="22">
        <v>400.22985313094432</v>
      </c>
      <c r="E85" s="22">
        <v>824.51152243729803</v>
      </c>
      <c r="F85" s="22">
        <v>1444.7448493272982</v>
      </c>
      <c r="G85" s="24"/>
      <c r="H85" s="21">
        <v>3.95</v>
      </c>
      <c r="I85" s="74">
        <v>4769.0520841144325</v>
      </c>
      <c r="J85" s="22">
        <v>175.29733333333297</v>
      </c>
      <c r="K85" s="22">
        <v>383.82408405772185</v>
      </c>
      <c r="L85" s="22">
        <v>706.47674732855558</v>
      </c>
    </row>
    <row r="86" spans="2:12" x14ac:dyDescent="0.25">
      <c r="B86" s="21">
        <v>2</v>
      </c>
      <c r="C86" s="74">
        <v>2398.3380420621597</v>
      </c>
      <c r="D86" s="22">
        <v>404.57412294578808</v>
      </c>
      <c r="E86" s="22">
        <v>833.80573491334007</v>
      </c>
      <c r="F86" s="22">
        <v>1445.0390618033398</v>
      </c>
      <c r="G86" s="24"/>
      <c r="H86" s="21">
        <v>4</v>
      </c>
      <c r="I86" s="74">
        <v>4816.9177507909862</v>
      </c>
      <c r="J86" s="22">
        <v>175.29733333333388</v>
      </c>
      <c r="K86" s="22">
        <v>392.51262368740936</v>
      </c>
      <c r="L86" s="22">
        <v>715.16528695824218</v>
      </c>
    </row>
    <row r="87" spans="2:12" x14ac:dyDescent="0.25">
      <c r="B87" s="21">
        <v>2.0249999999999999</v>
      </c>
      <c r="C87" s="74">
        <v>2422.2708754004366</v>
      </c>
      <c r="D87" s="22">
        <v>408.91839276063092</v>
      </c>
      <c r="E87" s="22">
        <v>843.09994738938167</v>
      </c>
      <c r="F87" s="22">
        <v>1445.3332742793814</v>
      </c>
      <c r="G87" s="24"/>
      <c r="H87" s="21">
        <v>4.05</v>
      </c>
      <c r="I87" s="74">
        <v>4864.7834174675399</v>
      </c>
      <c r="J87" s="22">
        <v>165.20313230447846</v>
      </c>
      <c r="K87" s="22">
        <v>402.12513637521624</v>
      </c>
      <c r="L87" s="22">
        <v>723.85382658792878</v>
      </c>
    </row>
    <row r="88" spans="2:12" x14ac:dyDescent="0.25">
      <c r="B88" s="21">
        <v>2.0499999999999998</v>
      </c>
      <c r="C88" s="74">
        <v>2442.8070136451388</v>
      </c>
      <c r="D88" s="22">
        <v>412.67544146239652</v>
      </c>
      <c r="E88" s="22">
        <v>851.13784798149845</v>
      </c>
      <c r="F88" s="22">
        <v>1446.3711748714986</v>
      </c>
      <c r="G88" s="24"/>
      <c r="H88" s="21">
        <v>4.0999999999999996</v>
      </c>
      <c r="I88" s="74">
        <v>4909.3733394111341</v>
      </c>
      <c r="J88" s="22">
        <v>155.75268848776886</v>
      </c>
      <c r="K88" s="22">
        <v>413.13047352614376</v>
      </c>
      <c r="L88" s="22">
        <v>731.97605501944872</v>
      </c>
    </row>
    <row r="89" spans="2:12" x14ac:dyDescent="0.25">
      <c r="B89" s="21">
        <v>2.0750000000000002</v>
      </c>
      <c r="C89" s="74">
        <v>2467.0615828481282</v>
      </c>
      <c r="D89" s="22">
        <v>417.07533301760441</v>
      </c>
      <c r="E89" s="22">
        <v>860.55105865407768</v>
      </c>
      <c r="F89" s="22">
        <v>1438.7843855440774</v>
      </c>
      <c r="G89" s="24"/>
      <c r="H89" s="21">
        <v>4.1500000000000004</v>
      </c>
      <c r="I89" s="74">
        <v>4957.9253759324083</v>
      </c>
      <c r="J89" s="22">
        <v>145.50526153219107</v>
      </c>
      <c r="K89" s="22">
        <v>425.06392244800736</v>
      </c>
      <c r="L89" s="22">
        <v>740.78325436191335</v>
      </c>
    </row>
    <row r="90" spans="2:12" x14ac:dyDescent="0.25">
      <c r="B90" s="21">
        <v>2.1</v>
      </c>
      <c r="C90" s="74">
        <v>2491.316152051118</v>
      </c>
      <c r="D90" s="22">
        <v>421.47522457281229</v>
      </c>
      <c r="E90" s="22">
        <v>869.9642693266569</v>
      </c>
      <c r="F90" s="22">
        <v>1448.1975962166566</v>
      </c>
      <c r="G90" s="24"/>
      <c r="H90" s="21">
        <v>4.2</v>
      </c>
      <c r="I90" s="74">
        <v>5006.4774124536825</v>
      </c>
      <c r="J90" s="22">
        <v>139.83066666666764</v>
      </c>
      <c r="K90" s="22">
        <v>436.99737136987187</v>
      </c>
      <c r="L90" s="22">
        <v>749.59045370437889</v>
      </c>
    </row>
    <row r="91" spans="2:12" x14ac:dyDescent="0.25">
      <c r="B91" s="21">
        <v>2.125</v>
      </c>
      <c r="C91" s="74">
        <v>2515.5707212541074</v>
      </c>
      <c r="D91" s="22">
        <v>425.87511612802064</v>
      </c>
      <c r="E91" s="22">
        <v>879.37747999923613</v>
      </c>
      <c r="F91" s="22">
        <v>1457.6108068892358</v>
      </c>
      <c r="G91" s="24"/>
      <c r="H91" s="21">
        <v>4.25</v>
      </c>
      <c r="I91" s="74">
        <v>5055.0294489749567</v>
      </c>
      <c r="J91" s="22">
        <v>139.83066666666673</v>
      </c>
      <c r="K91" s="22">
        <v>448.93082029173456</v>
      </c>
      <c r="L91" s="22">
        <v>758.39765304684261</v>
      </c>
    </row>
    <row r="92" spans="2:12" x14ac:dyDescent="0.25">
      <c r="B92" s="21">
        <v>2.15</v>
      </c>
      <c r="C92" s="74">
        <v>2539.8252904570968</v>
      </c>
      <c r="D92" s="22">
        <v>430.27500768322898</v>
      </c>
      <c r="E92" s="22">
        <v>888.79069067181581</v>
      </c>
      <c r="F92" s="22">
        <v>1467.0240175618155</v>
      </c>
      <c r="G92" s="24"/>
      <c r="H92" s="21">
        <v>4.3</v>
      </c>
      <c r="I92" s="74">
        <v>5103.5814854962309</v>
      </c>
      <c r="J92" s="22">
        <v>139.83066666666673</v>
      </c>
      <c r="K92" s="22">
        <v>454.95972800000072</v>
      </c>
      <c r="L92" s="22">
        <v>767.20485238930814</v>
      </c>
    </row>
    <row r="93" spans="2:12" x14ac:dyDescent="0.25">
      <c r="B93" s="21">
        <v>2.1749999999999998</v>
      </c>
      <c r="C93" s="74">
        <v>2564.0798596600866</v>
      </c>
      <c r="D93" s="22">
        <v>434.67489923843641</v>
      </c>
      <c r="E93" s="22">
        <v>883.52002240036654</v>
      </c>
      <c r="F93" s="22">
        <v>1476.4372282343943</v>
      </c>
      <c r="G93" s="24"/>
      <c r="H93" s="21">
        <v>4.3499999999999996</v>
      </c>
      <c r="I93" s="74">
        <v>5152.1335220175042</v>
      </c>
      <c r="J93" s="22">
        <v>139.83066666666764</v>
      </c>
      <c r="K93" s="22">
        <v>454.95972800000072</v>
      </c>
      <c r="L93" s="22">
        <v>776.01205173177277</v>
      </c>
    </row>
    <row r="94" spans="2:12" x14ac:dyDescent="0.25">
      <c r="B94" s="21">
        <v>2.2000000000000002</v>
      </c>
      <c r="C94" s="74">
        <v>2588.3344288630756</v>
      </c>
      <c r="D94" s="22">
        <v>439.07479079364521</v>
      </c>
      <c r="E94" s="22">
        <v>855.2277151887447</v>
      </c>
      <c r="F94" s="22">
        <v>1485.850438906974</v>
      </c>
      <c r="G94" s="24"/>
      <c r="H94" s="21">
        <v>4.4000000000000004</v>
      </c>
      <c r="I94" s="74">
        <v>5200.6855585387793</v>
      </c>
      <c r="J94" s="22">
        <v>139.83066666666673</v>
      </c>
      <c r="K94" s="22">
        <v>454.95972799999981</v>
      </c>
      <c r="L94" s="22">
        <v>784.8192510742374</v>
      </c>
    </row>
    <row r="95" spans="2:12" x14ac:dyDescent="0.25">
      <c r="B95" s="21">
        <v>2.2250000000000001</v>
      </c>
      <c r="C95" s="74">
        <v>2612.5889980660654</v>
      </c>
      <c r="D95" s="22">
        <v>443.47468234885264</v>
      </c>
      <c r="E95" s="22">
        <v>839.45613253426927</v>
      </c>
      <c r="F95" s="22">
        <v>1495.2636495795527</v>
      </c>
      <c r="G95" s="24"/>
      <c r="H95" s="21">
        <v>4.45</v>
      </c>
      <c r="I95" s="74">
        <v>5249.2375950600526</v>
      </c>
      <c r="J95" s="22">
        <v>139.83066666666673</v>
      </c>
      <c r="K95" s="22">
        <v>454.95972800000072</v>
      </c>
      <c r="L95" s="22">
        <v>793.62645041670203</v>
      </c>
    </row>
    <row r="96" spans="2:12" x14ac:dyDescent="0.25">
      <c r="B96" s="21">
        <v>2.25</v>
      </c>
      <c r="C96" s="74">
        <v>2636.8435672690543</v>
      </c>
      <c r="D96" s="22">
        <v>447.87457390406144</v>
      </c>
      <c r="E96" s="22">
        <v>843.85602408947761</v>
      </c>
      <c r="F96" s="22">
        <v>1504.6768602521329</v>
      </c>
      <c r="G96" s="24"/>
      <c r="H96" s="21">
        <v>4.5</v>
      </c>
      <c r="I96" s="74">
        <v>5297.7896315813259</v>
      </c>
      <c r="J96" s="22">
        <v>139.83066666666764</v>
      </c>
      <c r="K96" s="22">
        <v>454.95972800000072</v>
      </c>
      <c r="L96" s="22">
        <v>802.43364975916757</v>
      </c>
    </row>
    <row r="97" spans="2:12" x14ac:dyDescent="0.25">
      <c r="B97" s="21">
        <v>2.2749999999999999</v>
      </c>
      <c r="C97" s="74">
        <v>2661.0981364720442</v>
      </c>
      <c r="D97" s="22">
        <v>452.27446545926932</v>
      </c>
      <c r="E97" s="22">
        <v>848.25591564468596</v>
      </c>
      <c r="F97" s="22">
        <v>1514.0900709247112</v>
      </c>
      <c r="G97" s="24"/>
      <c r="H97" s="21">
        <v>4.55</v>
      </c>
      <c r="I97" s="74">
        <v>5346.341668102601</v>
      </c>
      <c r="J97" s="22">
        <v>139.83066666666673</v>
      </c>
      <c r="K97" s="22">
        <v>454.95972799999981</v>
      </c>
      <c r="L97" s="22">
        <v>811.24084910163128</v>
      </c>
    </row>
    <row r="98" spans="2:12" x14ac:dyDescent="0.25">
      <c r="B98" s="21">
        <v>2.2999999999999998</v>
      </c>
      <c r="C98" s="74">
        <v>2685.352705675034</v>
      </c>
      <c r="D98" s="22">
        <v>456.67435701447721</v>
      </c>
      <c r="E98" s="22">
        <v>852.65580719989384</v>
      </c>
      <c r="F98" s="22">
        <v>1523.5032815972913</v>
      </c>
      <c r="G98" s="24"/>
      <c r="H98" s="21">
        <v>4.5999999999999996</v>
      </c>
      <c r="I98" s="74">
        <v>5394.8937046238752</v>
      </c>
      <c r="J98" s="22">
        <v>139.83066666666673</v>
      </c>
      <c r="K98" s="22">
        <v>454.95972799999981</v>
      </c>
      <c r="L98" s="22">
        <v>820.04804844409682</v>
      </c>
    </row>
    <row r="99" spans="2:12" x14ac:dyDescent="0.25">
      <c r="B99" s="21">
        <v>2.3250000000000002</v>
      </c>
      <c r="C99" s="74">
        <v>2709.6072748780234</v>
      </c>
      <c r="D99" s="22">
        <v>461.07424856968555</v>
      </c>
      <c r="E99" s="22">
        <v>857.05569875510173</v>
      </c>
      <c r="F99" s="22">
        <v>1532.9164922698701</v>
      </c>
      <c r="G99" s="24"/>
      <c r="H99" s="21">
        <v>4.6500000000000004</v>
      </c>
      <c r="I99" s="74">
        <v>5443.4457411451494</v>
      </c>
      <c r="J99" s="22">
        <v>139.83066666666764</v>
      </c>
      <c r="K99" s="22">
        <v>454.95972800000072</v>
      </c>
      <c r="L99" s="22">
        <v>828.85524778656145</v>
      </c>
    </row>
    <row r="100" spans="2:12" x14ac:dyDescent="0.25">
      <c r="B100" s="21">
        <v>2.35</v>
      </c>
      <c r="C100" s="74">
        <v>2733.8618440810128</v>
      </c>
      <c r="D100" s="22">
        <v>465.47414012489344</v>
      </c>
      <c r="E100" s="22">
        <v>861.45559031031007</v>
      </c>
      <c r="F100" s="22">
        <v>1542.3297029424489</v>
      </c>
      <c r="G100" s="24"/>
      <c r="H100" s="21">
        <v>4.7</v>
      </c>
      <c r="I100" s="74">
        <v>5491.9977776664218</v>
      </c>
      <c r="J100" s="22">
        <v>139.83066666666764</v>
      </c>
      <c r="K100" s="22">
        <v>454.95972800000072</v>
      </c>
      <c r="L100" s="22">
        <v>837.66244712902699</v>
      </c>
    </row>
    <row r="101" spans="2:12" x14ac:dyDescent="0.25">
      <c r="B101" s="21">
        <v>2.375</v>
      </c>
      <c r="C101" s="74">
        <v>2758.1164132840022</v>
      </c>
      <c r="D101" s="22">
        <v>469.87403168010133</v>
      </c>
      <c r="E101" s="22">
        <v>865.85548186551796</v>
      </c>
      <c r="F101" s="22">
        <v>1551.7429136150286</v>
      </c>
      <c r="G101" s="24"/>
      <c r="H101" s="21">
        <v>4.75</v>
      </c>
      <c r="I101" s="74">
        <v>5540.5498141876969</v>
      </c>
      <c r="J101" s="22">
        <v>139.83066666666673</v>
      </c>
      <c r="K101" s="22">
        <v>454.95972799999981</v>
      </c>
      <c r="L101" s="22">
        <v>846.46964647149071</v>
      </c>
    </row>
    <row r="102" spans="2:12" x14ac:dyDescent="0.25">
      <c r="B102" s="21">
        <v>2.4</v>
      </c>
      <c r="C102" s="74">
        <v>2782.370982486992</v>
      </c>
      <c r="D102" s="22">
        <v>474.27392323530967</v>
      </c>
      <c r="E102" s="22">
        <v>870.25537342072585</v>
      </c>
      <c r="F102" s="22">
        <v>1561.1561242876078</v>
      </c>
      <c r="G102" s="24"/>
      <c r="H102" s="21">
        <v>4.8</v>
      </c>
      <c r="I102" s="74">
        <v>5589.1018507089711</v>
      </c>
      <c r="J102" s="22">
        <v>139.83066666666673</v>
      </c>
      <c r="K102" s="22">
        <v>454.95972800000072</v>
      </c>
      <c r="L102" s="22">
        <v>858.14870159890052</v>
      </c>
    </row>
    <row r="103" spans="2:12" x14ac:dyDescent="0.25">
      <c r="B103" s="21">
        <v>2.4249999999999998</v>
      </c>
      <c r="C103" s="74">
        <v>2806.625551689981</v>
      </c>
      <c r="D103" s="22">
        <v>478.67381479051755</v>
      </c>
      <c r="E103" s="22">
        <v>874.65526497593419</v>
      </c>
      <c r="F103" s="22">
        <v>1570.569334960187</v>
      </c>
      <c r="G103" s="24"/>
      <c r="H103" s="21">
        <v>4.8499999999999996</v>
      </c>
      <c r="I103" s="74">
        <v>5637.6538872302435</v>
      </c>
      <c r="J103" s="22">
        <v>139.83066666666764</v>
      </c>
      <c r="K103" s="22">
        <v>446.37046269859002</v>
      </c>
      <c r="L103" s="22">
        <v>861.49288521935341</v>
      </c>
    </row>
    <row r="104" spans="2:12" x14ac:dyDescent="0.25">
      <c r="B104" s="21">
        <v>2.4500000000000002</v>
      </c>
      <c r="C104" s="74">
        <v>2830.8801208929708</v>
      </c>
      <c r="D104" s="22">
        <v>483.0737063457259</v>
      </c>
      <c r="E104" s="22">
        <v>879.05515653114207</v>
      </c>
      <c r="F104" s="22">
        <v>1579.9825456327662</v>
      </c>
      <c r="G104" s="24"/>
      <c r="H104" s="21">
        <v>4.9000000000000004</v>
      </c>
      <c r="I104" s="74">
        <v>5686.2059237515186</v>
      </c>
      <c r="J104" s="22">
        <v>139.83066666666673</v>
      </c>
      <c r="K104" s="22">
        <v>385.34537947500576</v>
      </c>
      <c r="L104" s="22">
        <v>812.40125091763275</v>
      </c>
    </row>
    <row r="105" spans="2:12" x14ac:dyDescent="0.25">
      <c r="B105" s="21">
        <v>2.4749999999999996</v>
      </c>
      <c r="C105" s="74">
        <v>2855.1346900959597</v>
      </c>
      <c r="D105" s="22">
        <v>487.47359790093378</v>
      </c>
      <c r="E105" s="22">
        <v>883.45504808635042</v>
      </c>
      <c r="F105" s="22">
        <v>1589.3957563053455</v>
      </c>
      <c r="G105" s="24"/>
      <c r="H105" s="21">
        <v>4.9499999999999993</v>
      </c>
      <c r="I105" s="74">
        <v>5734.7579602727919</v>
      </c>
      <c r="J105" s="22">
        <v>139.83066666666673</v>
      </c>
      <c r="K105" s="22">
        <v>385.0438639999993</v>
      </c>
      <c r="L105" s="22">
        <v>763.309616615913</v>
      </c>
    </row>
    <row r="106" spans="2:12" x14ac:dyDescent="0.25">
      <c r="B106" s="21">
        <v>2.5</v>
      </c>
      <c r="C106" s="74">
        <v>2879.38925929895</v>
      </c>
      <c r="D106" s="22">
        <v>491.87348945614167</v>
      </c>
      <c r="E106" s="22">
        <v>887.8549396415583</v>
      </c>
      <c r="F106" s="22">
        <v>1598.8089669779242</v>
      </c>
      <c r="G106" s="24"/>
      <c r="H106" s="21">
        <v>5</v>
      </c>
      <c r="I106" s="74">
        <v>5783.3099967940661</v>
      </c>
      <c r="J106" s="22">
        <v>139.83066666666673</v>
      </c>
      <c r="K106" s="22">
        <v>380.57936717180201</v>
      </c>
      <c r="L106" s="22">
        <v>746.38693253635483</v>
      </c>
    </row>
    <row r="107" spans="2:12" x14ac:dyDescent="0.25">
      <c r="B107" s="21">
        <v>2.5250000000000004</v>
      </c>
      <c r="C107" s="74">
        <v>2903.6438285019399</v>
      </c>
      <c r="D107" s="22">
        <v>496.27338101135001</v>
      </c>
      <c r="E107" s="22">
        <v>892.25483119676619</v>
      </c>
      <c r="F107" s="22">
        <v>1608.2221776505044</v>
      </c>
      <c r="G107" s="24"/>
      <c r="H107" s="21">
        <v>5.0500000000000007</v>
      </c>
      <c r="I107" s="74">
        <v>5831.8620333153413</v>
      </c>
      <c r="J107" s="22">
        <v>139.83066666666764</v>
      </c>
      <c r="K107" s="22">
        <v>372.03984470882006</v>
      </c>
      <c r="L107" s="22">
        <v>754.28489808333507</v>
      </c>
    </row>
    <row r="108" spans="2:12" x14ac:dyDescent="0.25">
      <c r="B108" s="21">
        <v>2.5500000000000007</v>
      </c>
      <c r="C108" s="74">
        <v>2927.8983977049293</v>
      </c>
      <c r="D108" s="22">
        <v>500.67327256655835</v>
      </c>
      <c r="E108" s="22">
        <v>896.65472275197453</v>
      </c>
      <c r="F108" s="22">
        <v>1617.6353883230831</v>
      </c>
      <c r="G108" s="24"/>
      <c r="H108" s="21">
        <v>5.1000000000000014</v>
      </c>
      <c r="I108" s="74">
        <v>5880.4140698366145</v>
      </c>
      <c r="J108" s="22">
        <v>139.83066666666764</v>
      </c>
      <c r="K108" s="22">
        <v>363.50032224583811</v>
      </c>
      <c r="L108" s="22">
        <v>754.28489808333507</v>
      </c>
    </row>
    <row r="109" spans="2:12" x14ac:dyDescent="0.25">
      <c r="B109" s="21">
        <v>2.5750000000000006</v>
      </c>
      <c r="C109" s="74">
        <v>2952.1529669079196</v>
      </c>
      <c r="D109" s="22">
        <v>505.35227197458607</v>
      </c>
      <c r="E109" s="22">
        <v>901.05461430718242</v>
      </c>
      <c r="F109" s="22">
        <v>1612.4501508310091</v>
      </c>
      <c r="G109" s="24"/>
      <c r="H109" s="21">
        <v>5.1500000000000012</v>
      </c>
      <c r="I109" s="74">
        <v>5928.9661063578887</v>
      </c>
      <c r="J109" s="22">
        <v>139.83066666666673</v>
      </c>
      <c r="K109" s="22">
        <v>354.96079978285525</v>
      </c>
      <c r="L109" s="22">
        <v>754.28489808333416</v>
      </c>
    </row>
    <row r="110" spans="2:12" x14ac:dyDescent="0.25">
      <c r="B110" s="21">
        <v>2.600000000000001</v>
      </c>
      <c r="C110" s="74">
        <v>2976.4075361109089</v>
      </c>
      <c r="D110" s="22">
        <v>511.31397206722022</v>
      </c>
      <c r="E110" s="22">
        <v>905.45450586239076</v>
      </c>
      <c r="F110" s="22">
        <v>1591.376513427299</v>
      </c>
      <c r="G110" s="24"/>
      <c r="H110" s="21">
        <v>5.200000000000002</v>
      </c>
      <c r="I110" s="74">
        <v>5977.518142879163</v>
      </c>
      <c r="J110" s="22">
        <v>139.83066666666673</v>
      </c>
      <c r="K110" s="22">
        <v>349.57719733333397</v>
      </c>
      <c r="L110" s="22">
        <v>754.28489808333416</v>
      </c>
    </row>
    <row r="111" spans="2:12" x14ac:dyDescent="0.25">
      <c r="B111" s="21">
        <v>2.6250000000000013</v>
      </c>
      <c r="C111" s="74">
        <v>3000.6621053138992</v>
      </c>
      <c r="D111" s="22">
        <v>517.27567215985346</v>
      </c>
      <c r="E111" s="22">
        <v>909.85439741759865</v>
      </c>
      <c r="F111" s="22">
        <v>1570.3028760235879</v>
      </c>
      <c r="G111" s="24"/>
      <c r="H111" s="21">
        <v>5.2500000000000027</v>
      </c>
      <c r="I111" s="74">
        <v>6026.070179400439</v>
      </c>
      <c r="J111" s="22">
        <v>139.83066666666673</v>
      </c>
      <c r="K111" s="22">
        <v>349.57719733333397</v>
      </c>
      <c r="L111" s="22">
        <v>754.28489808333416</v>
      </c>
    </row>
    <row r="112" spans="2:12" x14ac:dyDescent="0.25">
      <c r="B112" s="21">
        <v>2.6500000000000017</v>
      </c>
      <c r="C112" s="74">
        <v>3024.9166745168882</v>
      </c>
      <c r="D112" s="22">
        <v>523.2373722524876</v>
      </c>
      <c r="E112" s="22">
        <v>914.25428897280699</v>
      </c>
      <c r="F112" s="22">
        <v>1557.2749291684008</v>
      </c>
      <c r="G112" s="24"/>
      <c r="H112" s="21">
        <v>5.3000000000000034</v>
      </c>
      <c r="I112" s="74">
        <v>6074.6222159217123</v>
      </c>
      <c r="J112" s="22">
        <v>139.83066666666673</v>
      </c>
      <c r="K112" s="22">
        <v>349.57719733333306</v>
      </c>
      <c r="L112" s="22">
        <v>754.28489808333416</v>
      </c>
    </row>
    <row r="113" spans="2:12" x14ac:dyDescent="0.25">
      <c r="B113" s="21">
        <v>2.675000000000002</v>
      </c>
      <c r="C113" s="74">
        <v>3049.171243719878</v>
      </c>
      <c r="D113" s="22">
        <v>529.19907234512084</v>
      </c>
      <c r="E113" s="22">
        <v>918.65418052801533</v>
      </c>
      <c r="F113" s="22">
        <v>1566.6881398409801</v>
      </c>
      <c r="G113" s="24"/>
      <c r="H113" s="21">
        <v>5.3500000000000041</v>
      </c>
      <c r="I113" s="74">
        <v>6123.1742524429865</v>
      </c>
      <c r="J113" s="22">
        <v>139.83066666666673</v>
      </c>
      <c r="K113" s="22">
        <v>349.57719733333306</v>
      </c>
      <c r="L113" s="22">
        <v>754.28489808333416</v>
      </c>
    </row>
    <row r="114" spans="2:12" x14ac:dyDescent="0.25">
      <c r="B114" s="21">
        <v>2.700000000000002</v>
      </c>
      <c r="C114" s="74">
        <v>3073.4258129228679</v>
      </c>
      <c r="D114" s="22">
        <v>535.16077243775453</v>
      </c>
      <c r="E114" s="22">
        <v>923.05407208322367</v>
      </c>
      <c r="F114" s="22">
        <v>1576.1013505135593</v>
      </c>
      <c r="G114" s="24"/>
      <c r="H114" s="21">
        <v>5.4000000000000039</v>
      </c>
      <c r="I114" s="74">
        <v>6171.7262889642607</v>
      </c>
      <c r="J114" s="22">
        <v>139.83066666666764</v>
      </c>
      <c r="K114" s="22">
        <v>349.57719733333397</v>
      </c>
      <c r="L114" s="22">
        <v>754.28489808333507</v>
      </c>
    </row>
    <row r="115" spans="2:12" x14ac:dyDescent="0.25">
      <c r="B115" s="21">
        <v>2.7250000000000023</v>
      </c>
      <c r="C115" s="74">
        <v>3097.6803821258577</v>
      </c>
      <c r="D115" s="22">
        <v>541.12247253038777</v>
      </c>
      <c r="E115" s="22">
        <v>927.45396363843156</v>
      </c>
      <c r="F115" s="22">
        <v>1585.5145611861385</v>
      </c>
      <c r="G115" s="24"/>
      <c r="H115" s="21">
        <v>5.4500000000000046</v>
      </c>
      <c r="I115" s="74">
        <v>6220.2783254855349</v>
      </c>
      <c r="J115" s="22">
        <v>139.83066666666673</v>
      </c>
      <c r="K115" s="22">
        <v>349.57719733333306</v>
      </c>
      <c r="L115" s="22">
        <v>754.28489808333416</v>
      </c>
    </row>
    <row r="116" spans="2:12" x14ac:dyDescent="0.25">
      <c r="B116" s="21">
        <v>2.7500000000000027</v>
      </c>
      <c r="C116" s="74">
        <v>3121.9349513288475</v>
      </c>
      <c r="D116" s="22">
        <v>542.1592579666667</v>
      </c>
      <c r="E116" s="22">
        <v>931.8538551936399</v>
      </c>
      <c r="F116" s="22">
        <v>1594.9277718587186</v>
      </c>
      <c r="G116" s="24"/>
      <c r="H116" s="21">
        <v>5.5000000000000053</v>
      </c>
      <c r="I116" s="74">
        <v>6268.8303620068091</v>
      </c>
      <c r="J116" s="22">
        <v>139.83066666666673</v>
      </c>
      <c r="K116" s="22">
        <v>349.57719733333397</v>
      </c>
      <c r="L116" s="22">
        <v>754.28489808333416</v>
      </c>
    </row>
    <row r="117" spans="2:12" x14ac:dyDescent="0.25">
      <c r="B117" s="21">
        <v>2.775000000000003</v>
      </c>
      <c r="C117" s="74">
        <v>3146.1895205318374</v>
      </c>
      <c r="D117" s="22">
        <v>542.1592579666667</v>
      </c>
      <c r="E117" s="22">
        <v>936.25374674884779</v>
      </c>
      <c r="F117" s="22">
        <v>1604.3409825312979</v>
      </c>
      <c r="G117" s="24"/>
      <c r="H117" s="21">
        <v>5.550000000000006</v>
      </c>
      <c r="I117" s="74">
        <v>6317.3823985280833</v>
      </c>
      <c r="J117" s="22">
        <v>139.83066666666764</v>
      </c>
      <c r="K117" s="22">
        <v>349.57719733333397</v>
      </c>
      <c r="L117" s="22">
        <v>754.28489808333507</v>
      </c>
    </row>
    <row r="118" spans="2:12" x14ac:dyDescent="0.25">
      <c r="B118" s="21">
        <v>2.8000000000000034</v>
      </c>
      <c r="C118" s="74">
        <v>3170.4440897348272</v>
      </c>
      <c r="D118" s="22">
        <v>542.1592579666667</v>
      </c>
      <c r="E118" s="22">
        <v>940.65363830405613</v>
      </c>
      <c r="F118" s="22">
        <v>1613.7541932038771</v>
      </c>
      <c r="G118" s="24"/>
      <c r="H118" s="21">
        <v>5.6000000000000068</v>
      </c>
      <c r="I118" s="74">
        <v>6365.9344350493575</v>
      </c>
      <c r="J118" s="22">
        <v>139.83066666666764</v>
      </c>
      <c r="K118" s="22">
        <v>349.57719733333397</v>
      </c>
      <c r="L118" s="22">
        <v>754.28489808333507</v>
      </c>
    </row>
    <row r="119" spans="2:12" x14ac:dyDescent="0.25">
      <c r="B119" s="21">
        <v>2.8250000000000037</v>
      </c>
      <c r="C119" s="74">
        <v>3194.6986589378162</v>
      </c>
      <c r="D119" s="22">
        <v>542.1592579666667</v>
      </c>
      <c r="E119" s="22">
        <v>945.05352985926447</v>
      </c>
      <c r="F119" s="22">
        <v>1623.1674038764563</v>
      </c>
      <c r="G119" s="24"/>
      <c r="H119" s="21">
        <v>5.6500000000000075</v>
      </c>
      <c r="I119" s="74">
        <v>6414.4864715706326</v>
      </c>
      <c r="J119" s="22">
        <v>139.83066666666673</v>
      </c>
      <c r="K119" s="22">
        <v>349.57719733333306</v>
      </c>
      <c r="L119" s="22">
        <v>754.28489808333416</v>
      </c>
    </row>
    <row r="120" spans="2:12" x14ac:dyDescent="0.25">
      <c r="B120" s="21">
        <v>2.8500000000000036</v>
      </c>
      <c r="C120" s="74">
        <v>3218.953228140806</v>
      </c>
      <c r="D120" s="22">
        <v>542.1592579666667</v>
      </c>
      <c r="E120" s="22">
        <v>949.45342141447281</v>
      </c>
      <c r="F120" s="22">
        <v>1632.5806145490355</v>
      </c>
      <c r="G120" s="24"/>
      <c r="H120" s="21">
        <v>5.7000000000000073</v>
      </c>
      <c r="I120" s="74">
        <v>6463.0385080919059</v>
      </c>
      <c r="J120" s="22">
        <v>139.83066666666673</v>
      </c>
      <c r="K120" s="22">
        <v>349.57719733333306</v>
      </c>
      <c r="L120" s="22">
        <v>754.28489808333416</v>
      </c>
    </row>
    <row r="121" spans="2:12" x14ac:dyDescent="0.25">
      <c r="B121" s="21">
        <v>2.875000000000004</v>
      </c>
      <c r="C121" s="74">
        <v>3243.2077973437963</v>
      </c>
      <c r="D121" s="22">
        <v>542.1592579666667</v>
      </c>
      <c r="E121" s="22">
        <v>953.85331296967979</v>
      </c>
      <c r="F121" s="22">
        <v>1641.9938252216152</v>
      </c>
      <c r="G121" s="24"/>
      <c r="H121" s="21">
        <v>5.750000000000008</v>
      </c>
      <c r="I121" s="74">
        <v>6511.5905446131792</v>
      </c>
      <c r="J121" s="22">
        <v>139.83066666666764</v>
      </c>
      <c r="K121" s="22">
        <v>349.57719733333397</v>
      </c>
      <c r="L121" s="22">
        <v>754.28489808333507</v>
      </c>
    </row>
    <row r="122" spans="2:12" x14ac:dyDescent="0.25">
      <c r="B122" s="21">
        <v>2.9000000000000044</v>
      </c>
      <c r="C122" s="74">
        <v>3267.4623665467861</v>
      </c>
      <c r="D122" s="22">
        <v>542.1592579666667</v>
      </c>
      <c r="E122" s="22">
        <v>958.25320452488904</v>
      </c>
      <c r="F122" s="22">
        <v>1651.4070358941945</v>
      </c>
      <c r="G122" s="24"/>
      <c r="H122" s="21">
        <v>5.8000000000000087</v>
      </c>
      <c r="I122" s="74">
        <v>6560.1425811344552</v>
      </c>
      <c r="J122" s="22">
        <v>139.83066666666673</v>
      </c>
      <c r="K122" s="22">
        <v>349.57719733333397</v>
      </c>
      <c r="L122" s="22">
        <v>754.28489808333416</v>
      </c>
    </row>
    <row r="123" spans="2:12" x14ac:dyDescent="0.25">
      <c r="B123" s="21">
        <v>2.9250000000000047</v>
      </c>
      <c r="C123" s="74">
        <v>3291.7169357497764</v>
      </c>
      <c r="D123" s="22">
        <v>542.1592579666667</v>
      </c>
      <c r="E123" s="22">
        <v>962.65309608009693</v>
      </c>
      <c r="F123" s="22">
        <v>1651.70858412593</v>
      </c>
      <c r="G123" s="24"/>
      <c r="H123" s="21">
        <v>5.8500000000000094</v>
      </c>
      <c r="I123" s="74">
        <v>6608.6946176557294</v>
      </c>
      <c r="J123" s="22">
        <v>139.83066666666673</v>
      </c>
      <c r="K123" s="22">
        <v>349.57719733333397</v>
      </c>
      <c r="L123" s="22">
        <v>746.53818648344532</v>
      </c>
    </row>
    <row r="124" spans="2:12" x14ac:dyDescent="0.25">
      <c r="B124" s="21">
        <v>2.9500000000000051</v>
      </c>
      <c r="C124" s="74">
        <v>3315.9715049527654</v>
      </c>
      <c r="D124" s="22">
        <v>542.1592579666667</v>
      </c>
      <c r="E124" s="22">
        <v>968.40786349742348</v>
      </c>
      <c r="F124" s="22">
        <v>1656.1084756811383</v>
      </c>
      <c r="G124" s="24"/>
      <c r="H124" s="21">
        <v>5.9000000000000101</v>
      </c>
      <c r="I124" s="74">
        <v>6657.2466541770018</v>
      </c>
      <c r="J124" s="22">
        <v>139.83066666666764</v>
      </c>
      <c r="K124" s="22">
        <v>349.57719733333397</v>
      </c>
      <c r="L124" s="22">
        <v>737.99866402046428</v>
      </c>
    </row>
    <row r="125" spans="2:12" x14ac:dyDescent="0.25">
      <c r="B125" s="21">
        <v>2.975000000000005</v>
      </c>
      <c r="C125" s="74">
        <v>3340.2260741557552</v>
      </c>
      <c r="D125" s="22">
        <v>542.15925796666625</v>
      </c>
      <c r="E125" s="22">
        <v>974.36956359005717</v>
      </c>
      <c r="F125" s="22">
        <v>1660.5083672363457</v>
      </c>
      <c r="G125" s="24"/>
      <c r="H125" s="21">
        <v>5.9500000000000099</v>
      </c>
      <c r="I125" s="74">
        <v>6705.7986906982769</v>
      </c>
      <c r="J125" s="22">
        <v>139.83066666666764</v>
      </c>
      <c r="K125" s="22">
        <v>349.57719733333397</v>
      </c>
      <c r="L125" s="22">
        <v>729.45914155748233</v>
      </c>
    </row>
    <row r="126" spans="2:12" x14ac:dyDescent="0.25">
      <c r="B126" s="21">
        <v>3.0000000000000053</v>
      </c>
      <c r="C126" s="74">
        <v>3364.4806433587451</v>
      </c>
      <c r="D126" s="22">
        <v>542.15925796666625</v>
      </c>
      <c r="E126" s="22">
        <v>980.33126368269086</v>
      </c>
      <c r="F126" s="22">
        <v>1664.9082587915541</v>
      </c>
      <c r="G126" s="24"/>
      <c r="H126" s="21">
        <v>6.0000000000000107</v>
      </c>
      <c r="I126" s="74">
        <v>6754.3507272195511</v>
      </c>
      <c r="J126" s="22">
        <v>139.83066666666673</v>
      </c>
      <c r="K126" s="22">
        <v>349.57719733333397</v>
      </c>
      <c r="L126" s="22">
        <v>720.91961909449856</v>
      </c>
    </row>
    <row r="127" spans="2:12" x14ac:dyDescent="0.25">
      <c r="B127" s="21">
        <v>3.0250000000000057</v>
      </c>
      <c r="C127" s="74">
        <v>3388.7352125617349</v>
      </c>
      <c r="D127" s="22">
        <v>538.88633471713729</v>
      </c>
      <c r="E127" s="22">
        <v>986.29296377532455</v>
      </c>
      <c r="F127" s="22">
        <v>1669.3081503467624</v>
      </c>
      <c r="G127" s="24"/>
    </row>
    <row r="128" spans="2:12" x14ac:dyDescent="0.25">
      <c r="B128" s="21">
        <v>3.050000000000006</v>
      </c>
      <c r="C128" s="74">
        <v>3412.9897817647252</v>
      </c>
      <c r="D128" s="22">
        <v>533.86060895105174</v>
      </c>
      <c r="E128" s="22">
        <v>992.25466386795779</v>
      </c>
      <c r="F128" s="22">
        <v>1673.7080419019703</v>
      </c>
      <c r="G128" s="24"/>
    </row>
    <row r="129" spans="2:7" x14ac:dyDescent="0.25">
      <c r="B129" s="21">
        <v>3.0750000000000064</v>
      </c>
      <c r="C129" s="74">
        <v>3437.2443509677155</v>
      </c>
      <c r="D129" s="22">
        <v>528.83488318496529</v>
      </c>
      <c r="E129" s="22">
        <v>998.21636396059193</v>
      </c>
      <c r="F129" s="22">
        <v>1678.1079334571782</v>
      </c>
      <c r="G129" s="24"/>
    </row>
    <row r="130" spans="2:7" x14ac:dyDescent="0.25">
      <c r="B130" s="21">
        <v>3.1000000000000063</v>
      </c>
      <c r="C130" s="74">
        <v>3461.4989201707044</v>
      </c>
      <c r="D130" s="22">
        <v>523.80915741887884</v>
      </c>
      <c r="E130" s="22">
        <v>1004.1780640532256</v>
      </c>
      <c r="F130" s="22">
        <v>1682.5078250123865</v>
      </c>
      <c r="G130" s="24"/>
    </row>
    <row r="131" spans="2:7" x14ac:dyDescent="0.25">
      <c r="B131" s="21">
        <v>3.1250000000000067</v>
      </c>
      <c r="C131" s="74">
        <v>3485.7534893736938</v>
      </c>
      <c r="D131" s="22">
        <v>518.78343165279375</v>
      </c>
      <c r="E131" s="22">
        <v>1006.2247439333341</v>
      </c>
      <c r="F131" s="22">
        <v>1686.9077165675944</v>
      </c>
      <c r="G131" s="24"/>
    </row>
    <row r="132" spans="2:7" x14ac:dyDescent="0.25">
      <c r="B132" s="21">
        <v>3.150000000000007</v>
      </c>
      <c r="C132" s="74">
        <v>3510.0080585766832</v>
      </c>
      <c r="D132" s="22">
        <v>514.30509129999973</v>
      </c>
      <c r="E132" s="22">
        <v>1006.2247439333346</v>
      </c>
      <c r="F132" s="22">
        <v>1691.3076081228032</v>
      </c>
      <c r="G132" s="24"/>
    </row>
    <row r="133" spans="2:7" x14ac:dyDescent="0.25">
      <c r="B133" s="21">
        <v>3.1750000000000074</v>
      </c>
      <c r="C133" s="74">
        <v>3534.262627779673</v>
      </c>
      <c r="D133" s="22">
        <v>514.30509129999973</v>
      </c>
      <c r="E133" s="22">
        <v>1006.2247439333337</v>
      </c>
      <c r="F133" s="22">
        <v>1695.7074996780116</v>
      </c>
      <c r="G133" s="24"/>
    </row>
    <row r="134" spans="2:7" x14ac:dyDescent="0.25">
      <c r="B134" s="21">
        <v>3.2000000000000077</v>
      </c>
      <c r="C134" s="74">
        <v>3558.5171969826638</v>
      </c>
      <c r="D134" s="22">
        <v>514.30509129999973</v>
      </c>
      <c r="E134" s="22">
        <v>1006.2247439333337</v>
      </c>
      <c r="F134" s="22">
        <v>1700.107391233219</v>
      </c>
      <c r="G134" s="24"/>
    </row>
    <row r="135" spans="2:7" x14ac:dyDescent="0.25">
      <c r="B135" s="21">
        <v>3.2250000000000076</v>
      </c>
      <c r="C135" s="74">
        <v>3582.7717661856527</v>
      </c>
      <c r="D135" s="22">
        <v>514.30509129999928</v>
      </c>
      <c r="E135" s="22">
        <v>1006.2247439333337</v>
      </c>
      <c r="F135" s="22">
        <v>1704.5072827884273</v>
      </c>
      <c r="G135" s="24"/>
    </row>
    <row r="136" spans="2:7" x14ac:dyDescent="0.25">
      <c r="B136" s="21">
        <v>3.250000000000008</v>
      </c>
      <c r="C136" s="74">
        <v>3607.0263353886426</v>
      </c>
      <c r="D136" s="22">
        <v>514.30509129999928</v>
      </c>
      <c r="E136" s="22">
        <v>1006.2247439333337</v>
      </c>
      <c r="F136" s="22">
        <v>1708.9071743436357</v>
      </c>
      <c r="G136" s="24"/>
    </row>
    <row r="137" spans="2:7" x14ac:dyDescent="0.25">
      <c r="B137" s="21">
        <v>3.2750000000000083</v>
      </c>
      <c r="C137" s="74">
        <v>3631.2809045916324</v>
      </c>
      <c r="D137" s="22">
        <v>514.30509129999928</v>
      </c>
      <c r="E137" s="22">
        <v>1006.2247439333337</v>
      </c>
      <c r="F137" s="22">
        <v>1713.3070658988431</v>
      </c>
      <c r="G137" s="24"/>
    </row>
    <row r="138" spans="2:7" x14ac:dyDescent="0.25">
      <c r="B138" s="21">
        <v>3.3000000000000087</v>
      </c>
      <c r="C138" s="74">
        <v>3655.5354737946218</v>
      </c>
      <c r="D138" s="22">
        <v>514.30509129999882</v>
      </c>
      <c r="E138" s="22">
        <v>1006.2247439333341</v>
      </c>
      <c r="F138" s="22">
        <v>1717.7069574540519</v>
      </c>
      <c r="G138" s="24"/>
    </row>
    <row r="139" spans="2:7" x14ac:dyDescent="0.25">
      <c r="B139" s="21">
        <v>3.3250000000000091</v>
      </c>
      <c r="C139" s="74">
        <v>3679.7900429976125</v>
      </c>
      <c r="D139" s="22">
        <v>514.30509129999882</v>
      </c>
      <c r="E139" s="22">
        <v>1006.2247439333341</v>
      </c>
      <c r="F139" s="22">
        <v>1698.6946252225898</v>
      </c>
      <c r="G139" s="24"/>
    </row>
    <row r="140" spans="2:7" x14ac:dyDescent="0.25">
      <c r="B140" s="21">
        <v>3.3500000000000094</v>
      </c>
      <c r="C140" s="74">
        <v>3704.0446122006015</v>
      </c>
      <c r="D140" s="22">
        <v>514.30509129999882</v>
      </c>
      <c r="E140" s="22">
        <v>1006.2247439333341</v>
      </c>
      <c r="F140" s="22">
        <v>1672.6076687015093</v>
      </c>
      <c r="G140" s="24"/>
    </row>
    <row r="141" spans="2:7" x14ac:dyDescent="0.25">
      <c r="B141" s="21">
        <v>3.3750000000000093</v>
      </c>
      <c r="C141" s="74">
        <v>3728.2991814035909</v>
      </c>
      <c r="D141" s="22">
        <v>514.30509129999928</v>
      </c>
      <c r="E141" s="22">
        <v>1006.2247439333337</v>
      </c>
      <c r="F141" s="22">
        <v>1646.5207121804283</v>
      </c>
      <c r="G141" s="24"/>
    </row>
    <row r="142" spans="2:7" x14ac:dyDescent="0.25">
      <c r="B142" s="21">
        <v>3.4000000000000097</v>
      </c>
      <c r="C142" s="74">
        <v>3752.5537506065807</v>
      </c>
      <c r="D142" s="22">
        <v>514.30509129999928</v>
      </c>
      <c r="E142" s="22">
        <v>1006.2247439333337</v>
      </c>
      <c r="F142" s="22">
        <v>1620.4337556593459</v>
      </c>
      <c r="G142" s="24"/>
    </row>
    <row r="143" spans="2:7" x14ac:dyDescent="0.25">
      <c r="B143" s="21">
        <v>3.42500000000001</v>
      </c>
      <c r="C143" s="74">
        <v>3776.8083198095705</v>
      </c>
      <c r="D143" s="22">
        <v>514.30509129999928</v>
      </c>
      <c r="E143" s="22">
        <v>1006.2247439333337</v>
      </c>
      <c r="F143" s="22">
        <v>1594.3467991382645</v>
      </c>
      <c r="G143" s="24"/>
    </row>
    <row r="144" spans="2:7" x14ac:dyDescent="0.25">
      <c r="B144" s="21">
        <v>3.4500000000000104</v>
      </c>
      <c r="C144" s="74">
        <v>3801.0628890125608</v>
      </c>
      <c r="D144" s="22">
        <v>514.30509129999973</v>
      </c>
      <c r="E144" s="22">
        <v>1006.2247439333341</v>
      </c>
      <c r="F144" s="22">
        <v>1568.2598426171835</v>
      </c>
      <c r="G144" s="24"/>
    </row>
    <row r="145" spans="2:7" x14ac:dyDescent="0.25">
      <c r="B145" s="21">
        <v>3.4750000000000107</v>
      </c>
      <c r="C145" s="74">
        <v>3825.3174582155507</v>
      </c>
      <c r="D145" s="22">
        <v>514.30509129999973</v>
      </c>
      <c r="E145" s="22">
        <v>1006.2247439333341</v>
      </c>
      <c r="F145" s="22">
        <v>1566.5064648655089</v>
      </c>
      <c r="G145" s="24"/>
    </row>
    <row r="146" spans="2:7" x14ac:dyDescent="0.25">
      <c r="B146" s="21">
        <v>3.5000000000000107</v>
      </c>
      <c r="C146" s="74">
        <v>3849.5720274185396</v>
      </c>
      <c r="D146" s="22">
        <v>514.30509129999973</v>
      </c>
      <c r="E146" s="22">
        <v>1006.2247439333341</v>
      </c>
      <c r="F146" s="22">
        <v>1570.9063564207172</v>
      </c>
      <c r="G146" s="24"/>
    </row>
    <row r="147" spans="2:7" x14ac:dyDescent="0.25">
      <c r="B147" s="21">
        <v>3.525000000000011</v>
      </c>
      <c r="C147" s="74">
        <v>3873.8265966215295</v>
      </c>
      <c r="D147" s="22">
        <v>514.30509129999973</v>
      </c>
      <c r="E147" s="22">
        <v>1006.2247439333341</v>
      </c>
      <c r="F147" s="22">
        <v>1575.3062479759255</v>
      </c>
      <c r="G147" s="24"/>
    </row>
    <row r="148" spans="2:7" x14ac:dyDescent="0.25">
      <c r="B148" s="21">
        <v>3.5500000000000114</v>
      </c>
      <c r="C148" s="74">
        <v>3898.0811658245193</v>
      </c>
      <c r="D148" s="22">
        <v>514.30509129999973</v>
      </c>
      <c r="E148" s="22">
        <v>1006.2247439333341</v>
      </c>
      <c r="F148" s="22">
        <v>1579.706139531133</v>
      </c>
      <c r="G148" s="24"/>
    </row>
    <row r="149" spans="2:7" x14ac:dyDescent="0.25">
      <c r="B149" s="21">
        <v>3.5750000000000117</v>
      </c>
      <c r="C149" s="74">
        <v>3922.3357350275096</v>
      </c>
      <c r="D149" s="22">
        <v>514.30509129999928</v>
      </c>
      <c r="E149" s="22">
        <v>1006.2247439333346</v>
      </c>
      <c r="F149" s="22">
        <v>1584.1060310863418</v>
      </c>
      <c r="G149" s="24"/>
    </row>
    <row r="150" spans="2:7" x14ac:dyDescent="0.25">
      <c r="B150" s="21">
        <v>3.6000000000000121</v>
      </c>
      <c r="C150" s="74">
        <v>3946.5903042304999</v>
      </c>
      <c r="D150" s="22">
        <v>514.30509129999973</v>
      </c>
      <c r="E150" s="22">
        <v>1006.2247439333341</v>
      </c>
      <c r="F150" s="22">
        <v>1588.5059226415497</v>
      </c>
      <c r="G150" s="24"/>
    </row>
    <row r="151" spans="2:7" x14ac:dyDescent="0.25">
      <c r="B151" s="21">
        <v>3.625000000000012</v>
      </c>
      <c r="C151" s="74">
        <v>3970.8448734334888</v>
      </c>
      <c r="D151" s="22">
        <v>514.30509129999973</v>
      </c>
      <c r="E151" s="22">
        <v>1006.2247439333341</v>
      </c>
      <c r="F151" s="22">
        <v>1592.905814196758</v>
      </c>
      <c r="G151" s="24"/>
    </row>
    <row r="152" spans="2:7" x14ac:dyDescent="0.25">
      <c r="B152" s="21">
        <v>3.6500000000000123</v>
      </c>
      <c r="C152" s="74">
        <v>3995.0994426364787</v>
      </c>
      <c r="D152" s="22">
        <v>514.30509129999882</v>
      </c>
      <c r="E152" s="22">
        <v>1006.2247439333341</v>
      </c>
      <c r="F152" s="22">
        <v>1597.6885005578306</v>
      </c>
      <c r="G152" s="24"/>
    </row>
    <row r="153" spans="2:7" x14ac:dyDescent="0.25">
      <c r="B153" s="21">
        <v>3.6750000000000127</v>
      </c>
      <c r="C153" s="74">
        <v>4019.3540118394685</v>
      </c>
      <c r="D153" s="22">
        <v>514.30509129999882</v>
      </c>
      <c r="E153" s="22">
        <v>1006.2247439333341</v>
      </c>
      <c r="F153" s="22">
        <v>1603.6502006504643</v>
      </c>
      <c r="G153" s="24"/>
    </row>
    <row r="154" spans="2:7" x14ac:dyDescent="0.25">
      <c r="B154" s="21">
        <v>3.7000000000000131</v>
      </c>
      <c r="C154" s="74">
        <v>4043.6085810424588</v>
      </c>
      <c r="D154" s="22">
        <v>514.30509129999928</v>
      </c>
      <c r="E154" s="22">
        <v>1006.2247439333337</v>
      </c>
      <c r="F154" s="22">
        <v>1609.6119007430984</v>
      </c>
      <c r="G154" s="24"/>
    </row>
    <row r="155" spans="2:7" x14ac:dyDescent="0.25">
      <c r="B155" s="21">
        <v>3.7250000000000134</v>
      </c>
      <c r="C155" s="74">
        <v>4067.8631502454487</v>
      </c>
      <c r="D155" s="22">
        <v>514.30509129999928</v>
      </c>
      <c r="E155" s="22">
        <v>1006.2247439333337</v>
      </c>
      <c r="F155" s="22">
        <v>1615.5736008357321</v>
      </c>
      <c r="G155" s="24"/>
    </row>
    <row r="156" spans="2:7" x14ac:dyDescent="0.25">
      <c r="B156" s="21">
        <v>3.7500000000000133</v>
      </c>
      <c r="C156" s="74">
        <v>4092.1177194484385</v>
      </c>
      <c r="D156" s="22">
        <v>514.30509129999928</v>
      </c>
      <c r="E156" s="22">
        <v>1006.2247439333337</v>
      </c>
      <c r="F156" s="22">
        <v>1621.5353009283649</v>
      </c>
      <c r="G156" s="24"/>
    </row>
    <row r="157" spans="2:7" x14ac:dyDescent="0.25">
      <c r="B157" s="21">
        <v>3.7750000000000137</v>
      </c>
      <c r="C157" s="74">
        <v>4116.372288651427</v>
      </c>
      <c r="D157" s="22">
        <v>514.30509129999973</v>
      </c>
      <c r="E157" s="22">
        <v>1006.2247439333341</v>
      </c>
      <c r="F157" s="22">
        <v>1627.4970010209991</v>
      </c>
      <c r="G157" s="24"/>
    </row>
    <row r="158" spans="2:7" x14ac:dyDescent="0.25">
      <c r="B158" s="21">
        <v>3.800000000000014</v>
      </c>
      <c r="C158" s="74">
        <v>4140.6268578544168</v>
      </c>
      <c r="D158" s="22">
        <v>514.30509129999973</v>
      </c>
      <c r="E158" s="22">
        <v>1006.2247439333341</v>
      </c>
      <c r="F158" s="22">
        <v>1633.4587011136327</v>
      </c>
      <c r="G158" s="24"/>
    </row>
    <row r="159" spans="2:7" x14ac:dyDescent="0.25">
      <c r="B159" s="21">
        <v>3.8250000000000144</v>
      </c>
      <c r="C159" s="74">
        <v>4164.8814270574076</v>
      </c>
      <c r="D159" s="22">
        <v>514.30509129999973</v>
      </c>
      <c r="E159" s="22">
        <v>1006.2247439333341</v>
      </c>
      <c r="F159" s="22">
        <v>1639.4204012062664</v>
      </c>
      <c r="G159" s="24"/>
    </row>
    <row r="160" spans="2:7" x14ac:dyDescent="0.25">
      <c r="B160" s="21">
        <v>3.8500000000000147</v>
      </c>
      <c r="C160" s="74">
        <v>4189.1359962603974</v>
      </c>
      <c r="D160" s="22">
        <v>514.30509129999882</v>
      </c>
      <c r="E160" s="22">
        <v>1006.2247439333341</v>
      </c>
      <c r="F160" s="22">
        <v>1645.3821012988992</v>
      </c>
      <c r="G160" s="24"/>
    </row>
    <row r="161" spans="2:14" x14ac:dyDescent="0.25">
      <c r="B161" s="21">
        <v>3.8750000000000151</v>
      </c>
      <c r="C161" s="74">
        <v>4213.3905654633863</v>
      </c>
      <c r="D161" s="22">
        <v>514.30509130000064</v>
      </c>
      <c r="E161" s="22">
        <v>1006.224743933335</v>
      </c>
      <c r="F161" s="22">
        <v>1649.4485700666683</v>
      </c>
      <c r="G161" s="24"/>
    </row>
    <row r="162" spans="2:14" x14ac:dyDescent="0.25">
      <c r="B162" s="21">
        <v>3.900000000000015</v>
      </c>
      <c r="C162" s="74">
        <v>4237.6451346663753</v>
      </c>
      <c r="D162" s="22">
        <v>514.30509129999973</v>
      </c>
      <c r="E162" s="22">
        <v>1006.2247439333341</v>
      </c>
      <c r="F162" s="22">
        <v>1649.4485700666683</v>
      </c>
      <c r="G162" s="24"/>
    </row>
    <row r="163" spans="2:14" x14ac:dyDescent="0.25">
      <c r="B163" s="21">
        <v>3.9250000000000154</v>
      </c>
      <c r="C163" s="74">
        <v>4261.8997038693651</v>
      </c>
      <c r="D163" s="22">
        <v>514.30509129999973</v>
      </c>
      <c r="E163" s="22">
        <v>1006.2247439333341</v>
      </c>
      <c r="F163" s="22">
        <v>1649.4485700666683</v>
      </c>
      <c r="G163" s="24"/>
    </row>
    <row r="164" spans="2:14" x14ac:dyDescent="0.25">
      <c r="B164" s="21">
        <v>3.9500000000000157</v>
      </c>
      <c r="C164" s="74">
        <v>4286.1542730723559</v>
      </c>
      <c r="D164" s="22">
        <v>514.30509129999973</v>
      </c>
      <c r="E164" s="22">
        <v>1006.2247439333341</v>
      </c>
      <c r="F164" s="22">
        <v>1649.4485700666683</v>
      </c>
      <c r="G164" s="24"/>
    </row>
    <row r="165" spans="2:14" x14ac:dyDescent="0.25">
      <c r="B165" s="21">
        <v>3.9750000000000161</v>
      </c>
      <c r="C165" s="74">
        <v>4310.4088422753457</v>
      </c>
      <c r="D165" s="22">
        <v>514.30509129999882</v>
      </c>
      <c r="E165" s="22">
        <v>1006.2247439333341</v>
      </c>
      <c r="F165" s="22">
        <v>1649.4485700666673</v>
      </c>
      <c r="G165" s="24"/>
    </row>
    <row r="166" spans="2:14" x14ac:dyDescent="0.25">
      <c r="B166" s="21">
        <v>4.000000000000016</v>
      </c>
      <c r="C166" s="74">
        <v>4334.6634114783355</v>
      </c>
      <c r="D166" s="22">
        <v>514.30509129999973</v>
      </c>
      <c r="E166" s="22">
        <v>1002.8087711594553</v>
      </c>
      <c r="F166" s="22">
        <v>1649.4485700666673</v>
      </c>
      <c r="G166" s="24"/>
    </row>
    <row r="167" spans="2:14" x14ac:dyDescent="0.25">
      <c r="D167" s="19"/>
      <c r="E167" s="19"/>
      <c r="F167" s="19"/>
      <c r="G167" s="24"/>
    </row>
    <row r="168" spans="2:14" ht="73.5" customHeight="1" x14ac:dyDescent="0.25">
      <c r="B168" s="90" t="s">
        <v>94</v>
      </c>
      <c r="C168" s="90"/>
      <c r="D168" s="90"/>
      <c r="E168" s="90"/>
      <c r="F168" s="90"/>
      <c r="G168" s="24"/>
      <c r="N168" s="19"/>
    </row>
    <row r="169" spans="2:14" ht="30" customHeight="1" x14ac:dyDescent="0.25">
      <c r="B169" s="90"/>
      <c r="C169" s="90"/>
      <c r="D169" s="90"/>
      <c r="E169" s="90"/>
      <c r="F169" s="90"/>
      <c r="G169" s="19"/>
    </row>
    <row r="170" spans="2:14" ht="12.75" customHeight="1" x14ac:dyDescent="0.25">
      <c r="B170" s="90"/>
      <c r="C170" s="90"/>
      <c r="D170" s="90"/>
      <c r="E170" s="90"/>
      <c r="F170" s="90"/>
      <c r="G170" s="70"/>
      <c r="H170" s="70"/>
      <c r="I170" s="73"/>
    </row>
    <row r="171" spans="2:14" ht="15.75" customHeight="1" x14ac:dyDescent="0.25">
      <c r="B171" s="62"/>
      <c r="C171" s="62"/>
      <c r="G171" s="51"/>
      <c r="H171" s="51"/>
      <c r="I171" s="51"/>
    </row>
    <row r="172" spans="2:14" ht="12.75" customHeight="1" x14ac:dyDescent="0.25">
      <c r="G172" s="70"/>
    </row>
    <row r="173" spans="2:14" x14ac:dyDescent="0.25">
      <c r="D173" s="19"/>
      <c r="E173" s="19"/>
      <c r="F173" s="19"/>
    </row>
    <row r="174" spans="2:14" x14ac:dyDescent="0.25">
      <c r="D174" s="19"/>
      <c r="E174" s="19"/>
      <c r="F174" s="19"/>
    </row>
    <row r="175" spans="2:14" x14ac:dyDescent="0.25">
      <c r="B175" s="69"/>
      <c r="C175" s="69"/>
      <c r="D175" s="19"/>
      <c r="E175" s="19"/>
      <c r="F175" s="19"/>
      <c r="H175" s="71"/>
      <c r="I175" s="71"/>
      <c r="J175" s="19"/>
      <c r="K175" s="19"/>
      <c r="L175" s="19"/>
    </row>
    <row r="176" spans="2:14" x14ac:dyDescent="0.25">
      <c r="D176" s="19"/>
      <c r="E176" s="19"/>
      <c r="F176" s="19"/>
      <c r="H176" s="72"/>
      <c r="I176" s="72"/>
      <c r="J176" s="19"/>
      <c r="K176" s="19"/>
      <c r="L176" s="19"/>
    </row>
    <row r="177" spans="4:12" x14ac:dyDescent="0.25">
      <c r="D177" s="19"/>
      <c r="E177" s="19"/>
      <c r="F177" s="19"/>
      <c r="H177" s="72"/>
      <c r="I177" s="72"/>
      <c r="J177" s="19"/>
      <c r="K177" s="19"/>
      <c r="L177" s="19"/>
    </row>
    <row r="178" spans="4:12" x14ac:dyDescent="0.25">
      <c r="D178" s="19"/>
      <c r="E178" s="19"/>
      <c r="F178" s="19"/>
      <c r="H178" s="72"/>
      <c r="I178" s="72"/>
      <c r="J178" s="19"/>
      <c r="K178" s="19"/>
      <c r="L178" s="19"/>
    </row>
    <row r="179" spans="4:12" x14ac:dyDescent="0.25">
      <c r="D179" s="19"/>
      <c r="E179" s="19"/>
      <c r="F179" s="19"/>
      <c r="H179" s="72"/>
      <c r="I179" s="72"/>
      <c r="J179" s="19"/>
      <c r="K179" s="19"/>
      <c r="L179" s="19"/>
    </row>
  </sheetData>
  <mergeCells count="3">
    <mergeCell ref="B169:F169"/>
    <mergeCell ref="B168:F168"/>
    <mergeCell ref="B170:F17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1:W171"/>
  <sheetViews>
    <sheetView showGridLines="0" tabSelected="1" zoomScaleNormal="100" workbookViewId="0">
      <selection activeCell="B5" sqref="B5"/>
    </sheetView>
  </sheetViews>
  <sheetFormatPr baseColWidth="10" defaultRowHeight="12.75" x14ac:dyDescent="0.25"/>
  <cols>
    <col min="1" max="1" width="3.140625" style="18" customWidth="1"/>
    <col min="2" max="4" width="31.140625" style="18" customWidth="1"/>
    <col min="5" max="5" width="35.140625" style="18" customWidth="1"/>
    <col min="6" max="7" width="23.5703125" style="18" customWidth="1"/>
    <col min="8" max="8" width="34.5703125" style="18" customWidth="1"/>
    <col min="9" max="9" width="35.140625" style="18" customWidth="1"/>
    <col min="10" max="10" width="26.5703125" style="18" customWidth="1"/>
    <col min="11" max="11" width="35.140625" style="18" customWidth="1"/>
    <col min="12" max="12" width="8.7109375" style="18" customWidth="1"/>
    <col min="13" max="13" width="27.7109375" style="18" customWidth="1"/>
    <col min="14" max="14" width="23.85546875" style="18" customWidth="1"/>
    <col min="15" max="15" width="25.42578125" style="18" customWidth="1"/>
    <col min="16" max="16" width="24.85546875" style="18" customWidth="1"/>
    <col min="17" max="17" width="25.42578125" style="18" customWidth="1"/>
    <col min="18" max="18" width="31.7109375" style="18" customWidth="1"/>
    <col min="19" max="19" width="25.42578125" style="18" customWidth="1"/>
    <col min="20" max="21" width="35.140625" style="18" customWidth="1"/>
    <col min="22" max="22" width="57" style="83" customWidth="1"/>
    <col min="23" max="16384" width="11.42578125" style="18"/>
  </cols>
  <sheetData>
    <row r="1" spans="2:23" x14ac:dyDescent="0.25">
      <c r="B1" s="20"/>
      <c r="C1" s="20"/>
    </row>
    <row r="2" spans="2:23" ht="21" customHeight="1" x14ac:dyDescent="0.25">
      <c r="B2" s="88" t="s">
        <v>76</v>
      </c>
      <c r="C2" s="88"/>
      <c r="D2" s="88"/>
      <c r="E2" s="88"/>
      <c r="F2" s="88"/>
      <c r="G2" s="88"/>
      <c r="H2" s="88"/>
    </row>
    <row r="4" spans="2:23" x14ac:dyDescent="0.25">
      <c r="B4" s="52" t="s">
        <v>62</v>
      </c>
      <c r="C4" s="52"/>
      <c r="M4" s="56" t="s">
        <v>63</v>
      </c>
      <c r="N4" s="46"/>
      <c r="O4" s="46"/>
      <c r="P4" s="46"/>
      <c r="Q4" s="46"/>
      <c r="R4" s="46"/>
      <c r="S4" s="46"/>
      <c r="T4" s="46"/>
      <c r="U4" s="46"/>
      <c r="V4" s="58"/>
    </row>
    <row r="5" spans="2:23" s="20" customFormat="1" ht="66.75" customHeight="1" x14ac:dyDescent="0.25">
      <c r="B5" s="54" t="s">
        <v>55</v>
      </c>
      <c r="C5" s="54" t="s">
        <v>84</v>
      </c>
      <c r="D5" s="55" t="s">
        <v>57</v>
      </c>
      <c r="E5" s="55" t="s">
        <v>77</v>
      </c>
      <c r="F5" s="55" t="s">
        <v>78</v>
      </c>
      <c r="G5" s="55" t="s">
        <v>58</v>
      </c>
      <c r="H5" s="55" t="s">
        <v>59</v>
      </c>
      <c r="I5" s="55" t="s">
        <v>79</v>
      </c>
      <c r="J5" s="55" t="s">
        <v>60</v>
      </c>
      <c r="K5" s="55" t="s">
        <v>61</v>
      </c>
      <c r="L5" s="47"/>
      <c r="M5" s="57" t="s">
        <v>64</v>
      </c>
      <c r="N5" s="82" t="s">
        <v>80</v>
      </c>
      <c r="O5" s="82" t="s">
        <v>81</v>
      </c>
      <c r="P5" s="82" t="s">
        <v>65</v>
      </c>
      <c r="Q5" s="82" t="s">
        <v>66</v>
      </c>
      <c r="R5" s="57" t="s">
        <v>82</v>
      </c>
      <c r="S5" s="57" t="s">
        <v>67</v>
      </c>
      <c r="T5" s="57" t="s">
        <v>68</v>
      </c>
      <c r="U5" s="57" t="s">
        <v>86</v>
      </c>
      <c r="V5" s="57" t="s">
        <v>98</v>
      </c>
      <c r="W5" s="47"/>
    </row>
    <row r="6" spans="2:23" x14ac:dyDescent="0.25">
      <c r="B6" s="45">
        <v>0</v>
      </c>
      <c r="C6" s="75">
        <v>820.41936666666663</v>
      </c>
      <c r="D6" s="32">
        <v>46.583657833333291</v>
      </c>
      <c r="E6" s="32">
        <v>0</v>
      </c>
      <c r="F6" s="32">
        <v>0</v>
      </c>
      <c r="G6" s="32">
        <v>174</v>
      </c>
      <c r="H6" s="32">
        <v>573.98392923000006</v>
      </c>
      <c r="I6" s="32">
        <v>-605.61867612375022</v>
      </c>
      <c r="J6" s="32">
        <v>188.94509353958335</v>
      </c>
      <c r="K6" s="32">
        <v>794.56376966333357</v>
      </c>
      <c r="M6" s="32">
        <v>192.79799199999991</v>
      </c>
      <c r="N6" s="32">
        <v>0</v>
      </c>
      <c r="O6" s="32">
        <v>0</v>
      </c>
      <c r="P6" s="32">
        <v>114</v>
      </c>
      <c r="Q6" s="32">
        <v>205.17392923</v>
      </c>
      <c r="R6" s="32">
        <v>-480.40743175539683</v>
      </c>
      <c r="S6" s="32">
        <v>31.564489474603079</v>
      </c>
      <c r="T6" s="32">
        <v>511.97192123000332</v>
      </c>
      <c r="U6" s="32">
        <v>1114.2162333333299</v>
      </c>
      <c r="V6" s="59">
        <v>0</v>
      </c>
    </row>
    <row r="7" spans="2:23" x14ac:dyDescent="0.25">
      <c r="B7" s="45">
        <v>2.5000000000000001E-2</v>
      </c>
      <c r="C7" s="75">
        <v>840.58652212366735</v>
      </c>
      <c r="D7" s="32">
        <v>46.583657833333405</v>
      </c>
      <c r="E7" s="32">
        <v>0</v>
      </c>
      <c r="F7" s="32">
        <v>0</v>
      </c>
      <c r="G7" s="32">
        <v>174</v>
      </c>
      <c r="H7" s="32">
        <v>573.98392923000006</v>
      </c>
      <c r="I7" s="32">
        <v>-613.18135942012532</v>
      </c>
      <c r="J7" s="32">
        <v>181.38241024320803</v>
      </c>
      <c r="K7" s="32">
        <v>794.56376966333335</v>
      </c>
      <c r="M7" s="32">
        <v>192.79799200000002</v>
      </c>
      <c r="N7" s="32">
        <v>0</v>
      </c>
      <c r="O7" s="32">
        <v>0</v>
      </c>
      <c r="P7" s="32">
        <v>114</v>
      </c>
      <c r="Q7" s="32">
        <v>205.17392923</v>
      </c>
      <c r="R7" s="32">
        <v>-488.09015764377818</v>
      </c>
      <c r="S7" s="32">
        <v>23.88176358622195</v>
      </c>
      <c r="T7" s="32">
        <v>511.97192123000013</v>
      </c>
      <c r="U7" s="32">
        <v>1154.5505442473348</v>
      </c>
      <c r="V7" s="59">
        <v>0.05</v>
      </c>
    </row>
    <row r="8" spans="2:23" x14ac:dyDescent="0.25">
      <c r="B8" s="45">
        <v>0.05</v>
      </c>
      <c r="C8" s="75">
        <v>860.75367758066807</v>
      </c>
      <c r="D8" s="32">
        <v>46.583657833333348</v>
      </c>
      <c r="E8" s="32">
        <v>0</v>
      </c>
      <c r="F8" s="32">
        <v>0</v>
      </c>
      <c r="G8" s="32">
        <v>174</v>
      </c>
      <c r="H8" s="32">
        <v>573.98392923000006</v>
      </c>
      <c r="I8" s="32">
        <v>-620.74404271650087</v>
      </c>
      <c r="J8" s="32">
        <v>173.81972694683293</v>
      </c>
      <c r="K8" s="32">
        <v>794.5637696633338</v>
      </c>
      <c r="M8" s="32">
        <v>192.79799199999991</v>
      </c>
      <c r="N8" s="32">
        <v>0</v>
      </c>
      <c r="O8" s="32">
        <v>0</v>
      </c>
      <c r="P8" s="32">
        <v>114</v>
      </c>
      <c r="Q8" s="32">
        <v>205.17392923</v>
      </c>
      <c r="R8" s="32">
        <v>-495.77288353215931</v>
      </c>
      <c r="S8" s="32">
        <v>16.199037697840595</v>
      </c>
      <c r="T8" s="32">
        <v>511.97192122999991</v>
      </c>
      <c r="U8" s="32">
        <v>1194.8848551613362</v>
      </c>
      <c r="V8" s="59">
        <v>0.1</v>
      </c>
    </row>
    <row r="9" spans="2:23" x14ac:dyDescent="0.25">
      <c r="B9" s="45">
        <v>7.4999999999999997E-2</v>
      </c>
      <c r="C9" s="75">
        <v>880.9208330376689</v>
      </c>
      <c r="D9" s="32">
        <v>46.583657833333348</v>
      </c>
      <c r="E9" s="32">
        <v>0</v>
      </c>
      <c r="F9" s="32">
        <v>0</v>
      </c>
      <c r="G9" s="32">
        <v>174</v>
      </c>
      <c r="H9" s="32">
        <v>573.98392923000006</v>
      </c>
      <c r="I9" s="32">
        <v>-628.30672601287597</v>
      </c>
      <c r="J9" s="32">
        <v>166.25704365045749</v>
      </c>
      <c r="K9" s="32">
        <v>794.56376966333346</v>
      </c>
      <c r="M9" s="32">
        <v>192.79799199999991</v>
      </c>
      <c r="N9" s="32">
        <v>0</v>
      </c>
      <c r="O9" s="32">
        <v>0</v>
      </c>
      <c r="P9" s="32">
        <v>114</v>
      </c>
      <c r="Q9" s="32">
        <v>205.17392923</v>
      </c>
      <c r="R9" s="32">
        <v>-503.45560942054044</v>
      </c>
      <c r="S9" s="32">
        <v>8.5163118094594665</v>
      </c>
      <c r="T9" s="32">
        <v>511.97192122999991</v>
      </c>
      <c r="U9" s="32">
        <v>1235.2191660753379</v>
      </c>
      <c r="V9" s="59">
        <v>0.15</v>
      </c>
    </row>
    <row r="10" spans="2:23" x14ac:dyDescent="0.25">
      <c r="B10" s="45">
        <v>0.1</v>
      </c>
      <c r="C10" s="75">
        <v>901.08798849466973</v>
      </c>
      <c r="D10" s="32">
        <v>46.583657833333461</v>
      </c>
      <c r="E10" s="32">
        <v>0</v>
      </c>
      <c r="F10" s="32">
        <v>0</v>
      </c>
      <c r="G10" s="32">
        <v>174</v>
      </c>
      <c r="H10" s="32">
        <v>573.98392923000006</v>
      </c>
      <c r="I10" s="32">
        <v>-635.8694093092513</v>
      </c>
      <c r="J10" s="32">
        <v>158.69436035408228</v>
      </c>
      <c r="K10" s="32">
        <v>794.56376966333357</v>
      </c>
      <c r="M10" s="32">
        <v>192.79799200000002</v>
      </c>
      <c r="N10" s="32">
        <v>0</v>
      </c>
      <c r="O10" s="32">
        <v>0</v>
      </c>
      <c r="P10" s="32">
        <v>114</v>
      </c>
      <c r="Q10" s="32">
        <v>205.17392923</v>
      </c>
      <c r="R10" s="32">
        <v>-511.1383353089218</v>
      </c>
      <c r="S10" s="32">
        <v>0.83358592107811091</v>
      </c>
      <c r="T10" s="32">
        <v>511.97192122999991</v>
      </c>
      <c r="U10" s="32">
        <v>1275.5534769893395</v>
      </c>
      <c r="V10" s="59">
        <v>0.2</v>
      </c>
    </row>
    <row r="11" spans="2:23" x14ac:dyDescent="0.25">
      <c r="B11" s="45">
        <v>0.125</v>
      </c>
      <c r="C11" s="75">
        <v>921.25514395167045</v>
      </c>
      <c r="D11" s="32">
        <v>46.583657833333518</v>
      </c>
      <c r="E11" s="32">
        <v>0</v>
      </c>
      <c r="F11" s="32">
        <v>0</v>
      </c>
      <c r="G11" s="32">
        <v>174</v>
      </c>
      <c r="H11" s="32">
        <v>573.98392923000006</v>
      </c>
      <c r="I11" s="32">
        <v>-643.43209260562662</v>
      </c>
      <c r="J11" s="32">
        <v>151.13167705770695</v>
      </c>
      <c r="K11" s="32">
        <v>794.56376966333357</v>
      </c>
      <c r="M11" s="32">
        <v>192.79799199999991</v>
      </c>
      <c r="N11" s="32">
        <v>0</v>
      </c>
      <c r="O11" s="32">
        <v>0</v>
      </c>
      <c r="P11" s="32">
        <v>114</v>
      </c>
      <c r="Q11" s="32">
        <v>205.17392923</v>
      </c>
      <c r="R11" s="32">
        <v>-518.82106119730304</v>
      </c>
      <c r="S11" s="32">
        <v>-6.849139967303131</v>
      </c>
      <c r="T11" s="32">
        <v>511.97192122999991</v>
      </c>
      <c r="U11" s="32">
        <v>1315.8877879033409</v>
      </c>
      <c r="V11" s="59">
        <v>0.25</v>
      </c>
    </row>
    <row r="12" spans="2:23" x14ac:dyDescent="0.25">
      <c r="B12" s="45">
        <v>0.15</v>
      </c>
      <c r="C12" s="75">
        <v>941.42229940867128</v>
      </c>
      <c r="D12" s="32">
        <v>46.583657833333348</v>
      </c>
      <c r="E12" s="32">
        <v>0</v>
      </c>
      <c r="F12" s="32">
        <v>0</v>
      </c>
      <c r="G12" s="32">
        <v>174</v>
      </c>
      <c r="H12" s="32">
        <v>573.98392923000006</v>
      </c>
      <c r="I12" s="32">
        <v>-650.99477590200195</v>
      </c>
      <c r="J12" s="32">
        <v>143.56899376133151</v>
      </c>
      <c r="K12" s="32">
        <v>794.56376966333346</v>
      </c>
      <c r="M12" s="32">
        <v>192.79799199999991</v>
      </c>
      <c r="N12" s="32">
        <v>0</v>
      </c>
      <c r="O12" s="32">
        <v>0</v>
      </c>
      <c r="P12" s="32">
        <v>114</v>
      </c>
      <c r="Q12" s="32">
        <v>205.17392923</v>
      </c>
      <c r="R12" s="32">
        <v>-526.50378708568428</v>
      </c>
      <c r="S12" s="32">
        <v>-14.531865855684373</v>
      </c>
      <c r="T12" s="32">
        <v>511.97192122999991</v>
      </c>
      <c r="U12" s="32">
        <v>1356.2220988173426</v>
      </c>
      <c r="V12" s="59">
        <v>0.3</v>
      </c>
    </row>
    <row r="13" spans="2:23" x14ac:dyDescent="0.25">
      <c r="B13" s="45">
        <v>0.17499999999999999</v>
      </c>
      <c r="C13" s="75">
        <v>961.589454865672</v>
      </c>
      <c r="D13" s="32">
        <v>46.583657833333461</v>
      </c>
      <c r="E13" s="32">
        <v>0</v>
      </c>
      <c r="F13" s="32">
        <v>0</v>
      </c>
      <c r="G13" s="32">
        <v>174</v>
      </c>
      <c r="H13" s="32">
        <v>573.98392923000006</v>
      </c>
      <c r="I13" s="32">
        <v>-658.55745919837705</v>
      </c>
      <c r="J13" s="32">
        <v>136.00631046495641</v>
      </c>
      <c r="K13" s="32">
        <v>794.56376966333346</v>
      </c>
      <c r="M13" s="32">
        <v>192.79799199999997</v>
      </c>
      <c r="N13" s="32">
        <v>0</v>
      </c>
      <c r="O13" s="32">
        <v>0</v>
      </c>
      <c r="P13" s="32">
        <v>114</v>
      </c>
      <c r="Q13" s="32">
        <v>205.17392923</v>
      </c>
      <c r="R13" s="32">
        <v>-534.18651297406552</v>
      </c>
      <c r="S13" s="32">
        <v>-22.214591744065615</v>
      </c>
      <c r="T13" s="32">
        <v>511.97192122999991</v>
      </c>
      <c r="U13" s="32">
        <v>1396.556409731344</v>
      </c>
      <c r="V13" s="59">
        <v>0.35</v>
      </c>
    </row>
    <row r="14" spans="2:23" x14ac:dyDescent="0.25">
      <c r="B14" s="45">
        <v>0.2</v>
      </c>
      <c r="C14" s="75">
        <v>981.75661032267271</v>
      </c>
      <c r="D14" s="32">
        <v>46.583657833333518</v>
      </c>
      <c r="E14" s="32">
        <v>0</v>
      </c>
      <c r="F14" s="32">
        <v>0</v>
      </c>
      <c r="G14" s="32">
        <v>174</v>
      </c>
      <c r="H14" s="32">
        <v>573.98392923000006</v>
      </c>
      <c r="I14" s="32">
        <v>-666.1201424947526</v>
      </c>
      <c r="J14" s="32">
        <v>128.44362716858132</v>
      </c>
      <c r="K14" s="32">
        <v>794.56376966333391</v>
      </c>
      <c r="M14" s="32">
        <v>192.79799199999997</v>
      </c>
      <c r="N14" s="32">
        <v>0</v>
      </c>
      <c r="O14" s="32">
        <v>0</v>
      </c>
      <c r="P14" s="32">
        <v>114</v>
      </c>
      <c r="Q14" s="32">
        <v>205.17392923</v>
      </c>
      <c r="R14" s="32">
        <v>-541.86923886244688</v>
      </c>
      <c r="S14" s="32">
        <v>-29.897317632446743</v>
      </c>
      <c r="T14" s="32">
        <v>511.97192123000013</v>
      </c>
      <c r="U14" s="32">
        <v>1436.8907206453455</v>
      </c>
      <c r="V14" s="59">
        <v>0.4</v>
      </c>
    </row>
    <row r="15" spans="2:23" x14ac:dyDescent="0.25">
      <c r="B15" s="45">
        <v>0.22500000000000001</v>
      </c>
      <c r="C15" s="75">
        <v>1001.9237657796735</v>
      </c>
      <c r="D15" s="32">
        <v>46.583657833333348</v>
      </c>
      <c r="E15" s="32">
        <v>0</v>
      </c>
      <c r="F15" s="32">
        <v>0</v>
      </c>
      <c r="G15" s="32">
        <v>174</v>
      </c>
      <c r="H15" s="32">
        <v>573.98392923000006</v>
      </c>
      <c r="I15" s="32">
        <v>-673.6828257911277</v>
      </c>
      <c r="J15" s="32">
        <v>120.88094387220588</v>
      </c>
      <c r="K15" s="32">
        <v>794.56376966333357</v>
      </c>
      <c r="M15" s="32">
        <v>192.79799199999997</v>
      </c>
      <c r="N15" s="32">
        <v>0</v>
      </c>
      <c r="O15" s="32">
        <v>0</v>
      </c>
      <c r="P15" s="32">
        <v>114</v>
      </c>
      <c r="Q15" s="32">
        <v>205.17392923</v>
      </c>
      <c r="R15" s="32">
        <v>-549.55196475082812</v>
      </c>
      <c r="S15" s="32">
        <v>-37.580043520827985</v>
      </c>
      <c r="T15" s="32">
        <v>511.97192123000013</v>
      </c>
      <c r="U15" s="32">
        <v>1477.2250315593469</v>
      </c>
      <c r="V15" s="59">
        <v>0.45</v>
      </c>
    </row>
    <row r="16" spans="2:23" x14ac:dyDescent="0.25">
      <c r="B16" s="45">
        <v>0.25</v>
      </c>
      <c r="C16" s="75">
        <v>1022.0909212366741</v>
      </c>
      <c r="D16" s="32">
        <v>46.583657833333405</v>
      </c>
      <c r="E16" s="32">
        <v>0</v>
      </c>
      <c r="F16" s="32">
        <v>0</v>
      </c>
      <c r="G16" s="32">
        <v>174</v>
      </c>
      <c r="H16" s="32">
        <v>573.98392923000006</v>
      </c>
      <c r="I16" s="32">
        <v>-681.24550908750302</v>
      </c>
      <c r="J16" s="32">
        <v>113.31826057583066</v>
      </c>
      <c r="K16" s="32">
        <v>794.56376966333369</v>
      </c>
      <c r="M16" s="32">
        <v>192.79799199999997</v>
      </c>
      <c r="N16" s="32">
        <v>0</v>
      </c>
      <c r="O16" s="32">
        <v>0</v>
      </c>
      <c r="P16" s="32">
        <v>132</v>
      </c>
      <c r="Q16" s="32">
        <v>205.17392923</v>
      </c>
      <c r="R16" s="32">
        <v>-563.23469063920948</v>
      </c>
      <c r="S16" s="32">
        <v>-33.262769409209227</v>
      </c>
      <c r="T16" s="32">
        <v>529.97192123000013</v>
      </c>
      <c r="U16" s="32">
        <v>1499.5593424733484</v>
      </c>
      <c r="V16" s="59">
        <v>0.5</v>
      </c>
    </row>
    <row r="17" spans="2:22" x14ac:dyDescent="0.25">
      <c r="B17" s="45">
        <v>0.27500000000000002</v>
      </c>
      <c r="C17" s="75">
        <v>1042.2580766936749</v>
      </c>
      <c r="D17" s="32">
        <v>46.583657833333461</v>
      </c>
      <c r="E17" s="32">
        <v>0</v>
      </c>
      <c r="F17" s="32">
        <v>0</v>
      </c>
      <c r="G17" s="32">
        <v>174</v>
      </c>
      <c r="H17" s="32">
        <v>573.98392923000006</v>
      </c>
      <c r="I17" s="32">
        <v>-688.80819238387835</v>
      </c>
      <c r="J17" s="32">
        <v>105.75557727945557</v>
      </c>
      <c r="K17" s="32">
        <v>794.56376966333391</v>
      </c>
      <c r="M17" s="32">
        <v>192.79799200000008</v>
      </c>
      <c r="N17" s="32">
        <v>0</v>
      </c>
      <c r="O17" s="32">
        <v>0</v>
      </c>
      <c r="P17" s="32">
        <v>156</v>
      </c>
      <c r="Q17" s="32">
        <v>205.17392923</v>
      </c>
      <c r="R17" s="32">
        <v>-578.91741652759049</v>
      </c>
      <c r="S17" s="32">
        <v>-24.945495297590583</v>
      </c>
      <c r="T17" s="32">
        <v>553.97192122999991</v>
      </c>
      <c r="U17" s="32">
        <v>1515.89365338735</v>
      </c>
      <c r="V17" s="59">
        <v>0.55000000000000004</v>
      </c>
    </row>
    <row r="18" spans="2:22" x14ac:dyDescent="0.25">
      <c r="B18" s="45">
        <v>0.3</v>
      </c>
      <c r="C18" s="75">
        <v>1062.4252321506758</v>
      </c>
      <c r="D18" s="32">
        <v>46.583657833333348</v>
      </c>
      <c r="E18" s="32">
        <v>0</v>
      </c>
      <c r="F18" s="32">
        <v>0</v>
      </c>
      <c r="G18" s="32">
        <v>174</v>
      </c>
      <c r="H18" s="32">
        <v>573.98392923000006</v>
      </c>
      <c r="I18" s="32">
        <v>-696.37087568025345</v>
      </c>
      <c r="J18" s="32">
        <v>98.192893983080012</v>
      </c>
      <c r="K18" s="32">
        <v>794.56376966333346</v>
      </c>
      <c r="M18" s="32">
        <v>168.56512578968324</v>
      </c>
      <c r="N18" s="32">
        <v>58.505303045931669</v>
      </c>
      <c r="O18" s="32">
        <v>0</v>
      </c>
      <c r="P18" s="32">
        <v>170</v>
      </c>
      <c r="Q18" s="32">
        <v>205.17392923</v>
      </c>
      <c r="R18" s="32">
        <v>-600.21476421831949</v>
      </c>
      <c r="S18" s="32">
        <v>2.0295938472953594</v>
      </c>
      <c r="T18" s="32">
        <v>602.24435806561496</v>
      </c>
      <c r="U18" s="32">
        <v>1494.9555274657364</v>
      </c>
      <c r="V18" s="59">
        <v>0.6</v>
      </c>
    </row>
    <row r="19" spans="2:22" x14ac:dyDescent="0.25">
      <c r="B19" s="45">
        <v>0.32500000000000001</v>
      </c>
      <c r="C19" s="75">
        <v>1082.5923876076765</v>
      </c>
      <c r="D19" s="32">
        <v>46.58365783333339</v>
      </c>
      <c r="E19" s="32">
        <v>0</v>
      </c>
      <c r="F19" s="32">
        <v>0</v>
      </c>
      <c r="G19" s="32">
        <v>174</v>
      </c>
      <c r="H19" s="32">
        <v>573.98392923000006</v>
      </c>
      <c r="I19" s="32">
        <v>-703.93355897662877</v>
      </c>
      <c r="J19" s="32">
        <v>90.630210686704686</v>
      </c>
      <c r="K19" s="32">
        <v>794.56376966333346</v>
      </c>
      <c r="M19" s="32">
        <v>102.11103416104588</v>
      </c>
      <c r="N19" s="32">
        <v>124.62712421642595</v>
      </c>
      <c r="O19" s="32">
        <v>0</v>
      </c>
      <c r="P19" s="32">
        <v>175</v>
      </c>
      <c r="Q19" s="32">
        <v>205.17392923</v>
      </c>
      <c r="R19" s="32">
        <v>-606.40578090636745</v>
      </c>
      <c r="S19" s="32">
        <v>0.50630670110456322</v>
      </c>
      <c r="T19" s="32">
        <v>606.91208760747213</v>
      </c>
      <c r="U19" s="32">
        <v>1514.6221088378811</v>
      </c>
      <c r="V19" s="59">
        <v>0.65</v>
      </c>
    </row>
    <row r="20" spans="2:22" x14ac:dyDescent="0.25">
      <c r="B20" s="45">
        <v>0.35</v>
      </c>
      <c r="C20" s="75">
        <v>1089.7595430646775</v>
      </c>
      <c r="D20" s="32">
        <v>46.583657833333334</v>
      </c>
      <c r="E20" s="32">
        <v>0</v>
      </c>
      <c r="F20" s="32">
        <v>0</v>
      </c>
      <c r="G20" s="32">
        <v>187</v>
      </c>
      <c r="H20" s="32">
        <v>573.98392923000006</v>
      </c>
      <c r="I20" s="32">
        <v>-711.4962422730041</v>
      </c>
      <c r="J20" s="32">
        <v>96.06752739032936</v>
      </c>
      <c r="K20" s="32">
        <v>807.56376966333346</v>
      </c>
      <c r="M20" s="32">
        <v>35.656942532408081</v>
      </c>
      <c r="N20" s="32">
        <v>177.59870618999997</v>
      </c>
      <c r="O20" s="32">
        <v>0</v>
      </c>
      <c r="P20" s="32">
        <v>180</v>
      </c>
      <c r="Q20" s="32">
        <v>205.17392923</v>
      </c>
      <c r="R20" s="32">
        <v>-604.56571991983787</v>
      </c>
      <c r="S20" s="32">
        <v>-6.136141967429694</v>
      </c>
      <c r="T20" s="32">
        <v>598.42957795240818</v>
      </c>
      <c r="U20" s="32">
        <v>1528.2886902100258</v>
      </c>
      <c r="V20" s="59">
        <v>0.7</v>
      </c>
    </row>
    <row r="21" spans="2:22" x14ac:dyDescent="0.25">
      <c r="B21" s="45">
        <v>0.375</v>
      </c>
      <c r="C21" s="75">
        <v>1100.9266985216782</v>
      </c>
      <c r="D21" s="32">
        <v>46.583657833333334</v>
      </c>
      <c r="E21" s="32">
        <v>0</v>
      </c>
      <c r="F21" s="32">
        <v>0</v>
      </c>
      <c r="G21" s="32">
        <v>196</v>
      </c>
      <c r="H21" s="32">
        <v>573.98392923000006</v>
      </c>
      <c r="I21" s="32">
        <v>-719.05892556937943</v>
      </c>
      <c r="J21" s="32">
        <v>97.504844093953807</v>
      </c>
      <c r="K21" s="32">
        <v>816.56376966333323</v>
      </c>
      <c r="M21" s="32">
        <v>0</v>
      </c>
      <c r="N21" s="32">
        <v>177.59870618999997</v>
      </c>
      <c r="O21" s="32">
        <v>0</v>
      </c>
      <c r="P21" s="32">
        <v>186</v>
      </c>
      <c r="Q21" s="32">
        <v>205.17392923</v>
      </c>
      <c r="R21" s="32">
        <v>-592.20571790231816</v>
      </c>
      <c r="S21" s="32">
        <v>-23.433082482318241</v>
      </c>
      <c r="T21" s="32">
        <v>568.77263541999992</v>
      </c>
      <c r="U21" s="32">
        <v>1544.9552715821706</v>
      </c>
      <c r="V21" s="59">
        <v>0.75</v>
      </c>
    </row>
    <row r="22" spans="2:22" x14ac:dyDescent="0.25">
      <c r="B22" s="45">
        <v>0.4</v>
      </c>
      <c r="C22" s="75">
        <v>1084.6356389771579</v>
      </c>
      <c r="D22" s="32">
        <v>54.370291470900099</v>
      </c>
      <c r="E22" s="32">
        <v>15.671581363954431</v>
      </c>
      <c r="F22" s="32">
        <v>0</v>
      </c>
      <c r="G22" s="32">
        <v>209</v>
      </c>
      <c r="H22" s="32">
        <v>573.98392923000006</v>
      </c>
      <c r="I22" s="32">
        <v>-726.62160886575475</v>
      </c>
      <c r="J22" s="32">
        <v>126.40037579909972</v>
      </c>
      <c r="K22" s="32">
        <v>853.02198466485447</v>
      </c>
      <c r="M22" s="32">
        <v>0</v>
      </c>
      <c r="N22" s="32">
        <v>177.59870619000026</v>
      </c>
      <c r="O22" s="32">
        <v>0</v>
      </c>
      <c r="P22" s="32">
        <v>192</v>
      </c>
      <c r="Q22" s="32">
        <v>205.17392923</v>
      </c>
      <c r="R22" s="32">
        <v>-597.7612572112987</v>
      </c>
      <c r="S22" s="32">
        <v>-22.988621791297987</v>
      </c>
      <c r="T22" s="32">
        <v>574.7726354200006</v>
      </c>
      <c r="U22" s="32">
        <v>1557.6218529543155</v>
      </c>
      <c r="V22" s="59">
        <v>0.8</v>
      </c>
    </row>
    <row r="23" spans="2:22" x14ac:dyDescent="0.25">
      <c r="B23" s="45">
        <v>0.42499999999999999</v>
      </c>
      <c r="C23" s="75">
        <v>1092.96892966323</v>
      </c>
      <c r="D23" s="32">
        <v>0</v>
      </c>
      <c r="E23" s="32">
        <v>28.607438527500108</v>
      </c>
      <c r="F23" s="32">
        <v>0</v>
      </c>
      <c r="G23" s="32">
        <v>221</v>
      </c>
      <c r="H23" s="32">
        <v>573.98392923000006</v>
      </c>
      <c r="I23" s="32">
        <v>-718.70868000777386</v>
      </c>
      <c r="J23" s="32">
        <v>104.87887034972641</v>
      </c>
      <c r="K23" s="32">
        <v>823.58755035750028</v>
      </c>
      <c r="M23" s="32">
        <v>0</v>
      </c>
      <c r="N23" s="32">
        <v>177.59870619000026</v>
      </c>
      <c r="O23" s="32">
        <v>0</v>
      </c>
      <c r="P23" s="32">
        <v>198</v>
      </c>
      <c r="Q23" s="32">
        <v>205.17392923</v>
      </c>
      <c r="R23" s="32">
        <v>-604.07870128218292</v>
      </c>
      <c r="S23" s="32">
        <v>-23.30606586218255</v>
      </c>
      <c r="T23" s="32">
        <v>580.77263542000037</v>
      </c>
      <c r="U23" s="32">
        <v>1574.28843432646</v>
      </c>
      <c r="V23" s="59">
        <v>0.85</v>
      </c>
    </row>
    <row r="24" spans="2:22" x14ac:dyDescent="0.25">
      <c r="B24" s="45">
        <v>0.45</v>
      </c>
      <c r="C24" s="75">
        <v>1103.3022203493024</v>
      </c>
      <c r="D24" s="32">
        <v>0</v>
      </c>
      <c r="E24" s="32">
        <v>28.607438527499994</v>
      </c>
      <c r="F24" s="32">
        <v>0</v>
      </c>
      <c r="G24" s="32">
        <v>231</v>
      </c>
      <c r="H24" s="32">
        <v>573.98392923000006</v>
      </c>
      <c r="I24" s="32">
        <v>-726.333664015051</v>
      </c>
      <c r="J24" s="32">
        <v>107.25388634244905</v>
      </c>
      <c r="K24" s="32">
        <v>833.58755035750005</v>
      </c>
      <c r="M24" s="32">
        <v>0</v>
      </c>
      <c r="N24" s="32">
        <v>160.98698218999994</v>
      </c>
      <c r="O24" s="32">
        <v>0</v>
      </c>
      <c r="P24" s="32">
        <v>203</v>
      </c>
      <c r="Q24" s="32">
        <v>205.17392923</v>
      </c>
      <c r="R24" s="32">
        <v>-604.33509449592475</v>
      </c>
      <c r="S24" s="32">
        <v>-35.17418307592493</v>
      </c>
      <c r="T24" s="32">
        <v>569.16091141999982</v>
      </c>
      <c r="U24" s="32">
        <v>1607.5667396986048</v>
      </c>
      <c r="V24" s="59">
        <v>0.9</v>
      </c>
    </row>
    <row r="25" spans="2:22" x14ac:dyDescent="0.25">
      <c r="B25" s="45">
        <v>0.47499999999999998</v>
      </c>
      <c r="C25" s="75">
        <v>1111.6355110353747</v>
      </c>
      <c r="D25" s="32">
        <v>0</v>
      </c>
      <c r="E25" s="32">
        <v>28.607438527499994</v>
      </c>
      <c r="F25" s="32">
        <v>0</v>
      </c>
      <c r="G25" s="32">
        <v>243</v>
      </c>
      <c r="H25" s="32">
        <v>573.98392923000006</v>
      </c>
      <c r="I25" s="32">
        <v>-733.95864802232813</v>
      </c>
      <c r="J25" s="32">
        <v>111.62890233517214</v>
      </c>
      <c r="K25" s="32">
        <v>845.58755035750028</v>
      </c>
      <c r="M25" s="32">
        <v>0</v>
      </c>
      <c r="N25" s="32">
        <v>134.12198219000015</v>
      </c>
      <c r="O25" s="32">
        <v>0</v>
      </c>
      <c r="P25" s="32">
        <v>209</v>
      </c>
      <c r="Q25" s="32">
        <v>205.17392923</v>
      </c>
      <c r="R25" s="32">
        <v>-601.12610999538106</v>
      </c>
      <c r="S25" s="32">
        <v>-52.830198575380791</v>
      </c>
      <c r="T25" s="32">
        <v>548.29591142000027</v>
      </c>
      <c r="U25" s="32">
        <v>1648.0983210707495</v>
      </c>
      <c r="V25" s="59">
        <v>0.95</v>
      </c>
    </row>
    <row r="26" spans="2:22" x14ac:dyDescent="0.25">
      <c r="B26" s="45">
        <v>0.5</v>
      </c>
      <c r="C26" s="75">
        <v>1118.9728673664376</v>
      </c>
      <c r="D26" s="32">
        <v>0</v>
      </c>
      <c r="E26" s="32">
        <v>28.607438527499994</v>
      </c>
      <c r="F26" s="32">
        <v>0</v>
      </c>
      <c r="G26" s="32">
        <v>256</v>
      </c>
      <c r="H26" s="32">
        <v>573.98392923000006</v>
      </c>
      <c r="I26" s="32">
        <v>-741.58515664647666</v>
      </c>
      <c r="J26" s="32">
        <v>117.00239371102316</v>
      </c>
      <c r="K26" s="32">
        <v>858.58755035749982</v>
      </c>
      <c r="M26" s="32">
        <v>0</v>
      </c>
      <c r="N26" s="32">
        <v>109.24698218999993</v>
      </c>
      <c r="O26" s="32">
        <v>0</v>
      </c>
      <c r="P26" s="32">
        <v>215</v>
      </c>
      <c r="Q26" s="32">
        <v>205.17392923</v>
      </c>
      <c r="R26" s="32">
        <v>-598.96296002626195</v>
      </c>
      <c r="S26" s="32">
        <v>-69.542048606262142</v>
      </c>
      <c r="T26" s="32">
        <v>529.42091141999981</v>
      </c>
      <c r="U26" s="32">
        <v>1688.6480337328753</v>
      </c>
      <c r="V26" s="59">
        <v>1</v>
      </c>
    </row>
    <row r="27" spans="2:22" x14ac:dyDescent="0.25">
      <c r="B27" s="45">
        <v>0.52500000000000002</v>
      </c>
      <c r="C27" s="75">
        <v>1135.7936512516847</v>
      </c>
      <c r="D27" s="32">
        <v>0</v>
      </c>
      <c r="E27" s="32">
        <v>28.607438527500221</v>
      </c>
      <c r="F27" s="32">
        <v>0</v>
      </c>
      <c r="G27" s="32">
        <v>268</v>
      </c>
      <c r="H27" s="32">
        <v>573.98392923000006</v>
      </c>
      <c r="I27" s="32">
        <v>-752.39295060344443</v>
      </c>
      <c r="J27" s="32">
        <v>118.19459975405607</v>
      </c>
      <c r="K27" s="32">
        <v>870.5875503575005</v>
      </c>
      <c r="M27" s="32">
        <v>0</v>
      </c>
      <c r="N27" s="32">
        <v>82.381982190000599</v>
      </c>
      <c r="O27" s="32">
        <v>0</v>
      </c>
      <c r="P27" s="32">
        <v>221</v>
      </c>
      <c r="Q27" s="32">
        <v>205.17392923</v>
      </c>
      <c r="R27" s="32">
        <v>-598.98730626826091</v>
      </c>
      <c r="S27" s="32">
        <v>-90.431394848260425</v>
      </c>
      <c r="T27" s="32">
        <v>508.55591142000048</v>
      </c>
      <c r="U27" s="32">
        <v>1746.1546015033691</v>
      </c>
      <c r="V27" s="59">
        <v>1.05</v>
      </c>
    </row>
    <row r="28" spans="2:22" x14ac:dyDescent="0.25">
      <c r="B28" s="45">
        <v>0.55000000000000004</v>
      </c>
      <c r="C28" s="75">
        <v>1155.6144351369312</v>
      </c>
      <c r="D28" s="32">
        <v>0</v>
      </c>
      <c r="E28" s="32">
        <v>28.607438527500335</v>
      </c>
      <c r="F28" s="32">
        <v>0</v>
      </c>
      <c r="G28" s="32">
        <v>277</v>
      </c>
      <c r="H28" s="32">
        <v>573.98392923000006</v>
      </c>
      <c r="I28" s="32">
        <v>-763.20074456041198</v>
      </c>
      <c r="J28" s="32">
        <v>116.38680579708853</v>
      </c>
      <c r="K28" s="32">
        <v>879.5875503575005</v>
      </c>
      <c r="M28" s="32">
        <v>0</v>
      </c>
      <c r="N28" s="32">
        <v>58.501982189999922</v>
      </c>
      <c r="O28" s="32">
        <v>0</v>
      </c>
      <c r="P28" s="32">
        <v>226</v>
      </c>
      <c r="Q28" s="32">
        <v>205.17392923</v>
      </c>
      <c r="R28" s="32">
        <v>-600.05427155787879</v>
      </c>
      <c r="S28" s="32">
        <v>-110.37836013787887</v>
      </c>
      <c r="T28" s="32">
        <v>489.67591141999992</v>
      </c>
      <c r="U28" s="32">
        <v>1803.6761692738628</v>
      </c>
      <c r="V28" s="59">
        <v>1.1000000000000001</v>
      </c>
    </row>
    <row r="29" spans="2:22" x14ac:dyDescent="0.25">
      <c r="B29" s="45">
        <v>0.57499999999999996</v>
      </c>
      <c r="C29" s="75">
        <v>1171.4352190221784</v>
      </c>
      <c r="D29" s="32">
        <v>0</v>
      </c>
      <c r="E29" s="32">
        <v>28.607438527500108</v>
      </c>
      <c r="F29" s="32">
        <v>0</v>
      </c>
      <c r="G29" s="32">
        <v>288</v>
      </c>
      <c r="H29" s="32">
        <v>573.98392923000006</v>
      </c>
      <c r="I29" s="32">
        <v>-773.25853851737952</v>
      </c>
      <c r="J29" s="32">
        <v>117.32901184012076</v>
      </c>
      <c r="K29" s="32">
        <v>890.58755035750028</v>
      </c>
      <c r="M29" s="32">
        <v>0</v>
      </c>
      <c r="N29" s="32">
        <v>37.606982189999712</v>
      </c>
      <c r="O29" s="32">
        <v>0</v>
      </c>
      <c r="P29" s="32">
        <v>225</v>
      </c>
      <c r="Q29" s="32">
        <v>205.17392923</v>
      </c>
      <c r="R29" s="32">
        <v>-599.54480827606767</v>
      </c>
      <c r="S29" s="32">
        <v>-131.76389685606796</v>
      </c>
      <c r="T29" s="32">
        <v>467.78091141999971</v>
      </c>
      <c r="U29" s="32">
        <v>1861.2127370443566</v>
      </c>
      <c r="V29" s="59">
        <v>1.1499999999999999</v>
      </c>
    </row>
    <row r="30" spans="2:22" x14ac:dyDescent="0.25">
      <c r="B30" s="45">
        <v>0.6</v>
      </c>
      <c r="C30" s="75">
        <v>1188.256002907425</v>
      </c>
      <c r="D30" s="32">
        <v>0</v>
      </c>
      <c r="E30" s="32">
        <v>28.607438527500108</v>
      </c>
      <c r="F30" s="32">
        <v>0</v>
      </c>
      <c r="G30" s="32">
        <v>289</v>
      </c>
      <c r="H30" s="32">
        <v>573.98392923000006</v>
      </c>
      <c r="I30" s="32">
        <v>-779.94133247434706</v>
      </c>
      <c r="J30" s="32">
        <v>111.64621788315299</v>
      </c>
      <c r="K30" s="32">
        <v>891.58755035750005</v>
      </c>
      <c r="M30" s="32">
        <v>0</v>
      </c>
      <c r="N30" s="32">
        <v>37.606982189999712</v>
      </c>
      <c r="O30" s="32">
        <v>0</v>
      </c>
      <c r="P30" s="32">
        <v>207</v>
      </c>
      <c r="Q30" s="32">
        <v>205.17392923</v>
      </c>
      <c r="R30" s="32">
        <v>-601.09558308949522</v>
      </c>
      <c r="S30" s="32">
        <v>-151.31467166949528</v>
      </c>
      <c r="T30" s="32">
        <v>449.78091141999994</v>
      </c>
      <c r="U30" s="32">
        <v>1918.8543048148504</v>
      </c>
      <c r="V30" s="59">
        <v>1.2</v>
      </c>
    </row>
    <row r="31" spans="2:22" x14ac:dyDescent="0.25">
      <c r="B31" s="45">
        <v>0.625</v>
      </c>
      <c r="C31" s="75">
        <v>1207.0767867926718</v>
      </c>
      <c r="D31" s="32">
        <v>0</v>
      </c>
      <c r="E31" s="32">
        <v>28.607438527500335</v>
      </c>
      <c r="F31" s="32">
        <v>0</v>
      </c>
      <c r="G31" s="32">
        <v>291</v>
      </c>
      <c r="H31" s="32">
        <v>573.98392923000006</v>
      </c>
      <c r="I31" s="32">
        <v>-787.74912643131461</v>
      </c>
      <c r="J31" s="32">
        <v>105.8384239261859</v>
      </c>
      <c r="K31" s="32">
        <v>893.5875503575005</v>
      </c>
      <c r="M31" s="32">
        <v>0</v>
      </c>
      <c r="N31" s="32">
        <v>37.606982189999712</v>
      </c>
      <c r="O31" s="32">
        <v>0</v>
      </c>
      <c r="P31" s="32">
        <v>188</v>
      </c>
      <c r="Q31" s="32">
        <v>205.17392923</v>
      </c>
      <c r="R31" s="32">
        <v>-602.12254837911314</v>
      </c>
      <c r="S31" s="32">
        <v>-171.3416369591132</v>
      </c>
      <c r="T31" s="32">
        <v>430.78091141999994</v>
      </c>
      <c r="U31" s="32">
        <v>1976.4958725853439</v>
      </c>
      <c r="V31" s="59">
        <v>1.25</v>
      </c>
    </row>
    <row r="32" spans="2:22" x14ac:dyDescent="0.25">
      <c r="B32" s="45">
        <v>0.65</v>
      </c>
      <c r="C32" s="75">
        <v>1223.897570677919</v>
      </c>
      <c r="D32" s="32">
        <v>0</v>
      </c>
      <c r="E32" s="32">
        <v>28.607438527500108</v>
      </c>
      <c r="F32" s="32">
        <v>0</v>
      </c>
      <c r="G32" s="32">
        <v>292</v>
      </c>
      <c r="H32" s="32">
        <v>573.98392923000006</v>
      </c>
      <c r="I32" s="32">
        <v>-794.43192038828215</v>
      </c>
      <c r="J32" s="32">
        <v>100.1556299692179</v>
      </c>
      <c r="K32" s="32">
        <v>894.58755035750005</v>
      </c>
      <c r="M32" s="32">
        <v>0</v>
      </c>
      <c r="N32" s="32">
        <v>44.681740640000385</v>
      </c>
      <c r="O32" s="32">
        <v>0</v>
      </c>
      <c r="P32" s="32">
        <v>167</v>
      </c>
      <c r="Q32" s="32">
        <v>205.17392923</v>
      </c>
      <c r="R32" s="32">
        <v>-605.80772047587402</v>
      </c>
      <c r="S32" s="32">
        <v>-188.95205060587386</v>
      </c>
      <c r="T32" s="32">
        <v>416.85566987000016</v>
      </c>
      <c r="U32" s="32">
        <v>2034.1374403558377</v>
      </c>
      <c r="V32" s="59">
        <v>1.3</v>
      </c>
    </row>
    <row r="33" spans="2:22" x14ac:dyDescent="0.25">
      <c r="B33" s="45">
        <v>0.67500000000000004</v>
      </c>
      <c r="C33" s="75">
        <v>1239.7183545631658</v>
      </c>
      <c r="D33" s="32">
        <v>0</v>
      </c>
      <c r="E33" s="32">
        <v>28.60743852749988</v>
      </c>
      <c r="F33" s="32">
        <v>0</v>
      </c>
      <c r="G33" s="32">
        <v>294</v>
      </c>
      <c r="H33" s="32">
        <v>573.98392923000006</v>
      </c>
      <c r="I33" s="32">
        <v>-801.11471434524969</v>
      </c>
      <c r="J33" s="32">
        <v>95.472836012250355</v>
      </c>
      <c r="K33" s="32">
        <v>896.58755035750005</v>
      </c>
      <c r="M33" s="32">
        <v>0</v>
      </c>
      <c r="N33" s="32">
        <v>63.586740640000414</v>
      </c>
      <c r="O33" s="32">
        <v>0</v>
      </c>
      <c r="P33" s="32">
        <v>148</v>
      </c>
      <c r="Q33" s="32">
        <v>205.17392923</v>
      </c>
      <c r="R33" s="32">
        <v>-616.737304813111</v>
      </c>
      <c r="S33" s="32">
        <v>-199.97663494311087</v>
      </c>
      <c r="T33" s="32">
        <v>416.76066987000013</v>
      </c>
      <c r="U33" s="32">
        <v>2091.7790081263315</v>
      </c>
      <c r="V33" s="59">
        <v>1.35</v>
      </c>
    </row>
    <row r="34" spans="2:22" x14ac:dyDescent="0.25">
      <c r="B34" s="45">
        <v>0.7</v>
      </c>
      <c r="C34" s="75">
        <v>1256.5391384484128</v>
      </c>
      <c r="D34" s="32">
        <v>0</v>
      </c>
      <c r="E34" s="32">
        <v>28.607438527499681</v>
      </c>
      <c r="F34" s="32">
        <v>0</v>
      </c>
      <c r="G34" s="32">
        <v>296</v>
      </c>
      <c r="H34" s="32">
        <v>573.98392923000006</v>
      </c>
      <c r="I34" s="32">
        <v>-808.17250830221724</v>
      </c>
      <c r="J34" s="32">
        <v>90.415042055282584</v>
      </c>
      <c r="K34" s="32">
        <v>898.58755035749982</v>
      </c>
      <c r="M34" s="32">
        <v>0</v>
      </c>
      <c r="N34" s="32">
        <v>84.481740639999941</v>
      </c>
      <c r="O34" s="32">
        <v>0</v>
      </c>
      <c r="P34" s="32">
        <v>127</v>
      </c>
      <c r="Q34" s="32">
        <v>205.17392923</v>
      </c>
      <c r="R34" s="32">
        <v>-627.66165105510936</v>
      </c>
      <c r="S34" s="32">
        <v>-211.0059811851097</v>
      </c>
      <c r="T34" s="32">
        <v>416.65566986999966</v>
      </c>
      <c r="U34" s="32">
        <v>2149.4205758968255</v>
      </c>
      <c r="V34" s="59">
        <v>1.4</v>
      </c>
    </row>
    <row r="35" spans="2:22" x14ac:dyDescent="0.25">
      <c r="B35" s="45">
        <v>0.72499999999999998</v>
      </c>
      <c r="C35" s="75">
        <v>1275.3599223336596</v>
      </c>
      <c r="D35" s="32">
        <v>0</v>
      </c>
      <c r="E35" s="32">
        <v>28.607438527500136</v>
      </c>
      <c r="F35" s="32">
        <v>0</v>
      </c>
      <c r="G35" s="32">
        <v>298</v>
      </c>
      <c r="H35" s="32">
        <v>573.98392923000006</v>
      </c>
      <c r="I35" s="32">
        <v>-815.98030225918501</v>
      </c>
      <c r="J35" s="32">
        <v>84.607248098315267</v>
      </c>
      <c r="K35" s="32">
        <v>900.58755035750028</v>
      </c>
      <c r="M35" s="32">
        <v>0</v>
      </c>
      <c r="N35" s="32">
        <v>103.38674064000037</v>
      </c>
      <c r="O35" s="32">
        <v>0</v>
      </c>
      <c r="P35" s="32">
        <v>108</v>
      </c>
      <c r="Q35" s="32">
        <v>205.17392923</v>
      </c>
      <c r="R35" s="32">
        <v>-638.59123539234656</v>
      </c>
      <c r="S35" s="32">
        <v>-222.03056552234625</v>
      </c>
      <c r="T35" s="32">
        <v>416.56066987000031</v>
      </c>
      <c r="U35" s="32">
        <v>2207.0621436673187</v>
      </c>
      <c r="V35" s="59">
        <v>1.45</v>
      </c>
    </row>
    <row r="36" spans="2:22" x14ac:dyDescent="0.25">
      <c r="B36" s="45">
        <v>0.75</v>
      </c>
      <c r="C36" s="75">
        <v>1292.1807062189064</v>
      </c>
      <c r="D36" s="32">
        <v>0</v>
      </c>
      <c r="E36" s="32">
        <v>28.607438527500364</v>
      </c>
      <c r="F36" s="32">
        <v>0</v>
      </c>
      <c r="G36" s="32">
        <v>299</v>
      </c>
      <c r="H36" s="32">
        <v>573.98392923000006</v>
      </c>
      <c r="I36" s="32">
        <v>-822.66309621615255</v>
      </c>
      <c r="J36" s="32">
        <v>78.924454141347724</v>
      </c>
      <c r="K36" s="32">
        <v>901.58755035750028</v>
      </c>
      <c r="M36" s="32">
        <v>0</v>
      </c>
      <c r="N36" s="32">
        <v>124.28174064000018</v>
      </c>
      <c r="O36" s="32">
        <v>0</v>
      </c>
      <c r="P36" s="32">
        <v>87</v>
      </c>
      <c r="Q36" s="32">
        <v>205.17392923</v>
      </c>
      <c r="R36" s="32">
        <v>-649.51558163434538</v>
      </c>
      <c r="S36" s="32">
        <v>-233.05991176434509</v>
      </c>
      <c r="T36" s="32">
        <v>416.45566987000029</v>
      </c>
      <c r="U36" s="32">
        <v>2264.7037114378127</v>
      </c>
      <c r="V36" s="59">
        <v>1.5</v>
      </c>
    </row>
    <row r="37" spans="2:22" x14ac:dyDescent="0.25">
      <c r="B37" s="45">
        <v>0.77500000000000002</v>
      </c>
      <c r="C37" s="75">
        <v>1309.0014901041532</v>
      </c>
      <c r="D37" s="32">
        <v>0</v>
      </c>
      <c r="E37" s="32">
        <v>28.607438527500335</v>
      </c>
      <c r="F37" s="32">
        <v>0</v>
      </c>
      <c r="G37" s="32">
        <v>300</v>
      </c>
      <c r="H37" s="32">
        <v>573.98392923000006</v>
      </c>
      <c r="I37" s="32">
        <v>-829.34589017312032</v>
      </c>
      <c r="J37" s="32">
        <v>73.241660184380407</v>
      </c>
      <c r="K37" s="32">
        <v>902.58755035750073</v>
      </c>
      <c r="M37" s="32">
        <v>0</v>
      </c>
      <c r="N37" s="32">
        <v>143.18674064000015</v>
      </c>
      <c r="O37" s="32">
        <v>0</v>
      </c>
      <c r="P37" s="32">
        <v>68</v>
      </c>
      <c r="Q37" s="32">
        <v>205.17392923</v>
      </c>
      <c r="R37" s="32">
        <v>-660.44516597158236</v>
      </c>
      <c r="S37" s="32">
        <v>-244.08449610158232</v>
      </c>
      <c r="T37" s="32">
        <v>416.36066987000004</v>
      </c>
      <c r="U37" s="32">
        <v>2322.3452792083067</v>
      </c>
      <c r="V37" s="59">
        <v>1.55</v>
      </c>
    </row>
    <row r="38" spans="2:22" x14ac:dyDescent="0.25">
      <c r="B38" s="45">
        <v>0.8</v>
      </c>
      <c r="C38" s="75">
        <v>1336.1281359894006</v>
      </c>
      <c r="D38" s="32">
        <v>0</v>
      </c>
      <c r="E38" s="32">
        <v>20.301576527500032</v>
      </c>
      <c r="F38" s="32">
        <v>0</v>
      </c>
      <c r="G38" s="32">
        <v>302</v>
      </c>
      <c r="H38" s="32">
        <v>573.98392923000006</v>
      </c>
      <c r="I38" s="32">
        <v>-837.15368413008787</v>
      </c>
      <c r="J38" s="32">
        <v>59.128004227412248</v>
      </c>
      <c r="K38" s="32">
        <v>896.28168835750012</v>
      </c>
      <c r="M38" s="32">
        <v>0</v>
      </c>
      <c r="N38" s="32">
        <v>162.09174063999973</v>
      </c>
      <c r="O38" s="32">
        <v>0</v>
      </c>
      <c r="P38" s="32">
        <v>49</v>
      </c>
      <c r="Q38" s="32">
        <v>205.17392923</v>
      </c>
      <c r="R38" s="32">
        <v>-671.3747503088191</v>
      </c>
      <c r="S38" s="32">
        <v>-255.10908043881932</v>
      </c>
      <c r="T38" s="32">
        <v>416.26566986999978</v>
      </c>
      <c r="U38" s="32">
        <v>2379.9868469788007</v>
      </c>
      <c r="V38" s="59">
        <v>1.6</v>
      </c>
    </row>
    <row r="39" spans="2:22" x14ac:dyDescent="0.25">
      <c r="B39" s="45">
        <v>0.82499999999999996</v>
      </c>
      <c r="C39" s="75">
        <v>1364.8889198746469</v>
      </c>
      <c r="D39" s="32">
        <v>0</v>
      </c>
      <c r="E39" s="32">
        <v>8.3615765275000342</v>
      </c>
      <c r="F39" s="32">
        <v>0</v>
      </c>
      <c r="G39" s="32">
        <v>304</v>
      </c>
      <c r="H39" s="32">
        <v>573.98392923000006</v>
      </c>
      <c r="I39" s="32">
        <v>-844.21147808705518</v>
      </c>
      <c r="J39" s="32">
        <v>42.130210270444877</v>
      </c>
      <c r="K39" s="32">
        <v>886.34168835750006</v>
      </c>
      <c r="M39" s="32">
        <v>0</v>
      </c>
      <c r="N39" s="32">
        <v>182.98674064000016</v>
      </c>
      <c r="O39" s="32">
        <v>0</v>
      </c>
      <c r="P39" s="32">
        <v>28</v>
      </c>
      <c r="Q39" s="32">
        <v>205.17392923</v>
      </c>
      <c r="R39" s="32">
        <v>-682.29909655081792</v>
      </c>
      <c r="S39" s="32">
        <v>-266.1384266808177</v>
      </c>
      <c r="T39" s="32">
        <v>416.16066987000022</v>
      </c>
      <c r="U39" s="32">
        <v>2437.6284147492938</v>
      </c>
      <c r="V39" s="59">
        <v>1.65</v>
      </c>
    </row>
    <row r="40" spans="2:22" x14ac:dyDescent="0.25">
      <c r="B40" s="45">
        <v>0.85</v>
      </c>
      <c r="C40" s="75">
        <v>1393.6447037598944</v>
      </c>
      <c r="D40" s="32">
        <v>0</v>
      </c>
      <c r="E40" s="32">
        <v>-4.5734234725001954</v>
      </c>
      <c r="F40" s="32">
        <v>0</v>
      </c>
      <c r="G40" s="32">
        <v>306</v>
      </c>
      <c r="H40" s="32">
        <v>573.98392923000006</v>
      </c>
      <c r="I40" s="32">
        <v>-850.89427204402296</v>
      </c>
      <c r="J40" s="32">
        <v>24.512416313476933</v>
      </c>
      <c r="K40" s="32">
        <v>875.40668835749989</v>
      </c>
      <c r="M40" s="32">
        <v>0</v>
      </c>
      <c r="N40" s="32">
        <v>210.84674063999975</v>
      </c>
      <c r="O40" s="32">
        <v>0</v>
      </c>
      <c r="P40" s="32">
        <v>0</v>
      </c>
      <c r="Q40" s="32">
        <v>205.17392923</v>
      </c>
      <c r="R40" s="32">
        <v>-693.20510945948331</v>
      </c>
      <c r="S40" s="32">
        <v>-277.18443958948342</v>
      </c>
      <c r="T40" s="32">
        <v>416.02066986999989</v>
      </c>
      <c r="U40" s="32">
        <v>2495.2699825197883</v>
      </c>
      <c r="V40" s="59">
        <v>1.7</v>
      </c>
    </row>
    <row r="41" spans="2:22" x14ac:dyDescent="0.25">
      <c r="B41" s="45">
        <v>0.875</v>
      </c>
      <c r="C41" s="75">
        <v>1422.405487645141</v>
      </c>
      <c r="D41" s="32">
        <v>0</v>
      </c>
      <c r="E41" s="32">
        <v>-16.513423472499738</v>
      </c>
      <c r="F41" s="32">
        <v>0</v>
      </c>
      <c r="G41" s="32">
        <v>307</v>
      </c>
      <c r="H41" s="32">
        <v>573.98392923000006</v>
      </c>
      <c r="I41" s="32">
        <v>-857.5770660009905</v>
      </c>
      <c r="J41" s="32">
        <v>6.8896223565095625</v>
      </c>
      <c r="K41" s="32">
        <v>864.46668835750006</v>
      </c>
      <c r="M41" s="32">
        <v>0</v>
      </c>
      <c r="N41" s="32">
        <v>210.84674064000021</v>
      </c>
      <c r="O41" s="32">
        <v>0</v>
      </c>
      <c r="P41" s="32">
        <v>0</v>
      </c>
      <c r="Q41" s="32">
        <v>205.17392923</v>
      </c>
      <c r="R41" s="32">
        <v>-704.18445570148242</v>
      </c>
      <c r="S41" s="32">
        <v>-288.16378583148253</v>
      </c>
      <c r="T41" s="32">
        <v>416.02066986999989</v>
      </c>
      <c r="U41" s="32">
        <v>2552.9115502902819</v>
      </c>
      <c r="V41" s="59">
        <v>1.75</v>
      </c>
    </row>
    <row r="42" spans="2:22" x14ac:dyDescent="0.25">
      <c r="B42" s="45">
        <v>0.9</v>
      </c>
      <c r="C42" s="75">
        <v>1451.1762715303878</v>
      </c>
      <c r="D42" s="32">
        <v>0</v>
      </c>
      <c r="E42" s="32">
        <v>-26.463423472499954</v>
      </c>
      <c r="F42" s="32">
        <v>0</v>
      </c>
      <c r="G42" s="32">
        <v>309</v>
      </c>
      <c r="H42" s="32">
        <v>573.98392923000006</v>
      </c>
      <c r="I42" s="32">
        <v>-865.38485995795804</v>
      </c>
      <c r="J42" s="32">
        <v>-8.8681716004580267</v>
      </c>
      <c r="K42" s="32">
        <v>856.51668835750002</v>
      </c>
      <c r="M42" s="32">
        <v>0</v>
      </c>
      <c r="N42" s="32">
        <v>210.84674064000021</v>
      </c>
      <c r="O42" s="32">
        <v>0</v>
      </c>
      <c r="P42" s="32">
        <v>0</v>
      </c>
      <c r="Q42" s="32">
        <v>205.17392923</v>
      </c>
      <c r="R42" s="32">
        <v>-715.16380194348108</v>
      </c>
      <c r="S42" s="32">
        <v>-299.14313207348118</v>
      </c>
      <c r="T42" s="32">
        <v>416.02066986999989</v>
      </c>
      <c r="U42" s="32">
        <v>2610.5531180607754</v>
      </c>
      <c r="V42" s="59">
        <v>1.8</v>
      </c>
    </row>
    <row r="43" spans="2:22" x14ac:dyDescent="0.25">
      <c r="B43" s="45">
        <v>0.92500000000000004</v>
      </c>
      <c r="C43" s="75">
        <v>1479.9220554156345</v>
      </c>
      <c r="D43" s="32">
        <v>0</v>
      </c>
      <c r="E43" s="32">
        <v>-41.388423472499511</v>
      </c>
      <c r="F43" s="32">
        <v>0</v>
      </c>
      <c r="G43" s="32">
        <v>314</v>
      </c>
      <c r="H43" s="32">
        <v>573.98392923000006</v>
      </c>
      <c r="I43" s="32">
        <v>-872.44265391492559</v>
      </c>
      <c r="J43" s="32">
        <v>-25.850965557425525</v>
      </c>
      <c r="K43" s="32">
        <v>846.59168835750006</v>
      </c>
      <c r="M43" s="32">
        <v>0</v>
      </c>
      <c r="N43" s="32">
        <v>210.84674064000015</v>
      </c>
      <c r="O43" s="32">
        <v>0</v>
      </c>
      <c r="P43" s="32">
        <v>0</v>
      </c>
      <c r="Q43" s="32">
        <v>205.17392923</v>
      </c>
      <c r="R43" s="32">
        <v>-726.14314818547973</v>
      </c>
      <c r="S43" s="32">
        <v>-310.12247831547984</v>
      </c>
      <c r="T43" s="32">
        <v>416.02066986999989</v>
      </c>
      <c r="U43" s="32">
        <v>2668.194685831269</v>
      </c>
      <c r="V43" s="59">
        <v>1.85</v>
      </c>
    </row>
    <row r="44" spans="2:22" x14ac:dyDescent="0.25">
      <c r="B44" s="45">
        <v>0.95</v>
      </c>
      <c r="C44" s="75">
        <v>1508.7428393008815</v>
      </c>
      <c r="D44" s="32">
        <v>0</v>
      </c>
      <c r="E44" s="32">
        <v>-41.388423472499738</v>
      </c>
      <c r="F44" s="32">
        <v>0</v>
      </c>
      <c r="G44" s="32">
        <v>303</v>
      </c>
      <c r="H44" s="32">
        <v>573.98392923000006</v>
      </c>
      <c r="I44" s="32">
        <v>-879.12544787189336</v>
      </c>
      <c r="J44" s="32">
        <v>-43.533759514393068</v>
      </c>
      <c r="K44" s="32">
        <v>835.59168835750029</v>
      </c>
      <c r="M44" s="32">
        <v>0</v>
      </c>
      <c r="N44" s="32">
        <v>210.84674064000015</v>
      </c>
      <c r="O44" s="32">
        <v>0</v>
      </c>
      <c r="P44" s="32">
        <v>0</v>
      </c>
      <c r="Q44" s="32">
        <v>205.17392923</v>
      </c>
      <c r="R44" s="32">
        <v>-737.12249442747884</v>
      </c>
      <c r="S44" s="32">
        <v>-321.10182455747849</v>
      </c>
      <c r="T44" s="32">
        <v>416.02066987000035</v>
      </c>
      <c r="U44" s="32">
        <v>2725.8362536017626</v>
      </c>
      <c r="V44" s="59">
        <v>1.9</v>
      </c>
    </row>
    <row r="45" spans="2:22" x14ac:dyDescent="0.25">
      <c r="B45" s="45">
        <v>0.97499999999999998</v>
      </c>
      <c r="C45" s="75">
        <v>1537.5636231861283</v>
      </c>
      <c r="D45" s="32">
        <v>0</v>
      </c>
      <c r="E45" s="32">
        <v>-41.388423472499738</v>
      </c>
      <c r="F45" s="32">
        <v>0</v>
      </c>
      <c r="G45" s="32">
        <v>295</v>
      </c>
      <c r="H45" s="32">
        <v>573.98392923000006</v>
      </c>
      <c r="I45" s="32">
        <v>-886.9332418288609</v>
      </c>
      <c r="J45" s="32">
        <v>-59.341553471360612</v>
      </c>
      <c r="K45" s="32">
        <v>827.59168835750029</v>
      </c>
      <c r="M45" s="32">
        <v>0</v>
      </c>
      <c r="N45" s="32">
        <v>210.84674064000015</v>
      </c>
      <c r="O45" s="32">
        <v>0</v>
      </c>
      <c r="P45" s="32">
        <v>0</v>
      </c>
      <c r="Q45" s="32">
        <v>205.17392923</v>
      </c>
      <c r="R45" s="32">
        <v>-748.10184066947772</v>
      </c>
      <c r="S45" s="32">
        <v>-332.08117079947783</v>
      </c>
      <c r="T45" s="32">
        <v>416.02066986999989</v>
      </c>
      <c r="U45" s="32">
        <v>2783.477821372257</v>
      </c>
      <c r="V45" s="59">
        <v>1.95</v>
      </c>
    </row>
    <row r="46" spans="2:22" x14ac:dyDescent="0.25">
      <c r="B46" s="45">
        <v>1</v>
      </c>
      <c r="C46" s="75">
        <v>1566.376275781394</v>
      </c>
      <c r="D46" s="32">
        <v>0</v>
      </c>
      <c r="E46" s="32">
        <v>-41.388423472499511</v>
      </c>
      <c r="F46" s="32">
        <v>0</v>
      </c>
      <c r="G46" s="32">
        <v>284</v>
      </c>
      <c r="H46" s="32">
        <v>573.98392923000006</v>
      </c>
      <c r="I46" s="32">
        <v>-893.61298655208566</v>
      </c>
      <c r="J46" s="32">
        <v>-77.021298194584915</v>
      </c>
      <c r="K46" s="32">
        <v>816.59168835750074</v>
      </c>
      <c r="M46" s="32">
        <v>0</v>
      </c>
      <c r="N46" s="32">
        <v>210.84674064000015</v>
      </c>
      <c r="O46" s="32">
        <v>0</v>
      </c>
      <c r="P46" s="32">
        <v>0</v>
      </c>
      <c r="Q46" s="32">
        <v>205.17392923</v>
      </c>
      <c r="R46" s="32">
        <v>-759.07808927719793</v>
      </c>
      <c r="S46" s="32">
        <v>-343.05741940719804</v>
      </c>
      <c r="T46" s="32">
        <v>416.02066986999989</v>
      </c>
      <c r="U46" s="32">
        <v>2841.1031265627885</v>
      </c>
      <c r="V46" s="59">
        <v>2</v>
      </c>
    </row>
    <row r="47" spans="2:22" x14ac:dyDescent="0.25">
      <c r="B47" s="45">
        <v>1.0249999999999999</v>
      </c>
      <c r="C47" s="75">
        <v>1586.7095664674666</v>
      </c>
      <c r="D47" s="32">
        <v>0</v>
      </c>
      <c r="E47" s="32">
        <v>-41.388423472499966</v>
      </c>
      <c r="F47" s="32">
        <v>0</v>
      </c>
      <c r="G47" s="32">
        <v>274</v>
      </c>
      <c r="H47" s="32">
        <v>573.98392923000006</v>
      </c>
      <c r="I47" s="32">
        <v>-897.48797055936279</v>
      </c>
      <c r="J47" s="32">
        <v>-90.896282201862277</v>
      </c>
      <c r="K47" s="32">
        <v>806.59168835750052</v>
      </c>
      <c r="M47" s="32">
        <v>0</v>
      </c>
      <c r="N47" s="32">
        <v>210.84674064000021</v>
      </c>
      <c r="O47" s="32">
        <v>0</v>
      </c>
      <c r="P47" s="32">
        <v>0</v>
      </c>
      <c r="Q47" s="32">
        <v>205.17392923</v>
      </c>
      <c r="R47" s="32">
        <v>-766.82410477665394</v>
      </c>
      <c r="S47" s="32">
        <v>-350.80343490665405</v>
      </c>
      <c r="T47" s="32">
        <v>416.02066986999989</v>
      </c>
      <c r="U47" s="32">
        <v>2881.7697079349332</v>
      </c>
      <c r="V47" s="59">
        <v>2.0499999999999998</v>
      </c>
    </row>
    <row r="48" spans="2:22" x14ac:dyDescent="0.25">
      <c r="B48" s="45">
        <v>1.05</v>
      </c>
      <c r="C48" s="75">
        <v>1607.0428571535392</v>
      </c>
      <c r="D48" s="32">
        <v>0</v>
      </c>
      <c r="E48" s="32">
        <v>-41.388423472499738</v>
      </c>
      <c r="F48" s="32">
        <v>0</v>
      </c>
      <c r="G48" s="32">
        <v>263</v>
      </c>
      <c r="H48" s="32">
        <v>573.98392923000006</v>
      </c>
      <c r="I48" s="32">
        <v>-900.98795456663993</v>
      </c>
      <c r="J48" s="32">
        <v>-105.39626620913964</v>
      </c>
      <c r="K48" s="32">
        <v>795.59168835750029</v>
      </c>
      <c r="M48" s="32">
        <v>0</v>
      </c>
      <c r="N48" s="32">
        <v>210.84674063999972</v>
      </c>
      <c r="O48" s="32">
        <v>14.02630333234633</v>
      </c>
      <c r="P48" s="32">
        <v>0</v>
      </c>
      <c r="Q48" s="32">
        <v>205.17392923</v>
      </c>
      <c r="R48" s="32">
        <v>-779.2455547202253</v>
      </c>
      <c r="S48" s="32">
        <v>-349.19858151787957</v>
      </c>
      <c r="T48" s="32">
        <v>430.04697320234573</v>
      </c>
      <c r="U48" s="32">
        <v>2908.4099859747321</v>
      </c>
      <c r="V48" s="59">
        <v>2.1</v>
      </c>
    </row>
    <row r="49" spans="2:22" x14ac:dyDescent="0.25">
      <c r="B49" s="45">
        <v>1.075</v>
      </c>
      <c r="C49" s="75">
        <v>1627.3761478396113</v>
      </c>
      <c r="D49" s="32">
        <v>0</v>
      </c>
      <c r="E49" s="32">
        <v>-41.388423472500165</v>
      </c>
      <c r="F49" s="32">
        <v>0</v>
      </c>
      <c r="G49" s="32">
        <v>255</v>
      </c>
      <c r="H49" s="32">
        <v>573.98392923000006</v>
      </c>
      <c r="I49" s="32">
        <v>-905.61293857391684</v>
      </c>
      <c r="J49" s="32">
        <v>-118.02125021641677</v>
      </c>
      <c r="K49" s="32">
        <v>787.59168835750006</v>
      </c>
      <c r="M49" s="32">
        <v>0</v>
      </c>
      <c r="N49" s="32">
        <v>210.84674064000018</v>
      </c>
      <c r="O49" s="32">
        <v>23.926188654743498</v>
      </c>
      <c r="P49" s="32">
        <v>0</v>
      </c>
      <c r="Q49" s="32">
        <v>205.17392923</v>
      </c>
      <c r="R49" s="32">
        <v>-790.29153199381403</v>
      </c>
      <c r="S49" s="32">
        <v>-350.34467346907081</v>
      </c>
      <c r="T49" s="32">
        <v>439.94685852474322</v>
      </c>
      <c r="U49" s="32">
        <v>2939.1766820244793</v>
      </c>
      <c r="V49" s="59">
        <v>2.15</v>
      </c>
    </row>
    <row r="50" spans="2:22" x14ac:dyDescent="0.25">
      <c r="B50" s="45">
        <v>1.1000000000000001</v>
      </c>
      <c r="C50" s="75">
        <v>1647.7094385256835</v>
      </c>
      <c r="D50" s="32">
        <v>0</v>
      </c>
      <c r="E50" s="32">
        <v>-41.388423472499483</v>
      </c>
      <c r="F50" s="32">
        <v>0</v>
      </c>
      <c r="G50" s="32">
        <v>244</v>
      </c>
      <c r="H50" s="32">
        <v>573.98392923000006</v>
      </c>
      <c r="I50" s="32">
        <v>-909.1129225811942</v>
      </c>
      <c r="J50" s="32">
        <v>-132.52123422369345</v>
      </c>
      <c r="K50" s="32">
        <v>776.59168835750074</v>
      </c>
      <c r="M50" s="32">
        <v>0</v>
      </c>
      <c r="N50" s="32">
        <v>210.84674064000018</v>
      </c>
      <c r="O50" s="32">
        <v>33.826073977140581</v>
      </c>
      <c r="P50" s="32">
        <v>0</v>
      </c>
      <c r="Q50" s="32">
        <v>158.24676538046458</v>
      </c>
      <c r="R50" s="32">
        <v>-776.75661391764606</v>
      </c>
      <c r="S50" s="32">
        <v>-373.83703392004099</v>
      </c>
      <c r="T50" s="32">
        <v>402.91957999760507</v>
      </c>
      <c r="U50" s="32">
        <v>2969.943378074227</v>
      </c>
      <c r="V50" s="59">
        <v>2.2000000000000002</v>
      </c>
    </row>
    <row r="51" spans="2:22" x14ac:dyDescent="0.25">
      <c r="B51" s="45">
        <v>1.125</v>
      </c>
      <c r="C51" s="75">
        <v>1658.1428691453204</v>
      </c>
      <c r="D51" s="32">
        <v>0</v>
      </c>
      <c r="E51" s="32">
        <v>-41.38842347249971</v>
      </c>
      <c r="F51" s="32">
        <v>9.8998600664354726</v>
      </c>
      <c r="G51" s="32">
        <v>233</v>
      </c>
      <c r="H51" s="32">
        <v>573.98392923000006</v>
      </c>
      <c r="I51" s="32">
        <v>-912.61290658847111</v>
      </c>
      <c r="J51" s="32">
        <v>-137.12135816453542</v>
      </c>
      <c r="K51" s="32">
        <v>775.49154842393568</v>
      </c>
      <c r="M51" s="32">
        <v>0</v>
      </c>
      <c r="N51" s="32">
        <v>210.84674063999972</v>
      </c>
      <c r="O51" s="32">
        <v>43.725959299537735</v>
      </c>
      <c r="P51" s="32">
        <v>0</v>
      </c>
      <c r="Q51" s="32">
        <v>139.831728</v>
      </c>
      <c r="R51" s="32">
        <v>-778.15661923003859</v>
      </c>
      <c r="S51" s="32">
        <v>-383.75219129050106</v>
      </c>
      <c r="T51" s="32">
        <v>394.40442793953753</v>
      </c>
      <c r="U51" s="32">
        <v>3000.7100741239742</v>
      </c>
      <c r="V51" s="59">
        <v>2.25</v>
      </c>
    </row>
    <row r="52" spans="2:22" x14ac:dyDescent="0.25">
      <c r="B52" s="45">
        <v>1.1499999999999999</v>
      </c>
      <c r="C52" s="75">
        <v>1673.5262171701943</v>
      </c>
      <c r="D52" s="32">
        <v>0</v>
      </c>
      <c r="E52" s="32">
        <v>-41.38842347249971</v>
      </c>
      <c r="F52" s="32">
        <v>14.849802727634049</v>
      </c>
      <c r="G52" s="32">
        <v>223</v>
      </c>
      <c r="H52" s="32">
        <v>573.98392923000006</v>
      </c>
      <c r="I52" s="32">
        <v>-916.48789059574847</v>
      </c>
      <c r="J52" s="32">
        <v>-146.04639951061381</v>
      </c>
      <c r="K52" s="32">
        <v>770.44149108513466</v>
      </c>
      <c r="M52" s="32">
        <v>0</v>
      </c>
      <c r="N52" s="32">
        <v>210.84674064000018</v>
      </c>
      <c r="O52" s="32">
        <v>53.625844621934903</v>
      </c>
      <c r="P52" s="32">
        <v>0</v>
      </c>
      <c r="Q52" s="32">
        <v>139.831728</v>
      </c>
      <c r="R52" s="32">
        <v>-789.20259650362732</v>
      </c>
      <c r="S52" s="32">
        <v>-384.8982832416923</v>
      </c>
      <c r="T52" s="32">
        <v>404.30431326193502</v>
      </c>
      <c r="U52" s="32">
        <v>3031.4767701737219</v>
      </c>
      <c r="V52" s="59">
        <v>2.2999999999999998</v>
      </c>
    </row>
    <row r="53" spans="2:22" x14ac:dyDescent="0.25">
      <c r="B53" s="45">
        <v>1.175</v>
      </c>
      <c r="C53" s="75">
        <v>1688.9095651950681</v>
      </c>
      <c r="D53" s="32">
        <v>0</v>
      </c>
      <c r="E53" s="32">
        <v>-41.388423472500179</v>
      </c>
      <c r="F53" s="32">
        <v>19.799745388832598</v>
      </c>
      <c r="G53" s="32">
        <v>215</v>
      </c>
      <c r="H53" s="32">
        <v>573.98392923000006</v>
      </c>
      <c r="I53" s="32">
        <v>-921.11287460302538</v>
      </c>
      <c r="J53" s="32">
        <v>-153.72144085669265</v>
      </c>
      <c r="K53" s="32">
        <v>767.39143374633272</v>
      </c>
      <c r="M53" s="32">
        <v>0</v>
      </c>
      <c r="N53" s="32">
        <v>213.27363026183932</v>
      </c>
      <c r="O53" s="32">
        <v>63.525729944331999</v>
      </c>
      <c r="P53" s="32">
        <v>0</v>
      </c>
      <c r="Q53" s="32">
        <v>139.831728</v>
      </c>
      <c r="R53" s="32">
        <v>-801.05753698449553</v>
      </c>
      <c r="S53" s="32">
        <v>-384.42644877832436</v>
      </c>
      <c r="T53" s="32">
        <v>416.63108820617117</v>
      </c>
      <c r="U53" s="32">
        <v>3059.8165766016305</v>
      </c>
      <c r="V53" s="59">
        <v>2.35</v>
      </c>
    </row>
    <row r="54" spans="2:22" x14ac:dyDescent="0.25">
      <c r="B54" s="45">
        <v>1.2</v>
      </c>
      <c r="C54" s="75">
        <v>1704.292913219942</v>
      </c>
      <c r="D54" s="32">
        <v>0</v>
      </c>
      <c r="E54" s="32">
        <v>-41.388423472499724</v>
      </c>
      <c r="F54" s="32">
        <v>24.749688050031182</v>
      </c>
      <c r="G54" s="32">
        <v>204</v>
      </c>
      <c r="H54" s="32">
        <v>573.98392923000006</v>
      </c>
      <c r="I54" s="32">
        <v>-924.61285861030274</v>
      </c>
      <c r="J54" s="32">
        <v>-163.27148220277104</v>
      </c>
      <c r="K54" s="32">
        <v>761.3413764075317</v>
      </c>
      <c r="M54" s="32">
        <v>0</v>
      </c>
      <c r="N54" s="32">
        <v>187.48612000534669</v>
      </c>
      <c r="O54" s="32">
        <v>73.425615266729153</v>
      </c>
      <c r="P54" s="32">
        <v>0</v>
      </c>
      <c r="Q54" s="32">
        <v>139.831728</v>
      </c>
      <c r="R54" s="32">
        <v>-803.5076775059199</v>
      </c>
      <c r="S54" s="32">
        <v>-402.76421423384431</v>
      </c>
      <c r="T54" s="32">
        <v>400.74346327207559</v>
      </c>
      <c r="U54" s="32">
        <v>3116.3707829078708</v>
      </c>
      <c r="V54" s="59">
        <v>2.4</v>
      </c>
    </row>
    <row r="55" spans="2:22" x14ac:dyDescent="0.25">
      <c r="B55" s="45">
        <v>1.2250000000000001</v>
      </c>
      <c r="C55" s="75">
        <v>1719.6762612448158</v>
      </c>
      <c r="D55" s="32">
        <v>0</v>
      </c>
      <c r="E55" s="32">
        <v>-41.388423472499952</v>
      </c>
      <c r="F55" s="32">
        <v>29.699630711229695</v>
      </c>
      <c r="G55" s="32">
        <v>193</v>
      </c>
      <c r="H55" s="32">
        <v>573.98392923000006</v>
      </c>
      <c r="I55" s="32">
        <v>-928.11284261757964</v>
      </c>
      <c r="J55" s="32">
        <v>-172.82152354884988</v>
      </c>
      <c r="K55" s="32">
        <v>755.29131906872976</v>
      </c>
      <c r="M55" s="32">
        <v>0</v>
      </c>
      <c r="N55" s="32">
        <v>161.69860974885407</v>
      </c>
      <c r="O55" s="32">
        <v>83.325500589126193</v>
      </c>
      <c r="P55" s="32">
        <v>0</v>
      </c>
      <c r="Q55" s="32">
        <v>139.831728</v>
      </c>
      <c r="R55" s="32">
        <v>-805.95781802734427</v>
      </c>
      <c r="S55" s="32">
        <v>-421.10197968936427</v>
      </c>
      <c r="T55" s="32">
        <v>384.85583833798</v>
      </c>
      <c r="U55" s="32">
        <v>3172.9249892141111</v>
      </c>
      <c r="V55" s="59">
        <v>2.4500000000000002</v>
      </c>
    </row>
    <row r="56" spans="2:22" x14ac:dyDescent="0.25">
      <c r="B56" s="45">
        <v>1.25</v>
      </c>
      <c r="C56" s="75">
        <v>1735.0596092696896</v>
      </c>
      <c r="D56" s="32">
        <v>0</v>
      </c>
      <c r="E56" s="32">
        <v>-41.388423472499724</v>
      </c>
      <c r="F56" s="32">
        <v>34.649573372428272</v>
      </c>
      <c r="G56" s="32">
        <v>185</v>
      </c>
      <c r="H56" s="32">
        <v>573.98392923000006</v>
      </c>
      <c r="I56" s="32">
        <v>-932.73782662485701</v>
      </c>
      <c r="J56" s="32">
        <v>-180.49656489492827</v>
      </c>
      <c r="K56" s="32">
        <v>752.24126172992874</v>
      </c>
      <c r="M56" s="32">
        <v>0</v>
      </c>
      <c r="N56" s="32">
        <v>135.91109949236102</v>
      </c>
      <c r="O56" s="32">
        <v>93.225385911523347</v>
      </c>
      <c r="P56" s="32">
        <v>0</v>
      </c>
      <c r="Q56" s="32">
        <v>139.831728</v>
      </c>
      <c r="R56" s="32">
        <v>-808.40795854876819</v>
      </c>
      <c r="S56" s="32">
        <v>-439.43974514488377</v>
      </c>
      <c r="T56" s="32">
        <v>368.96821340388442</v>
      </c>
      <c r="U56" s="32">
        <v>3229.4791955203509</v>
      </c>
      <c r="V56" s="59">
        <v>2.5</v>
      </c>
    </row>
    <row r="57" spans="2:22" x14ac:dyDescent="0.25">
      <c r="B57" s="45">
        <v>1.2749999999999999</v>
      </c>
      <c r="C57" s="75">
        <v>1750.4429572945633</v>
      </c>
      <c r="D57" s="32">
        <v>0</v>
      </c>
      <c r="E57" s="32">
        <v>-41.388423472500399</v>
      </c>
      <c r="F57" s="32">
        <v>39.599516033626891</v>
      </c>
      <c r="G57" s="32">
        <v>175</v>
      </c>
      <c r="H57" s="32">
        <v>573.98392923000006</v>
      </c>
      <c r="I57" s="32">
        <v>-936.61281063213369</v>
      </c>
      <c r="J57" s="32">
        <v>-189.42160624100711</v>
      </c>
      <c r="K57" s="32">
        <v>747.19120439112658</v>
      </c>
      <c r="M57" s="32">
        <v>0</v>
      </c>
      <c r="N57" s="32">
        <v>110.12358923586839</v>
      </c>
      <c r="O57" s="32">
        <v>103.12527123392059</v>
      </c>
      <c r="P57" s="32">
        <v>0</v>
      </c>
      <c r="Q57" s="32">
        <v>139.831728</v>
      </c>
      <c r="R57" s="32">
        <v>-810.85809907019279</v>
      </c>
      <c r="S57" s="32">
        <v>-457.77751060040396</v>
      </c>
      <c r="T57" s="32">
        <v>353.08058846978884</v>
      </c>
      <c r="U57" s="32">
        <v>3286.0334018265917</v>
      </c>
      <c r="V57" s="59">
        <v>2.5499999999999998</v>
      </c>
    </row>
    <row r="58" spans="2:22" x14ac:dyDescent="0.25">
      <c r="B58" s="45">
        <v>1.3</v>
      </c>
      <c r="C58" s="75">
        <v>1765.8263053194371</v>
      </c>
      <c r="D58" s="32">
        <v>0</v>
      </c>
      <c r="E58" s="32">
        <v>-31.328665022499457</v>
      </c>
      <c r="F58" s="32">
        <v>44.549458694825475</v>
      </c>
      <c r="G58" s="32">
        <v>164</v>
      </c>
      <c r="H58" s="32">
        <v>573.98392923000006</v>
      </c>
      <c r="I58" s="32">
        <v>-943.88520405816121</v>
      </c>
      <c r="J58" s="32">
        <v>-192.68429855583508</v>
      </c>
      <c r="K58" s="32">
        <v>751.20090550232612</v>
      </c>
      <c r="M58" s="32">
        <v>0</v>
      </c>
      <c r="N58" s="32">
        <v>84.336078979375316</v>
      </c>
      <c r="O58" s="32">
        <v>113.02515655631775</v>
      </c>
      <c r="P58" s="32">
        <v>0</v>
      </c>
      <c r="Q58" s="32">
        <v>139.831728</v>
      </c>
      <c r="R58" s="32">
        <v>-813.30823959161694</v>
      </c>
      <c r="S58" s="32">
        <v>-476.11527605592414</v>
      </c>
      <c r="T58" s="32">
        <v>337.1929635356928</v>
      </c>
      <c r="U58" s="32">
        <v>3342.587608132832</v>
      </c>
      <c r="V58" s="59">
        <v>2.6</v>
      </c>
    </row>
    <row r="59" spans="2:22" x14ac:dyDescent="0.25">
      <c r="B59" s="45">
        <v>1.325</v>
      </c>
      <c r="C59" s="75">
        <v>1781.2096533443109</v>
      </c>
      <c r="D59" s="32">
        <v>0</v>
      </c>
      <c r="E59" s="32">
        <v>-20.383665022500153</v>
      </c>
      <c r="F59" s="32">
        <v>49.499401356023988</v>
      </c>
      <c r="G59" s="32">
        <v>153</v>
      </c>
      <c r="H59" s="32">
        <v>573.98392923000006</v>
      </c>
      <c r="I59" s="32">
        <v>-951.48956306543823</v>
      </c>
      <c r="J59" s="32">
        <v>-195.39371490191434</v>
      </c>
      <c r="K59" s="32">
        <v>756.0958481635239</v>
      </c>
      <c r="M59" s="32">
        <v>0</v>
      </c>
      <c r="N59" s="32">
        <v>58.548568722882706</v>
      </c>
      <c r="O59" s="32">
        <v>122.92504187871478</v>
      </c>
      <c r="P59" s="32">
        <v>0</v>
      </c>
      <c r="Q59" s="32">
        <v>139.831728</v>
      </c>
      <c r="R59" s="32">
        <v>-815.75838011304108</v>
      </c>
      <c r="S59" s="32">
        <v>-494.45304151144387</v>
      </c>
      <c r="T59" s="32">
        <v>321.30533860159721</v>
      </c>
      <c r="U59" s="32">
        <v>3399.1418144390723</v>
      </c>
      <c r="V59" s="59">
        <v>2.65</v>
      </c>
    </row>
    <row r="60" spans="2:22" x14ac:dyDescent="0.25">
      <c r="B60" s="45">
        <v>1.35</v>
      </c>
      <c r="C60" s="75">
        <v>1796.5930013691848</v>
      </c>
      <c r="D60" s="32">
        <v>0</v>
      </c>
      <c r="E60" s="32">
        <v>-12.42366502249947</v>
      </c>
      <c r="F60" s="32">
        <v>54.449344017222529</v>
      </c>
      <c r="G60" s="32">
        <v>145</v>
      </c>
      <c r="H60" s="32">
        <v>573.98392923000006</v>
      </c>
      <c r="I60" s="32">
        <v>-959.0995470727155</v>
      </c>
      <c r="J60" s="32">
        <v>-198.09375624799259</v>
      </c>
      <c r="K60" s="32">
        <v>761.00579082472291</v>
      </c>
      <c r="M60" s="32">
        <v>0</v>
      </c>
      <c r="N60" s="32">
        <v>32.761058466390089</v>
      </c>
      <c r="O60" s="32">
        <v>132.82492720111185</v>
      </c>
      <c r="P60" s="32">
        <v>0</v>
      </c>
      <c r="Q60" s="32">
        <v>139.831728</v>
      </c>
      <c r="R60" s="32">
        <v>-818.20852063446546</v>
      </c>
      <c r="S60" s="32">
        <v>-512.79080696696383</v>
      </c>
      <c r="T60" s="32">
        <v>305.41771366750163</v>
      </c>
      <c r="U60" s="32">
        <v>3455.6960207453126</v>
      </c>
      <c r="V60" s="59">
        <v>2.7</v>
      </c>
    </row>
    <row r="61" spans="2:22" x14ac:dyDescent="0.25">
      <c r="B61" s="45">
        <v>1.375</v>
      </c>
      <c r="C61" s="75">
        <v>1811.9763493940586</v>
      </c>
      <c r="D61" s="32">
        <v>0</v>
      </c>
      <c r="E61" s="32">
        <v>-2.4736650225003771</v>
      </c>
      <c r="F61" s="32">
        <v>59.399286678421191</v>
      </c>
      <c r="G61" s="32">
        <v>135</v>
      </c>
      <c r="H61" s="32">
        <v>573.98392923000006</v>
      </c>
      <c r="I61" s="32">
        <v>-966.70578107999245</v>
      </c>
      <c r="J61" s="32">
        <v>-200.80004759407166</v>
      </c>
      <c r="K61" s="32">
        <v>765.90573348592079</v>
      </c>
      <c r="M61" s="32">
        <v>0</v>
      </c>
      <c r="N61" s="32">
        <v>0</v>
      </c>
      <c r="O61" s="32">
        <v>142.72481252350917</v>
      </c>
      <c r="P61" s="32">
        <v>0</v>
      </c>
      <c r="Q61" s="32">
        <v>139.831728</v>
      </c>
      <c r="R61" s="32">
        <v>-817.00585018880065</v>
      </c>
      <c r="S61" s="32">
        <v>-534.44930966529137</v>
      </c>
      <c r="T61" s="32">
        <v>282.55654052350928</v>
      </c>
      <c r="U61" s="32">
        <v>3512.2502270515533</v>
      </c>
      <c r="V61" s="59">
        <v>2.75</v>
      </c>
    </row>
    <row r="62" spans="2:22" x14ac:dyDescent="0.25">
      <c r="B62" s="45">
        <v>1.4</v>
      </c>
      <c r="C62" s="75">
        <v>1827.3596974189325</v>
      </c>
      <c r="D62" s="32">
        <v>0</v>
      </c>
      <c r="E62" s="32">
        <v>8.4713349775003053</v>
      </c>
      <c r="F62" s="32">
        <v>64.349229339619725</v>
      </c>
      <c r="G62" s="32">
        <v>124</v>
      </c>
      <c r="H62" s="32">
        <v>573.98392923000006</v>
      </c>
      <c r="I62" s="32">
        <v>-974.3101400872697</v>
      </c>
      <c r="J62" s="32">
        <v>-203.50946394014977</v>
      </c>
      <c r="K62" s="32">
        <v>770.80067614711993</v>
      </c>
      <c r="M62" s="32">
        <v>0</v>
      </c>
      <c r="N62" s="32">
        <v>0</v>
      </c>
      <c r="O62" s="32">
        <v>143.49326177083324</v>
      </c>
      <c r="P62" s="32">
        <v>0</v>
      </c>
      <c r="Q62" s="32">
        <v>139.831728</v>
      </c>
      <c r="R62" s="32"/>
      <c r="S62" s="32"/>
      <c r="T62" s="32">
        <v>283.32498977083333</v>
      </c>
      <c r="U62" s="32">
        <v>3568.8044333577936</v>
      </c>
      <c r="V62" s="59">
        <v>2.8</v>
      </c>
    </row>
    <row r="63" spans="2:22" x14ac:dyDescent="0.25">
      <c r="B63" s="45">
        <v>1.425</v>
      </c>
      <c r="C63" s="75">
        <v>1842.7430454438061</v>
      </c>
      <c r="D63" s="32">
        <v>0</v>
      </c>
      <c r="E63" s="32">
        <v>16.431334977499855</v>
      </c>
      <c r="F63" s="32">
        <v>69.299172000818245</v>
      </c>
      <c r="G63" s="32">
        <v>116</v>
      </c>
      <c r="H63" s="32">
        <v>573.98392923000006</v>
      </c>
      <c r="I63" s="32">
        <v>-981.92012409454674</v>
      </c>
      <c r="J63" s="32">
        <v>-206.20950528622848</v>
      </c>
      <c r="K63" s="32">
        <v>775.71061880831826</v>
      </c>
      <c r="M63" s="32">
        <v>0</v>
      </c>
      <c r="N63" s="32">
        <v>0</v>
      </c>
      <c r="O63" s="32">
        <v>143.49326177083327</v>
      </c>
      <c r="P63" s="32">
        <v>0</v>
      </c>
      <c r="Q63" s="32">
        <v>139.831728</v>
      </c>
      <c r="R63" s="32"/>
      <c r="S63" s="32"/>
      <c r="T63" s="32">
        <v>283.32498977083333</v>
      </c>
      <c r="U63" s="32">
        <v>3625.3586396640339</v>
      </c>
      <c r="V63" s="59">
        <v>2.85</v>
      </c>
    </row>
    <row r="64" spans="2:22" x14ac:dyDescent="0.25">
      <c r="B64" s="45">
        <v>1.45</v>
      </c>
      <c r="C64" s="75">
        <v>1852.9195425684704</v>
      </c>
      <c r="D64" s="32">
        <v>0</v>
      </c>
      <c r="E64" s="32">
        <v>32.583185877709923</v>
      </c>
      <c r="F64" s="32">
        <v>74.249114662016822</v>
      </c>
      <c r="G64" s="32">
        <v>105</v>
      </c>
      <c r="H64" s="32">
        <v>573.98392923000006</v>
      </c>
      <c r="I64" s="32">
        <v>-989.52448310182399</v>
      </c>
      <c r="J64" s="32">
        <v>-203.71207073209712</v>
      </c>
      <c r="K64" s="32">
        <v>785.81241236972687</v>
      </c>
      <c r="M64" s="32">
        <v>0</v>
      </c>
      <c r="N64" s="32">
        <v>0</v>
      </c>
      <c r="O64" s="32">
        <v>143.4932617708333</v>
      </c>
      <c r="P64" s="32">
        <v>0</v>
      </c>
      <c r="Q64" s="32">
        <v>139.831728</v>
      </c>
      <c r="R64" s="32"/>
      <c r="S64" s="32"/>
      <c r="T64" s="32">
        <v>283.32498977083333</v>
      </c>
      <c r="U64" s="32">
        <v>3681.9128459702742</v>
      </c>
      <c r="V64" s="59">
        <v>2.9</v>
      </c>
    </row>
    <row r="65" spans="2:22" x14ac:dyDescent="0.25">
      <c r="B65" s="45">
        <v>1.4750000000000001</v>
      </c>
      <c r="C65" s="75">
        <v>1881.1966457215906</v>
      </c>
      <c r="D65" s="32">
        <v>0</v>
      </c>
      <c r="E65" s="32">
        <v>29.639430749462935</v>
      </c>
      <c r="F65" s="32">
        <v>79.199057323215442</v>
      </c>
      <c r="G65" s="32">
        <v>95</v>
      </c>
      <c r="H65" s="32">
        <v>573.98392923000006</v>
      </c>
      <c r="I65" s="32">
        <v>-997.13071710910094</v>
      </c>
      <c r="J65" s="32">
        <v>-219.3121172064225</v>
      </c>
      <c r="K65" s="32">
        <v>777.81859990267844</v>
      </c>
      <c r="M65" s="32">
        <v>0</v>
      </c>
      <c r="N65" s="32">
        <v>0</v>
      </c>
      <c r="O65" s="32">
        <v>143.4932617708333</v>
      </c>
      <c r="P65" s="32">
        <v>0</v>
      </c>
      <c r="Q65" s="32">
        <v>139.831728</v>
      </c>
      <c r="R65" s="32"/>
      <c r="S65" s="32"/>
      <c r="T65" s="32">
        <v>283.32498977083333</v>
      </c>
      <c r="U65" s="32">
        <v>3738.4670522765141</v>
      </c>
      <c r="V65" s="59">
        <v>2.95</v>
      </c>
    </row>
    <row r="66" spans="2:22" x14ac:dyDescent="0.25">
      <c r="B66" s="45">
        <v>1.5</v>
      </c>
      <c r="C66" s="75">
        <v>1909.4737488747107</v>
      </c>
      <c r="D66" s="32">
        <v>0</v>
      </c>
      <c r="E66" s="32">
        <v>27.690675621216855</v>
      </c>
      <c r="F66" s="32">
        <v>84.148999984414019</v>
      </c>
      <c r="G66" s="32">
        <v>84</v>
      </c>
      <c r="H66" s="32">
        <v>573.98392923000006</v>
      </c>
      <c r="I66" s="32">
        <v>-1004.7350761163782</v>
      </c>
      <c r="J66" s="32">
        <v>-234.91528868074738</v>
      </c>
      <c r="K66" s="32">
        <v>769.81978743563081</v>
      </c>
      <c r="M66" s="32">
        <v>0</v>
      </c>
      <c r="N66" s="32">
        <v>0</v>
      </c>
      <c r="O66" s="32">
        <v>143.49326177083333</v>
      </c>
      <c r="P66" s="32">
        <v>0</v>
      </c>
      <c r="Q66" s="32">
        <v>139.831728</v>
      </c>
      <c r="R66" s="32"/>
      <c r="S66" s="32"/>
      <c r="T66" s="32">
        <v>283.32498977083333</v>
      </c>
      <c r="U66" s="32">
        <v>3795.0212585827549</v>
      </c>
      <c r="V66" s="59">
        <v>3</v>
      </c>
    </row>
    <row r="67" spans="2:22" x14ac:dyDescent="0.25">
      <c r="B67" s="45">
        <v>1.5249999999999999</v>
      </c>
      <c r="C67" s="75">
        <v>1937.7508520278309</v>
      </c>
      <c r="D67" s="32">
        <v>0</v>
      </c>
      <c r="E67" s="32">
        <v>22.75692049297032</v>
      </c>
      <c r="F67" s="32">
        <v>89.098942645612581</v>
      </c>
      <c r="G67" s="32">
        <v>76</v>
      </c>
      <c r="H67" s="32">
        <v>573.98392923000006</v>
      </c>
      <c r="I67" s="32">
        <v>-1012.3450601236552</v>
      </c>
      <c r="J67" s="32">
        <v>-250.50908515507217</v>
      </c>
      <c r="K67" s="32">
        <v>761.83597496858306</v>
      </c>
      <c r="M67" s="32">
        <v>0</v>
      </c>
      <c r="N67" s="32">
        <v>0</v>
      </c>
      <c r="O67" s="32">
        <v>151.67810525989023</v>
      </c>
      <c r="P67" s="32">
        <v>0</v>
      </c>
      <c r="Q67" s="32">
        <v>139.831728</v>
      </c>
      <c r="R67" s="32"/>
      <c r="S67" s="32"/>
      <c r="T67" s="32">
        <v>291.50983325989</v>
      </c>
      <c r="U67" s="32">
        <v>3843.390621399938</v>
      </c>
      <c r="V67" s="59">
        <v>3.05</v>
      </c>
    </row>
    <row r="68" spans="2:22" x14ac:dyDescent="0.25">
      <c r="B68" s="45">
        <v>1.55</v>
      </c>
      <c r="C68" s="75">
        <v>1966.027955180951</v>
      </c>
      <c r="D68" s="32">
        <v>0</v>
      </c>
      <c r="E68" s="32">
        <v>20.808165364724236</v>
      </c>
      <c r="F68" s="32">
        <v>94.048885306811115</v>
      </c>
      <c r="G68" s="32">
        <v>65</v>
      </c>
      <c r="H68" s="32">
        <v>573.98392923000006</v>
      </c>
      <c r="I68" s="32">
        <v>-1019.9494191309325</v>
      </c>
      <c r="J68" s="32">
        <v>-266.11225662939705</v>
      </c>
      <c r="K68" s="32">
        <v>753.83716250153543</v>
      </c>
      <c r="M68" s="32">
        <v>0</v>
      </c>
      <c r="N68" s="32">
        <v>0</v>
      </c>
      <c r="O68" s="32">
        <v>164.31480901549935</v>
      </c>
      <c r="P68" s="32">
        <v>0</v>
      </c>
      <c r="Q68" s="32">
        <v>139.831728</v>
      </c>
      <c r="R68" s="32"/>
      <c r="S68" s="32"/>
      <c r="T68" s="32">
        <v>304.14653701549923</v>
      </c>
      <c r="U68" s="32">
        <v>3887.3081239505691</v>
      </c>
      <c r="V68" s="59">
        <v>3.1</v>
      </c>
    </row>
    <row r="69" spans="2:22" x14ac:dyDescent="0.25">
      <c r="B69" s="45">
        <v>1.575</v>
      </c>
      <c r="C69" s="75">
        <v>1994.3050583340714</v>
      </c>
      <c r="D69" s="32">
        <v>0</v>
      </c>
      <c r="E69" s="32">
        <v>17.864410236477248</v>
      </c>
      <c r="F69" s="32">
        <v>98.998827968009735</v>
      </c>
      <c r="G69" s="32">
        <v>55</v>
      </c>
      <c r="H69" s="32">
        <v>573.98392923000006</v>
      </c>
      <c r="I69" s="32">
        <v>-1027.5556531382094</v>
      </c>
      <c r="J69" s="32">
        <v>-281.71230310372266</v>
      </c>
      <c r="K69" s="32">
        <v>745.84335003448678</v>
      </c>
      <c r="M69" s="32">
        <v>0</v>
      </c>
      <c r="N69" s="32">
        <v>0</v>
      </c>
      <c r="O69" s="32">
        <v>176.95151277110887</v>
      </c>
      <c r="P69" s="32">
        <v>0</v>
      </c>
      <c r="Q69" s="32">
        <v>139.831728</v>
      </c>
      <c r="R69" s="32"/>
      <c r="S69" s="32"/>
      <c r="T69" s="32">
        <v>316.78324077110938</v>
      </c>
      <c r="U69" s="32">
        <v>3931.2256265012002</v>
      </c>
      <c r="V69" s="59">
        <v>3.15</v>
      </c>
    </row>
    <row r="70" spans="2:22" x14ac:dyDescent="0.25">
      <c r="B70" s="45">
        <v>1.6</v>
      </c>
      <c r="C70" s="75">
        <v>2022.5821614871918</v>
      </c>
      <c r="D70" s="32">
        <v>0</v>
      </c>
      <c r="E70" s="32">
        <v>0</v>
      </c>
      <c r="F70" s="32">
        <v>103.94877062920827</v>
      </c>
      <c r="G70" s="32">
        <v>46</v>
      </c>
      <c r="H70" s="32">
        <v>573.98392923000006</v>
      </c>
      <c r="I70" s="32">
        <v>-1029.9416414799002</v>
      </c>
      <c r="J70" s="32">
        <v>-306.01275902069187</v>
      </c>
      <c r="K70" s="32">
        <v>723.92888245920835</v>
      </c>
      <c r="M70" s="32">
        <v>0</v>
      </c>
      <c r="N70" s="32">
        <v>0</v>
      </c>
      <c r="O70" s="32">
        <v>178.9599284375</v>
      </c>
      <c r="P70" s="32">
        <v>0</v>
      </c>
      <c r="Q70" s="32">
        <v>139.831728</v>
      </c>
      <c r="R70" s="32"/>
      <c r="S70" s="32"/>
      <c r="T70" s="32">
        <v>318.79165643750002</v>
      </c>
      <c r="U70" s="32">
        <v>3985.7714171410498</v>
      </c>
      <c r="V70" s="59">
        <v>3.2</v>
      </c>
    </row>
    <row r="71" spans="2:22" x14ac:dyDescent="0.25">
      <c r="B71" s="45">
        <v>1.625</v>
      </c>
      <c r="C71" s="75">
        <v>2050.8592646403117</v>
      </c>
      <c r="D71" s="32">
        <v>0</v>
      </c>
      <c r="E71" s="32">
        <v>0</v>
      </c>
      <c r="F71" s="32">
        <v>108.89871329040679</v>
      </c>
      <c r="G71" s="32">
        <v>36</v>
      </c>
      <c r="H71" s="32">
        <v>573.98392923000006</v>
      </c>
      <c r="I71" s="32">
        <v>-1038.6517836602695</v>
      </c>
      <c r="J71" s="32">
        <v>-319.77295853986266</v>
      </c>
      <c r="K71" s="32">
        <v>718.87882512040687</v>
      </c>
      <c r="M71" s="32">
        <v>0</v>
      </c>
      <c r="N71" s="32">
        <v>0</v>
      </c>
      <c r="O71" s="32">
        <v>178.95992843750003</v>
      </c>
      <c r="P71" s="32">
        <v>0</v>
      </c>
      <c r="Q71" s="32">
        <v>139.831728</v>
      </c>
      <c r="R71" s="32"/>
      <c r="S71" s="32"/>
      <c r="T71" s="32">
        <v>318.79165643750048</v>
      </c>
      <c r="U71" s="32">
        <v>4042.3256234472897</v>
      </c>
      <c r="V71" s="59">
        <v>3.25</v>
      </c>
    </row>
    <row r="72" spans="2:22" x14ac:dyDescent="0.25">
      <c r="B72" s="45">
        <v>1.65</v>
      </c>
      <c r="C72" s="75">
        <v>2079.1363677934319</v>
      </c>
      <c r="D72" s="32">
        <v>0</v>
      </c>
      <c r="E72" s="32">
        <v>0</v>
      </c>
      <c r="F72" s="32">
        <v>113.84865595160537</v>
      </c>
      <c r="G72" s="32">
        <v>25</v>
      </c>
      <c r="H72" s="32">
        <v>573.98392923000006</v>
      </c>
      <c r="I72" s="32">
        <v>-1046.9869258406391</v>
      </c>
      <c r="J72" s="32">
        <v>-334.15815805903344</v>
      </c>
      <c r="K72" s="32">
        <v>712.82876778160562</v>
      </c>
      <c r="M72" s="32">
        <v>0</v>
      </c>
      <c r="N72" s="32">
        <v>0</v>
      </c>
      <c r="O72" s="32">
        <v>178.95992843749991</v>
      </c>
      <c r="P72" s="32">
        <v>0</v>
      </c>
      <c r="Q72" s="32">
        <v>139.831728</v>
      </c>
      <c r="R72" s="32"/>
      <c r="S72" s="32"/>
      <c r="T72" s="32">
        <v>318.79165643750002</v>
      </c>
      <c r="U72" s="32">
        <v>4098.8798297535304</v>
      </c>
      <c r="V72" s="59">
        <v>3.3</v>
      </c>
    </row>
    <row r="73" spans="2:22" x14ac:dyDescent="0.25">
      <c r="B73" s="45">
        <v>1.675</v>
      </c>
      <c r="C73" s="75">
        <v>2107.413470946552</v>
      </c>
      <c r="D73" s="32">
        <v>0</v>
      </c>
      <c r="E73" s="32">
        <v>0</v>
      </c>
      <c r="F73" s="32">
        <v>118.79859861280394</v>
      </c>
      <c r="G73" s="32">
        <v>14</v>
      </c>
      <c r="H73" s="32">
        <v>573.98392923000006</v>
      </c>
      <c r="I73" s="32">
        <v>-1055.3220680210086</v>
      </c>
      <c r="J73" s="32">
        <v>-348.54335757820468</v>
      </c>
      <c r="K73" s="32">
        <v>706.77871044280391</v>
      </c>
      <c r="M73" s="32">
        <v>0</v>
      </c>
      <c r="N73" s="32">
        <v>0</v>
      </c>
      <c r="O73" s="32">
        <v>176.51104836807653</v>
      </c>
      <c r="P73" s="32">
        <v>0</v>
      </c>
      <c r="Q73" s="32">
        <v>139.831728</v>
      </c>
      <c r="R73" s="32"/>
      <c r="S73" s="32"/>
      <c r="T73" s="32">
        <v>316.34277636807565</v>
      </c>
      <c r="U73" s="32">
        <v>4157.8829161291942</v>
      </c>
      <c r="V73" s="59">
        <v>3.35</v>
      </c>
    </row>
    <row r="74" spans="2:22" x14ac:dyDescent="0.25">
      <c r="B74" s="45">
        <v>1.7</v>
      </c>
      <c r="C74" s="75">
        <v>2135.6905740996726</v>
      </c>
      <c r="D74" s="32">
        <v>0</v>
      </c>
      <c r="E74" s="32">
        <v>0</v>
      </c>
      <c r="F74" s="32">
        <v>123.74854127400252</v>
      </c>
      <c r="G74" s="32">
        <v>0</v>
      </c>
      <c r="H74" s="32">
        <v>573.98392923000006</v>
      </c>
      <c r="I74" s="32">
        <v>-1062.5322102013783</v>
      </c>
      <c r="J74" s="32">
        <v>-364.80355709737569</v>
      </c>
      <c r="K74" s="32">
        <v>697.72865310400266</v>
      </c>
      <c r="M74" s="32">
        <v>0</v>
      </c>
      <c r="N74" s="32">
        <v>0</v>
      </c>
      <c r="O74" s="32">
        <v>173.42691886144337</v>
      </c>
      <c r="P74" s="32">
        <v>0</v>
      </c>
      <c r="Q74" s="32">
        <v>139.831728</v>
      </c>
      <c r="R74" s="32"/>
      <c r="S74" s="32"/>
      <c r="T74" s="32">
        <v>313.25864686144359</v>
      </c>
      <c r="U74" s="32">
        <v>4217.5212519420684</v>
      </c>
      <c r="V74" s="59">
        <v>3.4</v>
      </c>
    </row>
    <row r="75" spans="2:22" x14ac:dyDescent="0.25">
      <c r="B75" s="45">
        <v>1.7250000000000001</v>
      </c>
      <c r="C75" s="75">
        <v>2163.9676772527923</v>
      </c>
      <c r="D75" s="32">
        <v>0</v>
      </c>
      <c r="E75" s="32">
        <v>0</v>
      </c>
      <c r="F75" s="32">
        <v>128.69848393520112</v>
      </c>
      <c r="G75" s="32">
        <v>0</v>
      </c>
      <c r="H75" s="32">
        <v>573.98392923000006</v>
      </c>
      <c r="I75" s="32">
        <v>-1074.9923523817477</v>
      </c>
      <c r="J75" s="32">
        <v>-372.31375661654624</v>
      </c>
      <c r="K75" s="32">
        <v>702.67859576520141</v>
      </c>
      <c r="M75" s="32">
        <v>0</v>
      </c>
      <c r="N75" s="32">
        <v>0</v>
      </c>
      <c r="O75" s="32">
        <v>170.34278935481012</v>
      </c>
      <c r="P75" s="32">
        <v>0</v>
      </c>
      <c r="Q75" s="32">
        <v>139.831728</v>
      </c>
      <c r="R75" s="32"/>
      <c r="S75" s="32"/>
      <c r="T75" s="32">
        <v>310.17451735480972</v>
      </c>
      <c r="U75" s="32">
        <v>4277.1595877549416</v>
      </c>
      <c r="V75" s="59">
        <v>3.45</v>
      </c>
    </row>
    <row r="76" spans="2:22" x14ac:dyDescent="0.25">
      <c r="B76" s="45">
        <v>1.75</v>
      </c>
      <c r="C76" s="75">
        <v>2192.2447804059129</v>
      </c>
      <c r="D76" s="32">
        <v>0</v>
      </c>
      <c r="E76" s="32">
        <v>0</v>
      </c>
      <c r="F76" s="32">
        <v>133.6484265963997</v>
      </c>
      <c r="G76" s="32">
        <v>0</v>
      </c>
      <c r="H76" s="32">
        <v>573.98392923000006</v>
      </c>
      <c r="I76" s="32">
        <v>-1087.4524945621174</v>
      </c>
      <c r="J76" s="32">
        <v>-379.82395613571771</v>
      </c>
      <c r="K76" s="32">
        <v>707.6285384263997</v>
      </c>
      <c r="M76" s="32">
        <v>0</v>
      </c>
      <c r="N76" s="32">
        <v>0</v>
      </c>
      <c r="O76" s="32">
        <v>167.25865984817693</v>
      </c>
      <c r="P76" s="32">
        <v>0</v>
      </c>
      <c r="Q76" s="32">
        <v>139.831728</v>
      </c>
      <c r="R76" s="32"/>
      <c r="S76" s="32"/>
      <c r="T76" s="32">
        <v>307.09038784817676</v>
      </c>
      <c r="U76" s="32">
        <v>4336.7979235678158</v>
      </c>
      <c r="V76" s="59">
        <v>3.5</v>
      </c>
    </row>
    <row r="77" spans="2:22" x14ac:dyDescent="0.25">
      <c r="B77" s="45">
        <v>1.7749999999999999</v>
      </c>
      <c r="C77" s="75">
        <v>2213.0346028811355</v>
      </c>
      <c r="D77" s="32">
        <v>0</v>
      </c>
      <c r="E77" s="32">
        <v>0</v>
      </c>
      <c r="F77" s="32">
        <v>146.08564993549533</v>
      </c>
      <c r="G77" s="32">
        <v>0</v>
      </c>
      <c r="H77" s="32">
        <v>573.98392923000006</v>
      </c>
      <c r="I77" s="32">
        <v>-1099.9126367424867</v>
      </c>
      <c r="J77" s="32">
        <v>-379.8468749769911</v>
      </c>
      <c r="K77" s="32">
        <v>720.06576176549561</v>
      </c>
      <c r="M77" s="32">
        <v>0</v>
      </c>
      <c r="N77" s="32">
        <v>0</v>
      </c>
      <c r="O77" s="32">
        <v>174.48403902023173</v>
      </c>
      <c r="P77" s="32">
        <v>0</v>
      </c>
      <c r="Q77" s="32">
        <v>139.831728</v>
      </c>
      <c r="R77" s="32"/>
      <c r="S77" s="32"/>
      <c r="T77" s="32">
        <v>314.31576702023176</v>
      </c>
      <c r="U77" s="32">
        <v>4386.1267507020002</v>
      </c>
      <c r="V77" s="59">
        <v>3.55</v>
      </c>
    </row>
    <row r="78" spans="2:22" x14ac:dyDescent="0.25">
      <c r="B78" s="45">
        <v>1.8</v>
      </c>
      <c r="C78" s="75">
        <v>2234.7295420226105</v>
      </c>
      <c r="D78" s="32">
        <v>0</v>
      </c>
      <c r="E78" s="32">
        <v>0</v>
      </c>
      <c r="F78" s="32">
        <v>157.61775660833942</v>
      </c>
      <c r="G78" s="32">
        <v>0</v>
      </c>
      <c r="H78" s="32">
        <v>573.98392923000006</v>
      </c>
      <c r="I78" s="32">
        <v>-1112.3727789228562</v>
      </c>
      <c r="J78" s="32">
        <v>-380.77491048451679</v>
      </c>
      <c r="K78" s="32">
        <v>731.59786843833945</v>
      </c>
      <c r="M78" s="32">
        <v>0</v>
      </c>
      <c r="N78" s="32">
        <v>0</v>
      </c>
      <c r="O78" s="32">
        <v>183.17257864991819</v>
      </c>
      <c r="P78" s="32">
        <v>0</v>
      </c>
      <c r="Q78" s="32">
        <v>139.831728</v>
      </c>
      <c r="R78" s="32"/>
      <c r="S78" s="32"/>
      <c r="T78" s="32">
        <v>323.00430664991745</v>
      </c>
      <c r="U78" s="32">
        <v>4433.9924173785548</v>
      </c>
      <c r="V78" s="59">
        <v>3.6</v>
      </c>
    </row>
    <row r="79" spans="2:22" x14ac:dyDescent="0.25">
      <c r="B79" s="45">
        <v>1.825</v>
      </c>
      <c r="C79" s="75">
        <v>2258.6623753608878</v>
      </c>
      <c r="D79" s="32">
        <v>0</v>
      </c>
      <c r="E79" s="32">
        <v>0</v>
      </c>
      <c r="F79" s="32">
        <v>166.91196908438107</v>
      </c>
      <c r="G79" s="32">
        <v>0</v>
      </c>
      <c r="H79" s="32">
        <v>573.98392923000006</v>
      </c>
      <c r="I79" s="32">
        <v>-1124.832921103226</v>
      </c>
      <c r="J79" s="32">
        <v>-383.94084018884496</v>
      </c>
      <c r="K79" s="32">
        <v>740.89208091438104</v>
      </c>
      <c r="M79" s="32">
        <v>0</v>
      </c>
      <c r="N79" s="32">
        <v>0</v>
      </c>
      <c r="O79" s="32">
        <v>191.86111827960448</v>
      </c>
      <c r="P79" s="32">
        <v>0</v>
      </c>
      <c r="Q79" s="32">
        <v>139.831728</v>
      </c>
      <c r="R79" s="32"/>
      <c r="S79" s="32"/>
      <c r="T79" s="32">
        <v>331.69284627960405</v>
      </c>
      <c r="U79" s="32">
        <v>4481.8580840551094</v>
      </c>
      <c r="V79" s="59">
        <v>3.65</v>
      </c>
    </row>
    <row r="80" spans="2:22" x14ac:dyDescent="0.25">
      <c r="B80" s="45">
        <v>1.85</v>
      </c>
      <c r="C80" s="75">
        <v>2282.5952086991642</v>
      </c>
      <c r="D80" s="32">
        <v>0</v>
      </c>
      <c r="E80" s="32">
        <v>0</v>
      </c>
      <c r="F80" s="32">
        <v>176.20618156042283</v>
      </c>
      <c r="G80" s="32">
        <v>0</v>
      </c>
      <c r="H80" s="32">
        <v>573.98392923000006</v>
      </c>
      <c r="I80" s="32">
        <v>-1137.2930632835953</v>
      </c>
      <c r="J80" s="32">
        <v>-387.10676989317221</v>
      </c>
      <c r="K80" s="32">
        <v>750.18629339042309</v>
      </c>
      <c r="M80" s="32">
        <v>0</v>
      </c>
      <c r="N80" s="32">
        <v>0</v>
      </c>
      <c r="O80" s="32">
        <v>200.54965790929089</v>
      </c>
      <c r="P80" s="32">
        <v>0</v>
      </c>
      <c r="Q80" s="32">
        <v>139.831728</v>
      </c>
      <c r="R80" s="32"/>
      <c r="S80" s="32"/>
      <c r="T80" s="32">
        <v>340.38138590929066</v>
      </c>
      <c r="U80" s="32">
        <v>4529.7237507316622</v>
      </c>
      <c r="V80" s="59">
        <v>3.7</v>
      </c>
    </row>
    <row r="81" spans="2:22" x14ac:dyDescent="0.25">
      <c r="B81" s="45">
        <v>1.875</v>
      </c>
      <c r="C81" s="75">
        <v>2306.5280420374415</v>
      </c>
      <c r="D81" s="32">
        <v>0</v>
      </c>
      <c r="E81" s="32">
        <v>0</v>
      </c>
      <c r="F81" s="32">
        <v>185.50039403646448</v>
      </c>
      <c r="G81" s="32">
        <v>0</v>
      </c>
      <c r="H81" s="32">
        <v>573.98392923000006</v>
      </c>
      <c r="I81" s="32">
        <v>-1149.7532054639648</v>
      </c>
      <c r="J81" s="32">
        <v>-390.27269959750015</v>
      </c>
      <c r="K81" s="32">
        <v>759.48050586646468</v>
      </c>
      <c r="M81" s="32">
        <v>0</v>
      </c>
      <c r="N81" s="32">
        <v>0</v>
      </c>
      <c r="O81" s="32">
        <v>209.23819753897715</v>
      </c>
      <c r="P81" s="32">
        <v>0</v>
      </c>
      <c r="Q81" s="32">
        <v>139.831728</v>
      </c>
      <c r="R81" s="32"/>
      <c r="S81" s="32"/>
      <c r="T81" s="32">
        <v>349.06992553897726</v>
      </c>
      <c r="U81" s="32">
        <v>4577.5894174082168</v>
      </c>
      <c r="V81" s="59">
        <v>3.75</v>
      </c>
    </row>
    <row r="82" spans="2:22" x14ac:dyDescent="0.25">
      <c r="B82" s="45">
        <v>1.9</v>
      </c>
      <c r="C82" s="75">
        <v>2328.4055974271178</v>
      </c>
      <c r="D82" s="32">
        <v>0</v>
      </c>
      <c r="E82" s="32">
        <v>0</v>
      </c>
      <c r="F82" s="32">
        <v>196.84988446110694</v>
      </c>
      <c r="G82" s="32">
        <v>0</v>
      </c>
      <c r="H82" s="32">
        <v>573.98392923000006</v>
      </c>
      <c r="I82" s="32">
        <v>-1162.2133476443346</v>
      </c>
      <c r="J82" s="32">
        <v>-391.38335135322723</v>
      </c>
      <c r="K82" s="32">
        <v>770.82999629110736</v>
      </c>
      <c r="M82" s="32">
        <v>0</v>
      </c>
      <c r="N82" s="32">
        <v>0</v>
      </c>
      <c r="O82" s="32">
        <v>217.92673716866364</v>
      </c>
      <c r="P82" s="32">
        <v>0</v>
      </c>
      <c r="Q82" s="32">
        <v>139.831728</v>
      </c>
      <c r="R82" s="32"/>
      <c r="S82" s="32"/>
      <c r="T82" s="32">
        <v>357.75846516866386</v>
      </c>
      <c r="U82" s="32">
        <v>4625.4550840847705</v>
      </c>
      <c r="V82" s="59">
        <v>3.8</v>
      </c>
    </row>
    <row r="83" spans="2:22" x14ac:dyDescent="0.25">
      <c r="B83" s="45">
        <v>1.925</v>
      </c>
      <c r="C83" s="75">
        <v>2342.4140458257516</v>
      </c>
      <c r="D83" s="32">
        <v>0</v>
      </c>
      <c r="E83" s="32">
        <v>0</v>
      </c>
      <c r="F83" s="32">
        <v>216.06848187679228</v>
      </c>
      <c r="G83" s="32">
        <v>0</v>
      </c>
      <c r="H83" s="32">
        <v>573.98392923000006</v>
      </c>
      <c r="I83" s="32">
        <v>-1174.6734898247041</v>
      </c>
      <c r="J83" s="32">
        <v>-384.6248961179117</v>
      </c>
      <c r="K83" s="32">
        <v>790.04859370679242</v>
      </c>
      <c r="M83" s="32">
        <v>0</v>
      </c>
      <c r="N83" s="32">
        <v>0</v>
      </c>
      <c r="O83" s="32">
        <v>226.6152767983499</v>
      </c>
      <c r="P83" s="32">
        <v>0</v>
      </c>
      <c r="Q83" s="32">
        <v>139.831728</v>
      </c>
      <c r="R83" s="32"/>
      <c r="S83" s="32"/>
      <c r="T83" s="32">
        <v>366.44700479834955</v>
      </c>
      <c r="U83" s="32">
        <v>4673.3207507613251</v>
      </c>
      <c r="V83" s="59">
        <v>3.85</v>
      </c>
    </row>
    <row r="84" spans="2:22" x14ac:dyDescent="0.25">
      <c r="B84" s="45">
        <v>1.95</v>
      </c>
      <c r="C84" s="75">
        <v>2356.4224942243845</v>
      </c>
      <c r="D84" s="32">
        <v>0</v>
      </c>
      <c r="E84" s="32">
        <v>0</v>
      </c>
      <c r="F84" s="32">
        <v>235.28707929247784</v>
      </c>
      <c r="G84" s="32">
        <v>0</v>
      </c>
      <c r="H84" s="32">
        <v>573.98392923000006</v>
      </c>
      <c r="I84" s="32">
        <v>-1187.1336320050734</v>
      </c>
      <c r="J84" s="32">
        <v>-377.8664408825955</v>
      </c>
      <c r="K84" s="32">
        <v>809.26719112247793</v>
      </c>
      <c r="M84" s="32">
        <v>0</v>
      </c>
      <c r="N84" s="32">
        <v>0</v>
      </c>
      <c r="O84" s="32">
        <v>235.30381642803633</v>
      </c>
      <c r="P84" s="32">
        <v>0</v>
      </c>
      <c r="Q84" s="32">
        <v>139.831728</v>
      </c>
      <c r="R84" s="32"/>
      <c r="S84" s="32"/>
      <c r="T84" s="32">
        <v>375.13554442803616</v>
      </c>
      <c r="U84" s="32">
        <v>4721.1864174378788</v>
      </c>
      <c r="V84" s="59">
        <v>3.9</v>
      </c>
    </row>
    <row r="85" spans="2:22" x14ac:dyDescent="0.25">
      <c r="B85" s="45">
        <v>1.9750000000000001</v>
      </c>
      <c r="C85" s="75">
        <v>2374.4052087238829</v>
      </c>
      <c r="D85" s="32">
        <v>0</v>
      </c>
      <c r="E85" s="32">
        <v>0</v>
      </c>
      <c r="F85" s="32">
        <v>250.53141060729823</v>
      </c>
      <c r="G85" s="32">
        <v>0</v>
      </c>
      <c r="H85" s="32">
        <v>573.98392923000006</v>
      </c>
      <c r="I85" s="32">
        <v>-1199.593774185443</v>
      </c>
      <c r="J85" s="32">
        <v>-375.08225174814493</v>
      </c>
      <c r="K85" s="32">
        <v>824.51152243729803</v>
      </c>
      <c r="M85" s="32">
        <v>0</v>
      </c>
      <c r="N85" s="32">
        <v>0</v>
      </c>
      <c r="O85" s="32">
        <v>243.9923560577227</v>
      </c>
      <c r="P85" s="32">
        <v>0</v>
      </c>
      <c r="Q85" s="32">
        <v>139.831728</v>
      </c>
      <c r="R85" s="32"/>
      <c r="S85" s="32"/>
      <c r="T85" s="32">
        <v>383.82408405772185</v>
      </c>
      <c r="U85" s="32">
        <v>4769.0520841144325</v>
      </c>
      <c r="V85" s="59">
        <v>3.95</v>
      </c>
    </row>
    <row r="86" spans="2:22" x14ac:dyDescent="0.25">
      <c r="B86" s="45">
        <v>2</v>
      </c>
      <c r="C86" s="75">
        <v>2398.3380420621597</v>
      </c>
      <c r="D86" s="32">
        <v>0</v>
      </c>
      <c r="E86" s="32">
        <v>0</v>
      </c>
      <c r="F86" s="32">
        <v>259.82562308333991</v>
      </c>
      <c r="G86" s="32">
        <v>0</v>
      </c>
      <c r="H86" s="32">
        <v>573.98392923000006</v>
      </c>
      <c r="I86" s="32">
        <v>-1212.0539163658125</v>
      </c>
      <c r="J86" s="32">
        <v>-378.24818145247241</v>
      </c>
      <c r="K86" s="32">
        <v>833.80573491334007</v>
      </c>
      <c r="M86" s="32">
        <v>0</v>
      </c>
      <c r="N86" s="32">
        <v>0</v>
      </c>
      <c r="O86" s="32">
        <v>252.68089568740896</v>
      </c>
      <c r="P86" s="32">
        <v>0</v>
      </c>
      <c r="Q86" s="32">
        <v>139.831728</v>
      </c>
      <c r="R86" s="32"/>
      <c r="S86" s="32"/>
      <c r="T86" s="32">
        <v>392.51262368740936</v>
      </c>
      <c r="U86" s="32">
        <v>4816.9177507909862</v>
      </c>
      <c r="V86" s="59">
        <v>4</v>
      </c>
    </row>
    <row r="87" spans="2:22" x14ac:dyDescent="0.25">
      <c r="B87" s="45">
        <v>2.0249999999999999</v>
      </c>
      <c r="C87" s="75">
        <v>2422.2708754004366</v>
      </c>
      <c r="D87" s="32">
        <v>0</v>
      </c>
      <c r="E87" s="32">
        <v>0</v>
      </c>
      <c r="F87" s="32">
        <v>269.11983555938167</v>
      </c>
      <c r="G87" s="32">
        <v>0</v>
      </c>
      <c r="H87" s="32">
        <v>573.98392923000006</v>
      </c>
      <c r="I87" s="32">
        <v>-1224.514058546182</v>
      </c>
      <c r="J87" s="32">
        <v>-381.41411115680035</v>
      </c>
      <c r="K87" s="32">
        <v>843.09994738938167</v>
      </c>
      <c r="M87" s="32">
        <v>0</v>
      </c>
      <c r="N87" s="32">
        <v>0</v>
      </c>
      <c r="O87" s="32">
        <v>262.2934083752167</v>
      </c>
      <c r="P87" s="32">
        <v>0</v>
      </c>
      <c r="Q87" s="32">
        <v>139.831728</v>
      </c>
      <c r="R87" s="32"/>
      <c r="S87" s="32"/>
      <c r="T87" s="32">
        <v>402.12513637521624</v>
      </c>
      <c r="U87" s="32">
        <v>4864.7834174675399</v>
      </c>
      <c r="V87" s="59">
        <v>4.05</v>
      </c>
    </row>
    <row r="88" spans="2:22" x14ac:dyDescent="0.25">
      <c r="B88" s="45">
        <v>2.0499999999999998</v>
      </c>
      <c r="C88" s="75">
        <v>2442.8070136451388</v>
      </c>
      <c r="D88" s="32">
        <v>0</v>
      </c>
      <c r="E88" s="32">
        <v>0</v>
      </c>
      <c r="F88" s="32">
        <v>277.1577361514984</v>
      </c>
      <c r="G88" s="32">
        <v>0</v>
      </c>
      <c r="H88" s="32">
        <v>573.98392923000006</v>
      </c>
      <c r="I88" s="32">
        <v>-1235.2293231099893</v>
      </c>
      <c r="J88" s="32">
        <v>-384.09147512849086</v>
      </c>
      <c r="K88" s="32">
        <v>851.13784798149845</v>
      </c>
      <c r="M88" s="32">
        <v>0</v>
      </c>
      <c r="N88" s="32">
        <v>0</v>
      </c>
      <c r="O88" s="32">
        <v>273.29874552614416</v>
      </c>
      <c r="P88" s="32">
        <v>0</v>
      </c>
      <c r="Q88" s="32">
        <v>139.831728</v>
      </c>
      <c r="R88" s="32"/>
      <c r="S88" s="32"/>
      <c r="T88" s="32">
        <v>413.13047352614376</v>
      </c>
      <c r="U88" s="32">
        <v>4909.3733394111341</v>
      </c>
      <c r="V88" s="59">
        <v>4.0999999999999996</v>
      </c>
    </row>
    <row r="89" spans="2:22" x14ac:dyDescent="0.25">
      <c r="B89" s="45">
        <v>2.0750000000000002</v>
      </c>
      <c r="C89" s="75">
        <v>2467.0615828481282</v>
      </c>
      <c r="D89" s="32">
        <v>0</v>
      </c>
      <c r="E89" s="32">
        <v>0</v>
      </c>
      <c r="F89" s="32">
        <v>286.57094682407774</v>
      </c>
      <c r="G89" s="32">
        <v>0</v>
      </c>
      <c r="H89" s="32">
        <v>573.98392923000006</v>
      </c>
      <c r="I89" s="32">
        <v>-1247.8547405633271</v>
      </c>
      <c r="J89" s="32">
        <v>-387.30368190924946</v>
      </c>
      <c r="K89" s="32">
        <v>860.55105865407768</v>
      </c>
      <c r="M89" s="32">
        <v>0</v>
      </c>
      <c r="N89" s="32">
        <v>0</v>
      </c>
      <c r="O89" s="32">
        <v>285.23219444800782</v>
      </c>
      <c r="P89" s="32">
        <v>0</v>
      </c>
      <c r="Q89" s="32">
        <v>139.831728</v>
      </c>
      <c r="R89" s="32"/>
      <c r="S89" s="32"/>
      <c r="T89" s="32">
        <v>425.06392244800736</v>
      </c>
      <c r="U89" s="32">
        <v>4957.9253759324083</v>
      </c>
      <c r="V89" s="59">
        <v>4.1500000000000004</v>
      </c>
    </row>
    <row r="90" spans="2:22" x14ac:dyDescent="0.25">
      <c r="B90" s="45">
        <v>2.1</v>
      </c>
      <c r="C90" s="75">
        <v>2491.316152051118</v>
      </c>
      <c r="D90" s="32">
        <v>0</v>
      </c>
      <c r="E90" s="32">
        <v>0</v>
      </c>
      <c r="F90" s="32">
        <v>295.98415749665696</v>
      </c>
      <c r="G90" s="32">
        <v>0</v>
      </c>
      <c r="H90" s="32">
        <v>573.98392923000006</v>
      </c>
      <c r="I90" s="32">
        <v>-1260.4801580166659</v>
      </c>
      <c r="J90" s="32">
        <v>-390.51588869000898</v>
      </c>
      <c r="K90" s="32">
        <v>869.9642693266569</v>
      </c>
      <c r="M90" s="32">
        <v>0</v>
      </c>
      <c r="N90" s="32">
        <v>0</v>
      </c>
      <c r="O90" s="32">
        <v>297.16564336987159</v>
      </c>
      <c r="P90" s="32">
        <v>0</v>
      </c>
      <c r="Q90" s="32">
        <v>139.831728</v>
      </c>
      <c r="R90" s="32"/>
      <c r="S90" s="32"/>
      <c r="T90" s="32">
        <v>436.99737136987187</v>
      </c>
      <c r="U90" s="32">
        <v>5006.4774124536825</v>
      </c>
      <c r="V90" s="59">
        <v>4.2</v>
      </c>
    </row>
    <row r="91" spans="2:22" x14ac:dyDescent="0.25">
      <c r="B91" s="45">
        <v>2.125</v>
      </c>
      <c r="C91" s="75">
        <v>2515.5707212541074</v>
      </c>
      <c r="D91" s="32">
        <v>0</v>
      </c>
      <c r="E91" s="32">
        <v>0</v>
      </c>
      <c r="F91" s="32">
        <v>305.39736816923619</v>
      </c>
      <c r="G91" s="32">
        <v>0</v>
      </c>
      <c r="H91" s="32">
        <v>573.98392923000006</v>
      </c>
      <c r="I91" s="32">
        <v>-1273.1055754700042</v>
      </c>
      <c r="J91" s="32">
        <v>-393.72809547076804</v>
      </c>
      <c r="K91" s="32">
        <v>879.37747999923613</v>
      </c>
      <c r="M91" s="32">
        <v>0</v>
      </c>
      <c r="N91" s="32">
        <v>0</v>
      </c>
      <c r="O91" s="32">
        <v>309.09909229173502</v>
      </c>
      <c r="P91" s="32">
        <v>0</v>
      </c>
      <c r="Q91" s="32">
        <v>139.831728</v>
      </c>
      <c r="R91" s="32"/>
      <c r="S91" s="32"/>
      <c r="T91" s="32">
        <v>448.93082029173456</v>
      </c>
      <c r="U91" s="32">
        <v>5055.0294489749567</v>
      </c>
      <c r="V91" s="59">
        <v>4.25</v>
      </c>
    </row>
    <row r="92" spans="2:22" x14ac:dyDescent="0.25">
      <c r="B92" s="45">
        <v>2.15</v>
      </c>
      <c r="C92" s="75">
        <v>2539.8252904570968</v>
      </c>
      <c r="D92" s="32">
        <v>0</v>
      </c>
      <c r="E92" s="32">
        <v>0</v>
      </c>
      <c r="F92" s="32">
        <v>314.81057884181558</v>
      </c>
      <c r="G92" s="32">
        <v>0</v>
      </c>
      <c r="H92" s="32">
        <v>573.98392923000006</v>
      </c>
      <c r="I92" s="32">
        <v>-1285.7309929233425</v>
      </c>
      <c r="J92" s="32">
        <v>-396.94030225152665</v>
      </c>
      <c r="K92" s="32">
        <v>888.79069067181581</v>
      </c>
      <c r="M92" s="32">
        <v>0</v>
      </c>
      <c r="N92" s="32">
        <v>0</v>
      </c>
      <c r="O92" s="32">
        <v>315.12800000000072</v>
      </c>
      <c r="P92" s="32">
        <v>0</v>
      </c>
      <c r="Q92" s="32">
        <v>139.831728</v>
      </c>
      <c r="R92" s="32"/>
      <c r="S92" s="32"/>
      <c r="T92" s="32">
        <v>454.95972800000072</v>
      </c>
      <c r="U92" s="32">
        <v>5103.5814854962309</v>
      </c>
      <c r="V92" s="59">
        <v>4.3</v>
      </c>
    </row>
    <row r="93" spans="2:22" x14ac:dyDescent="0.25">
      <c r="B93" s="45">
        <v>2.1749999999999998</v>
      </c>
      <c r="C93" s="75">
        <v>2564.0798596600866</v>
      </c>
      <c r="D93" s="32">
        <v>0</v>
      </c>
      <c r="E93" s="32">
        <v>0</v>
      </c>
      <c r="F93" s="32">
        <v>324.22378951439481</v>
      </c>
      <c r="G93" s="32">
        <v>0</v>
      </c>
      <c r="H93" s="32">
        <v>559.30005028597225</v>
      </c>
      <c r="I93" s="32">
        <v>-1292.84995577267</v>
      </c>
      <c r="J93" s="32">
        <v>-409.32993337230346</v>
      </c>
      <c r="K93" s="32">
        <v>883.52002240036654</v>
      </c>
      <c r="M93" s="32">
        <v>0</v>
      </c>
      <c r="N93" s="32">
        <v>0</v>
      </c>
      <c r="O93" s="32">
        <v>315.12800000000072</v>
      </c>
      <c r="P93" s="32">
        <v>0</v>
      </c>
      <c r="Q93" s="32">
        <v>139.831728</v>
      </c>
      <c r="R93" s="32"/>
      <c r="S93" s="32"/>
      <c r="T93" s="32">
        <v>454.95972800000072</v>
      </c>
      <c r="U93" s="32">
        <v>5152.1335220175042</v>
      </c>
      <c r="V93" s="59">
        <v>4.3499999999999996</v>
      </c>
    </row>
    <row r="94" spans="2:22" x14ac:dyDescent="0.25">
      <c r="B94" s="45">
        <v>2.2000000000000002</v>
      </c>
      <c r="C94" s="75">
        <v>2588.3344288630756</v>
      </c>
      <c r="D94" s="32">
        <v>0</v>
      </c>
      <c r="E94" s="32">
        <v>0</v>
      </c>
      <c r="F94" s="32">
        <v>326.41833037906156</v>
      </c>
      <c r="G94" s="32">
        <v>0</v>
      </c>
      <c r="H94" s="32">
        <v>528.81320220968337</v>
      </c>
      <c r="I94" s="32">
        <v>-1291.3358040194325</v>
      </c>
      <c r="J94" s="32">
        <v>-436.10808883068785</v>
      </c>
      <c r="K94" s="32">
        <v>855.2277151887447</v>
      </c>
      <c r="M94" s="32">
        <v>0</v>
      </c>
      <c r="N94" s="32">
        <v>0</v>
      </c>
      <c r="O94" s="32">
        <v>315.12800000000072</v>
      </c>
      <c r="P94" s="32">
        <v>0</v>
      </c>
      <c r="Q94" s="32">
        <v>139.831728</v>
      </c>
      <c r="R94" s="32"/>
      <c r="S94" s="32"/>
      <c r="T94" s="32">
        <v>454.95972799999981</v>
      </c>
      <c r="U94" s="32">
        <v>5200.6855585387793</v>
      </c>
      <c r="V94" s="59">
        <v>4.4000000000000004</v>
      </c>
    </row>
    <row r="95" spans="2:22" x14ac:dyDescent="0.25">
      <c r="B95" s="45">
        <v>2.2250000000000001</v>
      </c>
      <c r="C95" s="75">
        <v>2612.5889980660654</v>
      </c>
      <c r="D95" s="32">
        <v>0</v>
      </c>
      <c r="E95" s="32">
        <v>0</v>
      </c>
      <c r="F95" s="32">
        <v>330.81822193426956</v>
      </c>
      <c r="G95" s="32">
        <v>0</v>
      </c>
      <c r="H95" s="32">
        <v>508.641728</v>
      </c>
      <c r="I95" s="32">
        <v>-1294.5169239751258</v>
      </c>
      <c r="J95" s="32">
        <v>-455.06079144085652</v>
      </c>
      <c r="K95" s="32">
        <v>839.45613253426927</v>
      </c>
      <c r="M95" s="32">
        <v>0</v>
      </c>
      <c r="N95" s="32">
        <v>0</v>
      </c>
      <c r="O95" s="32">
        <v>315.12800000000072</v>
      </c>
      <c r="P95" s="32">
        <v>0</v>
      </c>
      <c r="Q95" s="32">
        <v>139.831728</v>
      </c>
      <c r="R95" s="32"/>
      <c r="S95" s="32"/>
      <c r="T95" s="32">
        <v>454.95972800000072</v>
      </c>
      <c r="U95" s="32">
        <v>5249.2375950600526</v>
      </c>
      <c r="V95" s="59">
        <v>4.45</v>
      </c>
    </row>
    <row r="96" spans="2:22" x14ac:dyDescent="0.25">
      <c r="B96" s="45">
        <v>2.25</v>
      </c>
      <c r="C96" s="75">
        <v>2636.8435672690543</v>
      </c>
      <c r="D96" s="32">
        <v>0</v>
      </c>
      <c r="E96" s="32">
        <v>0</v>
      </c>
      <c r="F96" s="32">
        <v>335.21811348947767</v>
      </c>
      <c r="G96" s="32">
        <v>0</v>
      </c>
      <c r="H96" s="32">
        <v>508.641728</v>
      </c>
      <c r="I96" s="32">
        <v>-1305.2623467594494</v>
      </c>
      <c r="J96" s="32">
        <v>-461.40632266997181</v>
      </c>
      <c r="K96" s="32">
        <v>843.85602408947761</v>
      </c>
      <c r="M96" s="32">
        <v>0</v>
      </c>
      <c r="N96" s="32">
        <v>0</v>
      </c>
      <c r="O96" s="32">
        <v>315.12800000000072</v>
      </c>
      <c r="P96" s="32">
        <v>0</v>
      </c>
      <c r="Q96" s="32">
        <v>139.831728</v>
      </c>
      <c r="R96" s="32"/>
      <c r="S96" s="32"/>
      <c r="T96" s="32">
        <v>454.95972800000072</v>
      </c>
      <c r="U96" s="32">
        <v>5297.7896315813259</v>
      </c>
      <c r="V96" s="59">
        <v>4.5</v>
      </c>
    </row>
    <row r="97" spans="2:22" x14ac:dyDescent="0.25">
      <c r="B97" s="45">
        <v>2.2749999999999999</v>
      </c>
      <c r="C97" s="75">
        <v>2661.0981364720442</v>
      </c>
      <c r="D97" s="32">
        <v>0</v>
      </c>
      <c r="E97" s="32">
        <v>0</v>
      </c>
      <c r="F97" s="32">
        <v>339.61800504468579</v>
      </c>
      <c r="G97" s="32">
        <v>0</v>
      </c>
      <c r="H97" s="32">
        <v>508.641728</v>
      </c>
      <c r="I97" s="32">
        <v>-1316.007769543774</v>
      </c>
      <c r="J97" s="32">
        <v>-467.75185389908802</v>
      </c>
      <c r="K97" s="32">
        <v>848.25591564468596</v>
      </c>
      <c r="M97" s="32">
        <v>0</v>
      </c>
      <c r="N97" s="32">
        <v>0</v>
      </c>
      <c r="O97" s="32">
        <v>315.12800000000072</v>
      </c>
      <c r="P97" s="32">
        <v>0</v>
      </c>
      <c r="Q97" s="32">
        <v>139.831728</v>
      </c>
      <c r="R97" s="32"/>
      <c r="S97" s="32"/>
      <c r="T97" s="32">
        <v>454.95972799999981</v>
      </c>
      <c r="U97" s="32">
        <v>5346.341668102601</v>
      </c>
      <c r="V97" s="59">
        <v>4.55</v>
      </c>
    </row>
    <row r="98" spans="2:22" x14ac:dyDescent="0.25">
      <c r="B98" s="45">
        <v>2.2999999999999998</v>
      </c>
      <c r="C98" s="75">
        <v>2685.352705675034</v>
      </c>
      <c r="D98" s="32">
        <v>0</v>
      </c>
      <c r="E98" s="32">
        <v>0</v>
      </c>
      <c r="F98" s="32">
        <v>344.0178965998939</v>
      </c>
      <c r="G98" s="32">
        <v>0</v>
      </c>
      <c r="H98" s="32">
        <v>508.641728</v>
      </c>
      <c r="I98" s="32">
        <v>-1326.7531923280981</v>
      </c>
      <c r="J98" s="32">
        <v>-474.09738512820422</v>
      </c>
      <c r="K98" s="32">
        <v>852.65580719989384</v>
      </c>
      <c r="M98" s="32">
        <v>0</v>
      </c>
      <c r="N98" s="32">
        <v>0</v>
      </c>
      <c r="O98" s="32">
        <v>315.12800000000072</v>
      </c>
      <c r="P98" s="32">
        <v>0</v>
      </c>
      <c r="Q98" s="32">
        <v>139.831728</v>
      </c>
      <c r="R98" s="32"/>
      <c r="S98" s="32"/>
      <c r="T98" s="32">
        <v>454.95972799999981</v>
      </c>
      <c r="U98" s="32">
        <v>5394.8937046238752</v>
      </c>
      <c r="V98" s="59">
        <v>4.5999999999999996</v>
      </c>
    </row>
    <row r="99" spans="2:22" x14ac:dyDescent="0.25">
      <c r="B99" s="45">
        <v>2.3250000000000002</v>
      </c>
      <c r="C99" s="75">
        <v>2709.6072748780234</v>
      </c>
      <c r="D99" s="32">
        <v>0</v>
      </c>
      <c r="E99" s="32">
        <v>0</v>
      </c>
      <c r="F99" s="32">
        <v>348.4177881551019</v>
      </c>
      <c r="G99" s="32">
        <v>0</v>
      </c>
      <c r="H99" s="32">
        <v>508.641728</v>
      </c>
      <c r="I99" s="32">
        <v>-1337.4986151124222</v>
      </c>
      <c r="J99" s="32">
        <v>-480.44291635732043</v>
      </c>
      <c r="K99" s="32">
        <v>857.05569875510173</v>
      </c>
      <c r="M99" s="32">
        <v>0</v>
      </c>
      <c r="N99" s="32">
        <v>0</v>
      </c>
      <c r="O99" s="32">
        <v>315.12800000000072</v>
      </c>
      <c r="P99" s="32">
        <v>0</v>
      </c>
      <c r="Q99" s="32">
        <v>139.831728</v>
      </c>
      <c r="R99" s="32"/>
      <c r="S99" s="32"/>
      <c r="T99" s="32">
        <v>454.95972800000072</v>
      </c>
      <c r="U99" s="32">
        <v>5443.4457411451494</v>
      </c>
      <c r="V99" s="59">
        <v>4.6500000000000004</v>
      </c>
    </row>
    <row r="100" spans="2:22" x14ac:dyDescent="0.25">
      <c r="B100" s="45">
        <v>2.35</v>
      </c>
      <c r="C100" s="75">
        <v>2733.8618440810128</v>
      </c>
      <c r="D100" s="32">
        <v>0</v>
      </c>
      <c r="E100" s="32">
        <v>0</v>
      </c>
      <c r="F100" s="32">
        <v>352.81767971031002</v>
      </c>
      <c r="G100" s="32">
        <v>0</v>
      </c>
      <c r="H100" s="32">
        <v>508.641728</v>
      </c>
      <c r="I100" s="32">
        <v>-1348.2440378967462</v>
      </c>
      <c r="J100" s="32">
        <v>-486.78844758643618</v>
      </c>
      <c r="K100" s="32">
        <v>861.45559031031007</v>
      </c>
      <c r="M100" s="32">
        <v>0</v>
      </c>
      <c r="N100" s="32">
        <v>0</v>
      </c>
      <c r="O100" s="32">
        <v>315.12800000000072</v>
      </c>
      <c r="P100" s="32">
        <v>0</v>
      </c>
      <c r="Q100" s="32">
        <v>139.831728</v>
      </c>
      <c r="R100" s="32"/>
      <c r="S100" s="32"/>
      <c r="T100" s="32">
        <v>454.95972800000072</v>
      </c>
      <c r="U100" s="32">
        <v>5491.9977776664218</v>
      </c>
      <c r="V100" s="59">
        <v>4.7</v>
      </c>
    </row>
    <row r="101" spans="2:22" x14ac:dyDescent="0.25">
      <c r="B101" s="45">
        <v>2.375</v>
      </c>
      <c r="C101" s="75">
        <v>2758.1164132840022</v>
      </c>
      <c r="D101" s="32">
        <v>0</v>
      </c>
      <c r="E101" s="32">
        <v>0</v>
      </c>
      <c r="F101" s="32">
        <v>357.21757126551807</v>
      </c>
      <c r="G101" s="32">
        <v>0</v>
      </c>
      <c r="H101" s="32">
        <v>508.641728</v>
      </c>
      <c r="I101" s="32">
        <v>-1358.9894606810703</v>
      </c>
      <c r="J101" s="32">
        <v>-493.13397881555238</v>
      </c>
      <c r="K101" s="32">
        <v>865.85548186551796</v>
      </c>
      <c r="M101" s="32">
        <v>0</v>
      </c>
      <c r="N101" s="32">
        <v>0</v>
      </c>
      <c r="O101" s="32">
        <v>315.12800000000072</v>
      </c>
      <c r="P101" s="32">
        <v>0</v>
      </c>
      <c r="Q101" s="32">
        <v>139.831728</v>
      </c>
      <c r="R101" s="32"/>
      <c r="S101" s="32"/>
      <c r="T101" s="32">
        <v>454.95972799999981</v>
      </c>
      <c r="U101" s="32">
        <v>5540.5498141876969</v>
      </c>
      <c r="V101" s="59">
        <v>4.75</v>
      </c>
    </row>
    <row r="102" spans="2:22" x14ac:dyDescent="0.25">
      <c r="B102" s="45">
        <v>2.4</v>
      </c>
      <c r="C102" s="75">
        <v>2782.370982486992</v>
      </c>
      <c r="D102" s="32">
        <v>0</v>
      </c>
      <c r="E102" s="32">
        <v>0</v>
      </c>
      <c r="F102" s="32">
        <v>361.61746282072619</v>
      </c>
      <c r="G102" s="32">
        <v>0</v>
      </c>
      <c r="H102" s="32">
        <v>508.641728</v>
      </c>
      <c r="I102" s="32">
        <v>-1369.7348834653944</v>
      </c>
      <c r="J102" s="32">
        <v>-499.47951004466859</v>
      </c>
      <c r="K102" s="32">
        <v>870.25537342072585</v>
      </c>
      <c r="M102" s="32">
        <v>0</v>
      </c>
      <c r="N102" s="32">
        <v>0</v>
      </c>
      <c r="O102" s="32">
        <v>315.12800000000072</v>
      </c>
      <c r="P102" s="32">
        <v>0</v>
      </c>
      <c r="Q102" s="32">
        <v>139.831728</v>
      </c>
      <c r="R102" s="32"/>
      <c r="S102" s="32"/>
      <c r="T102" s="32">
        <v>454.95972800000072</v>
      </c>
      <c r="U102" s="32">
        <v>5589.1018507089711</v>
      </c>
      <c r="V102" s="59">
        <v>4.8</v>
      </c>
    </row>
    <row r="103" spans="2:22" x14ac:dyDescent="0.25">
      <c r="B103" s="45">
        <v>2.4249999999999998</v>
      </c>
      <c r="C103" s="75">
        <v>2806.625551689981</v>
      </c>
      <c r="D103" s="32">
        <v>0</v>
      </c>
      <c r="E103" s="32">
        <v>0</v>
      </c>
      <c r="F103" s="32">
        <v>366.01735437593419</v>
      </c>
      <c r="G103" s="32">
        <v>0</v>
      </c>
      <c r="H103" s="32">
        <v>508.641728</v>
      </c>
      <c r="I103" s="32">
        <v>-1380.4803062497185</v>
      </c>
      <c r="J103" s="32">
        <v>-505.82504127378434</v>
      </c>
      <c r="K103" s="32">
        <v>874.65526497593419</v>
      </c>
      <c r="M103" s="32">
        <v>0</v>
      </c>
      <c r="N103" s="32">
        <v>0</v>
      </c>
      <c r="O103" s="32">
        <v>315.12800000000072</v>
      </c>
      <c r="P103" s="32">
        <v>0</v>
      </c>
      <c r="Q103" s="32">
        <v>131.24246269858941</v>
      </c>
      <c r="R103" s="32"/>
      <c r="S103" s="32"/>
      <c r="T103" s="32">
        <v>446.37046269859002</v>
      </c>
      <c r="U103" s="32">
        <v>5637.6538872302435</v>
      </c>
      <c r="V103" s="59">
        <v>4.8499999999999996</v>
      </c>
    </row>
    <row r="104" spans="2:22" x14ac:dyDescent="0.25">
      <c r="B104" s="45">
        <v>2.4500000000000002</v>
      </c>
      <c r="C104" s="75">
        <v>2830.8801208929708</v>
      </c>
      <c r="D104" s="32">
        <v>0</v>
      </c>
      <c r="E104" s="32">
        <v>0</v>
      </c>
      <c r="F104" s="32">
        <v>370.4172459311423</v>
      </c>
      <c r="G104" s="32">
        <v>0</v>
      </c>
      <c r="H104" s="32">
        <v>508.641728</v>
      </c>
      <c r="I104" s="32">
        <v>-1391.2257290340426</v>
      </c>
      <c r="J104" s="32">
        <v>-512.17057250290054</v>
      </c>
      <c r="K104" s="32">
        <v>879.05515653114207</v>
      </c>
      <c r="M104" s="32">
        <v>0</v>
      </c>
      <c r="N104" s="32">
        <v>0</v>
      </c>
      <c r="O104" s="32">
        <v>315.12800000000072</v>
      </c>
      <c r="P104" s="32">
        <v>0</v>
      </c>
      <c r="Q104" s="32">
        <v>70.217379475006055</v>
      </c>
      <c r="R104" s="32"/>
      <c r="S104" s="32"/>
      <c r="T104" s="32">
        <v>385.34537947500576</v>
      </c>
      <c r="U104" s="32">
        <v>5686.2059237515186</v>
      </c>
      <c r="V104" s="59">
        <v>4.9000000000000004</v>
      </c>
    </row>
    <row r="105" spans="2:22" x14ac:dyDescent="0.25">
      <c r="B105" s="45">
        <v>2.4749999999999996</v>
      </c>
      <c r="C105" s="75">
        <v>2855.1346900959597</v>
      </c>
      <c r="D105" s="32">
        <v>0</v>
      </c>
      <c r="E105" s="32">
        <v>0</v>
      </c>
      <c r="F105" s="32">
        <v>374.81713748635036</v>
      </c>
      <c r="G105" s="32">
        <v>0</v>
      </c>
      <c r="H105" s="32">
        <v>508.641728</v>
      </c>
      <c r="I105" s="32">
        <v>-1401.9711518183663</v>
      </c>
      <c r="J105" s="32">
        <v>-518.51610373201584</v>
      </c>
      <c r="K105" s="32">
        <v>883.45504808635042</v>
      </c>
      <c r="M105" s="32">
        <v>0</v>
      </c>
      <c r="N105" s="32">
        <v>0</v>
      </c>
      <c r="O105" s="32">
        <v>315.12800000000072</v>
      </c>
      <c r="P105" s="32">
        <v>0</v>
      </c>
      <c r="Q105" s="32">
        <v>69.915863999999999</v>
      </c>
      <c r="R105" s="32"/>
      <c r="S105" s="32"/>
      <c r="T105" s="32">
        <v>385.0438639999993</v>
      </c>
      <c r="U105" s="32">
        <v>5734.7579602727919</v>
      </c>
      <c r="V105" s="59">
        <v>4.9499999999999993</v>
      </c>
    </row>
    <row r="106" spans="2:22" x14ac:dyDescent="0.25">
      <c r="B106" s="45">
        <v>2.5</v>
      </c>
      <c r="C106" s="75">
        <v>2879.38925929895</v>
      </c>
      <c r="D106" s="32">
        <v>0</v>
      </c>
      <c r="E106" s="32">
        <v>0</v>
      </c>
      <c r="F106" s="32">
        <v>379.21702904155848</v>
      </c>
      <c r="G106" s="32">
        <v>0</v>
      </c>
      <c r="H106" s="32">
        <v>508.641728</v>
      </c>
      <c r="I106" s="32">
        <v>-1412.7165746026908</v>
      </c>
      <c r="J106" s="32">
        <v>-524.86163496113249</v>
      </c>
      <c r="K106" s="32">
        <v>887.8549396415583</v>
      </c>
      <c r="M106" s="32">
        <v>0</v>
      </c>
      <c r="N106" s="32">
        <v>0</v>
      </c>
      <c r="O106" s="32">
        <v>310.66350317180274</v>
      </c>
      <c r="P106" s="32">
        <v>0</v>
      </c>
      <c r="Q106" s="32">
        <v>69.915863999999999</v>
      </c>
      <c r="R106" s="32"/>
      <c r="S106" s="32"/>
      <c r="T106" s="32">
        <v>380.57936717180201</v>
      </c>
      <c r="U106" s="32">
        <v>5783.3099967940661</v>
      </c>
      <c r="V106" s="59">
        <v>5</v>
      </c>
    </row>
    <row r="107" spans="2:22" x14ac:dyDescent="0.25">
      <c r="B107" s="45">
        <v>2.5250000000000004</v>
      </c>
      <c r="C107" s="75">
        <v>2903.6438285019399</v>
      </c>
      <c r="D107" s="32">
        <v>0</v>
      </c>
      <c r="E107" s="32">
        <v>0</v>
      </c>
      <c r="F107" s="32">
        <v>383.61692059676665</v>
      </c>
      <c r="G107" s="32">
        <v>0</v>
      </c>
      <c r="H107" s="32">
        <v>508.641728</v>
      </c>
      <c r="I107" s="32">
        <v>-1423.4619973870149</v>
      </c>
      <c r="J107" s="32">
        <v>-531.2071661902487</v>
      </c>
      <c r="K107" s="32">
        <v>892.25483119676619</v>
      </c>
      <c r="M107" s="32">
        <v>0</v>
      </c>
      <c r="N107" s="32">
        <v>0</v>
      </c>
      <c r="O107" s="32">
        <v>302.12398070882045</v>
      </c>
      <c r="P107" s="32">
        <v>0</v>
      </c>
      <c r="Q107" s="32">
        <v>69.915863999999999</v>
      </c>
      <c r="R107" s="32"/>
      <c r="S107" s="32"/>
      <c r="T107" s="32">
        <v>372.03984470882006</v>
      </c>
      <c r="U107" s="32">
        <v>5831.8620333153413</v>
      </c>
      <c r="V107" s="59">
        <v>5.0500000000000007</v>
      </c>
    </row>
    <row r="108" spans="2:22" x14ac:dyDescent="0.25">
      <c r="B108" s="45">
        <v>2.5500000000000007</v>
      </c>
      <c r="C108" s="75">
        <v>2927.8983977049293</v>
      </c>
      <c r="D108" s="32">
        <v>0</v>
      </c>
      <c r="E108" s="32">
        <v>0</v>
      </c>
      <c r="F108" s="32">
        <v>388.01681215197493</v>
      </c>
      <c r="G108" s="32">
        <v>0</v>
      </c>
      <c r="H108" s="32">
        <v>508.641728</v>
      </c>
      <c r="I108" s="32">
        <v>-1434.207420171339</v>
      </c>
      <c r="J108" s="32">
        <v>-537.55269741936445</v>
      </c>
      <c r="K108" s="32">
        <v>896.65472275197453</v>
      </c>
      <c r="M108" s="32">
        <v>0</v>
      </c>
      <c r="N108" s="32">
        <v>0</v>
      </c>
      <c r="O108" s="32">
        <v>293.58445824583828</v>
      </c>
      <c r="P108" s="32">
        <v>0</v>
      </c>
      <c r="Q108" s="32">
        <v>69.915863999999999</v>
      </c>
      <c r="R108" s="32"/>
      <c r="S108" s="32"/>
      <c r="T108" s="32">
        <v>363.50032224583811</v>
      </c>
      <c r="U108" s="32">
        <v>5880.4140698366145</v>
      </c>
      <c r="V108" s="59">
        <v>5.1000000000000014</v>
      </c>
    </row>
    <row r="109" spans="2:22" x14ac:dyDescent="0.25">
      <c r="B109" s="45">
        <v>2.5750000000000006</v>
      </c>
      <c r="C109" s="75">
        <v>2952.1529669079196</v>
      </c>
      <c r="D109" s="32">
        <v>0</v>
      </c>
      <c r="E109" s="32">
        <v>0</v>
      </c>
      <c r="F109" s="32">
        <v>392.41670370718282</v>
      </c>
      <c r="G109" s="32">
        <v>0</v>
      </c>
      <c r="H109" s="32">
        <v>508.641728</v>
      </c>
      <c r="I109" s="32">
        <v>-1444.9528429556635</v>
      </c>
      <c r="J109" s="32">
        <v>-543.89822864848111</v>
      </c>
      <c r="K109" s="32">
        <v>901.05461430718242</v>
      </c>
      <c r="M109" s="32">
        <v>0</v>
      </c>
      <c r="N109" s="32">
        <v>0</v>
      </c>
      <c r="O109" s="32">
        <v>285.04493578285633</v>
      </c>
      <c r="P109" s="32">
        <v>0</v>
      </c>
      <c r="Q109" s="32">
        <v>69.915863999999999</v>
      </c>
      <c r="R109" s="32"/>
      <c r="S109" s="32"/>
      <c r="T109" s="32">
        <v>354.96079978285525</v>
      </c>
      <c r="U109" s="32">
        <v>5928.9661063578887</v>
      </c>
      <c r="V109" s="59">
        <v>5.1500000000000012</v>
      </c>
    </row>
    <row r="110" spans="2:22" x14ac:dyDescent="0.25">
      <c r="B110" s="45">
        <v>2.600000000000001</v>
      </c>
      <c r="C110" s="75">
        <v>2976.4075361109089</v>
      </c>
      <c r="D110" s="32">
        <v>0</v>
      </c>
      <c r="E110" s="32">
        <v>0</v>
      </c>
      <c r="F110" s="32">
        <v>396.81659526239105</v>
      </c>
      <c r="G110" s="32">
        <v>0</v>
      </c>
      <c r="H110" s="32">
        <v>508.641728</v>
      </c>
      <c r="I110" s="32">
        <v>-1455.6982657399876</v>
      </c>
      <c r="J110" s="32">
        <v>-550.24375987759686</v>
      </c>
      <c r="K110" s="32">
        <v>905.45450586239076</v>
      </c>
      <c r="M110" s="32">
        <v>0</v>
      </c>
      <c r="N110" s="32">
        <v>0</v>
      </c>
      <c r="O110" s="32">
        <v>279.66133333333403</v>
      </c>
      <c r="P110" s="32">
        <v>0</v>
      </c>
      <c r="Q110" s="32">
        <v>69.915863999999999</v>
      </c>
      <c r="R110" s="32"/>
      <c r="S110" s="32"/>
      <c r="T110" s="32">
        <v>349.57719733333397</v>
      </c>
      <c r="U110" s="32">
        <v>5977.518142879163</v>
      </c>
      <c r="V110" s="59">
        <v>5.200000000000002</v>
      </c>
    </row>
    <row r="111" spans="2:22" x14ac:dyDescent="0.25">
      <c r="B111" s="45">
        <v>2.6250000000000013</v>
      </c>
      <c r="C111" s="75">
        <v>3000.6621053138992</v>
      </c>
      <c r="D111" s="32">
        <v>0</v>
      </c>
      <c r="E111" s="32">
        <v>0</v>
      </c>
      <c r="F111" s="32">
        <v>401.21648681759916</v>
      </c>
      <c r="G111" s="32">
        <v>0</v>
      </c>
      <c r="H111" s="32">
        <v>508.641728</v>
      </c>
      <c r="I111" s="32">
        <v>-1466.4436885243117</v>
      </c>
      <c r="J111" s="32">
        <v>-556.58929110671306</v>
      </c>
      <c r="K111" s="32">
        <v>909.85439741759865</v>
      </c>
      <c r="M111" s="32">
        <v>0</v>
      </c>
      <c r="N111" s="32">
        <v>0</v>
      </c>
      <c r="O111" s="32">
        <v>279.66133333333403</v>
      </c>
      <c r="P111" s="32">
        <v>0</v>
      </c>
      <c r="Q111" s="32">
        <v>69.915863999999999</v>
      </c>
      <c r="R111" s="32"/>
      <c r="S111" s="32"/>
      <c r="T111" s="32">
        <v>349.57719733333397</v>
      </c>
      <c r="U111" s="32">
        <v>6026.070179400439</v>
      </c>
      <c r="V111" s="59">
        <v>5.2500000000000027</v>
      </c>
    </row>
    <row r="112" spans="2:22" x14ac:dyDescent="0.25">
      <c r="B112" s="45">
        <v>2.6500000000000017</v>
      </c>
      <c r="C112" s="75">
        <v>3024.9166745168882</v>
      </c>
      <c r="D112" s="32">
        <v>0</v>
      </c>
      <c r="E112" s="32">
        <v>0</v>
      </c>
      <c r="F112" s="32">
        <v>405.61637837280722</v>
      </c>
      <c r="G112" s="32">
        <v>0</v>
      </c>
      <c r="H112" s="32">
        <v>508.641728</v>
      </c>
      <c r="I112" s="32">
        <v>-1477.1891113086358</v>
      </c>
      <c r="J112" s="32">
        <v>-562.93482233582881</v>
      </c>
      <c r="K112" s="32">
        <v>914.25428897280699</v>
      </c>
      <c r="M112" s="32">
        <v>0</v>
      </c>
      <c r="N112" s="32">
        <v>0</v>
      </c>
      <c r="O112" s="32">
        <v>279.66133333333403</v>
      </c>
      <c r="P112" s="32">
        <v>0</v>
      </c>
      <c r="Q112" s="32">
        <v>69.915863999999999</v>
      </c>
      <c r="R112" s="32"/>
      <c r="S112" s="32"/>
      <c r="T112" s="32">
        <v>349.57719733333306</v>
      </c>
      <c r="U112" s="32">
        <v>6074.6222159217123</v>
      </c>
      <c r="V112" s="59">
        <v>5.3000000000000034</v>
      </c>
    </row>
    <row r="113" spans="2:22" x14ac:dyDescent="0.25">
      <c r="B113" s="45">
        <v>2.675000000000002</v>
      </c>
      <c r="C113" s="75">
        <v>3049.171243719878</v>
      </c>
      <c r="D113" s="32">
        <v>0</v>
      </c>
      <c r="E113" s="32">
        <v>0</v>
      </c>
      <c r="F113" s="32">
        <v>410.01626992801539</v>
      </c>
      <c r="G113" s="32">
        <v>0</v>
      </c>
      <c r="H113" s="32">
        <v>508.641728</v>
      </c>
      <c r="I113" s="32">
        <v>-1487.9345340929603</v>
      </c>
      <c r="J113" s="32">
        <v>-569.28035356494502</v>
      </c>
      <c r="K113" s="32">
        <v>918.65418052801533</v>
      </c>
      <c r="M113" s="32">
        <v>0</v>
      </c>
      <c r="N113" s="32">
        <v>0</v>
      </c>
      <c r="O113" s="32">
        <v>279.66133333333403</v>
      </c>
      <c r="P113" s="32">
        <v>0</v>
      </c>
      <c r="Q113" s="32">
        <v>69.915863999999999</v>
      </c>
      <c r="R113" s="32"/>
      <c r="S113" s="32"/>
      <c r="T113" s="32">
        <v>349.57719733333306</v>
      </c>
      <c r="U113" s="32">
        <v>6123.1742524429865</v>
      </c>
      <c r="V113" s="59">
        <v>5.3500000000000041</v>
      </c>
    </row>
    <row r="114" spans="2:22" x14ac:dyDescent="0.25">
      <c r="B114" s="45">
        <v>2.700000000000002</v>
      </c>
      <c r="C114" s="75">
        <v>3073.4258129228679</v>
      </c>
      <c r="D114" s="32">
        <v>0</v>
      </c>
      <c r="E114" s="32">
        <v>0</v>
      </c>
      <c r="F114" s="32">
        <v>414.41616148322345</v>
      </c>
      <c r="G114" s="32">
        <v>0</v>
      </c>
      <c r="H114" s="32">
        <v>508.641728</v>
      </c>
      <c r="I114" s="32">
        <v>-1498.6799568772844</v>
      </c>
      <c r="J114" s="32">
        <v>-575.62588479406077</v>
      </c>
      <c r="K114" s="32">
        <v>923.05407208322367</v>
      </c>
      <c r="M114" s="32">
        <v>0</v>
      </c>
      <c r="N114" s="32">
        <v>0</v>
      </c>
      <c r="O114" s="32">
        <v>279.66133333333403</v>
      </c>
      <c r="P114" s="32">
        <v>0</v>
      </c>
      <c r="Q114" s="32">
        <v>69.915863999999999</v>
      </c>
      <c r="R114" s="32"/>
      <c r="S114" s="32"/>
      <c r="T114" s="32">
        <v>349.57719733333397</v>
      </c>
      <c r="U114" s="32">
        <v>6171.7262889642607</v>
      </c>
      <c r="V114" s="59">
        <v>5.4000000000000039</v>
      </c>
    </row>
    <row r="115" spans="2:22" x14ac:dyDescent="0.25">
      <c r="B115" s="45">
        <v>2.7250000000000023</v>
      </c>
      <c r="C115" s="75">
        <v>3097.6803821258577</v>
      </c>
      <c r="D115" s="32">
        <v>0</v>
      </c>
      <c r="E115" s="32">
        <v>0</v>
      </c>
      <c r="F115" s="32">
        <v>418.81605303843162</v>
      </c>
      <c r="G115" s="32">
        <v>0</v>
      </c>
      <c r="H115" s="32">
        <v>508.641728</v>
      </c>
      <c r="I115" s="32">
        <v>-1509.4253796616085</v>
      </c>
      <c r="J115" s="32">
        <v>-581.97141602317697</v>
      </c>
      <c r="K115" s="32">
        <v>927.45396363843156</v>
      </c>
      <c r="M115" s="32">
        <v>0</v>
      </c>
      <c r="N115" s="32">
        <v>0</v>
      </c>
      <c r="O115" s="32">
        <v>279.66133333333403</v>
      </c>
      <c r="P115" s="32">
        <v>0</v>
      </c>
      <c r="Q115" s="32">
        <v>69.915863999999999</v>
      </c>
      <c r="R115" s="32"/>
      <c r="S115" s="32"/>
      <c r="T115" s="32">
        <v>349.57719733333306</v>
      </c>
      <c r="U115" s="32">
        <v>6220.2783254855349</v>
      </c>
      <c r="V115" s="59">
        <v>5.4500000000000046</v>
      </c>
    </row>
    <row r="116" spans="2:22" x14ac:dyDescent="0.25">
      <c r="B116" s="45">
        <v>2.7500000000000027</v>
      </c>
      <c r="C116" s="75">
        <v>3121.9349513288475</v>
      </c>
      <c r="D116" s="32">
        <v>0</v>
      </c>
      <c r="E116" s="32">
        <v>0</v>
      </c>
      <c r="F116" s="32">
        <v>423.21594459363973</v>
      </c>
      <c r="G116" s="32">
        <v>0</v>
      </c>
      <c r="H116" s="32">
        <v>508.641728</v>
      </c>
      <c r="I116" s="32"/>
      <c r="J116" s="32"/>
      <c r="K116" s="32">
        <v>931.8538551936399</v>
      </c>
      <c r="M116" s="32">
        <v>0</v>
      </c>
      <c r="N116" s="32">
        <v>0</v>
      </c>
      <c r="O116" s="32">
        <v>279.66133333333403</v>
      </c>
      <c r="P116" s="32">
        <v>0</v>
      </c>
      <c r="Q116" s="32">
        <v>69.915863999999999</v>
      </c>
      <c r="R116" s="32"/>
      <c r="S116" s="32"/>
      <c r="T116" s="32">
        <v>349.57719733333397</v>
      </c>
      <c r="U116" s="32">
        <v>6268.8303620068091</v>
      </c>
      <c r="V116" s="59">
        <v>5.5000000000000053</v>
      </c>
    </row>
    <row r="117" spans="2:22" x14ac:dyDescent="0.25">
      <c r="B117" s="45">
        <v>2.775000000000003</v>
      </c>
      <c r="C117" s="75">
        <v>3146.1895205318374</v>
      </c>
      <c r="D117" s="32">
        <v>0</v>
      </c>
      <c r="E117" s="32">
        <v>0</v>
      </c>
      <c r="F117" s="32">
        <v>427.61583614884785</v>
      </c>
      <c r="G117" s="32">
        <v>0</v>
      </c>
      <c r="H117" s="32">
        <v>508.641728</v>
      </c>
      <c r="I117" s="32"/>
      <c r="J117" s="32"/>
      <c r="K117" s="32">
        <v>936.25374674884779</v>
      </c>
      <c r="M117" s="32">
        <v>0</v>
      </c>
      <c r="N117" s="32">
        <v>0</v>
      </c>
      <c r="O117" s="32">
        <v>279.66133333333403</v>
      </c>
      <c r="P117" s="32">
        <v>0</v>
      </c>
      <c r="Q117" s="32">
        <v>69.915863999999999</v>
      </c>
      <c r="R117" s="32"/>
      <c r="S117" s="32"/>
      <c r="T117" s="32">
        <v>349.57719733333397</v>
      </c>
      <c r="U117" s="32">
        <v>6317.3823985280833</v>
      </c>
      <c r="V117" s="59">
        <v>5.550000000000006</v>
      </c>
    </row>
    <row r="118" spans="2:22" x14ac:dyDescent="0.25">
      <c r="B118" s="45">
        <v>2.8000000000000034</v>
      </c>
      <c r="C118" s="75">
        <v>3170.4440897348272</v>
      </c>
      <c r="D118" s="32">
        <v>0</v>
      </c>
      <c r="E118" s="32">
        <v>0</v>
      </c>
      <c r="F118" s="32">
        <v>432.01572770405608</v>
      </c>
      <c r="G118" s="32">
        <v>0</v>
      </c>
      <c r="H118" s="32">
        <v>508.641728</v>
      </c>
      <c r="I118" s="32"/>
      <c r="J118" s="32"/>
      <c r="K118" s="32">
        <v>940.65363830405613</v>
      </c>
      <c r="M118" s="32">
        <v>0</v>
      </c>
      <c r="N118" s="32">
        <v>0</v>
      </c>
      <c r="O118" s="32">
        <v>279.66133333333403</v>
      </c>
      <c r="P118" s="32">
        <v>0</v>
      </c>
      <c r="Q118" s="32">
        <v>69.915863999999999</v>
      </c>
      <c r="R118" s="32"/>
      <c r="S118" s="32"/>
      <c r="T118" s="32">
        <v>349.57719733333397</v>
      </c>
      <c r="U118" s="32">
        <v>6365.9344350493575</v>
      </c>
      <c r="V118" s="59">
        <v>5.6000000000000068</v>
      </c>
    </row>
    <row r="119" spans="2:22" x14ac:dyDescent="0.25">
      <c r="B119" s="45">
        <v>2.8250000000000037</v>
      </c>
      <c r="C119" s="75">
        <v>3194.6986589378162</v>
      </c>
      <c r="D119" s="32">
        <v>0</v>
      </c>
      <c r="E119" s="32">
        <v>0</v>
      </c>
      <c r="F119" s="32">
        <v>436.41561925926408</v>
      </c>
      <c r="G119" s="32">
        <v>0</v>
      </c>
      <c r="H119" s="32">
        <v>508.641728</v>
      </c>
      <c r="I119" s="32"/>
      <c r="J119" s="32"/>
      <c r="K119" s="32">
        <v>945.05352985926447</v>
      </c>
      <c r="M119" s="32">
        <v>0</v>
      </c>
      <c r="N119" s="32">
        <v>0</v>
      </c>
      <c r="O119" s="32">
        <v>279.66133333333403</v>
      </c>
      <c r="P119" s="32">
        <v>0</v>
      </c>
      <c r="Q119" s="32">
        <v>69.915863999999999</v>
      </c>
      <c r="R119" s="32"/>
      <c r="S119" s="32"/>
      <c r="T119" s="32">
        <v>349.57719733333306</v>
      </c>
      <c r="U119" s="32">
        <v>6414.4864715706326</v>
      </c>
      <c r="V119" s="59">
        <v>5.6500000000000075</v>
      </c>
    </row>
    <row r="120" spans="2:22" x14ac:dyDescent="0.25">
      <c r="B120" s="45">
        <v>2.8500000000000036</v>
      </c>
      <c r="C120" s="75">
        <v>3218.953228140806</v>
      </c>
      <c r="D120" s="32">
        <v>0</v>
      </c>
      <c r="E120" s="32">
        <v>0</v>
      </c>
      <c r="F120" s="32">
        <v>440.81551081447219</v>
      </c>
      <c r="G120" s="32">
        <v>0</v>
      </c>
      <c r="H120" s="32">
        <v>508.641728</v>
      </c>
      <c r="I120" s="32"/>
      <c r="J120" s="32"/>
      <c r="K120" s="32">
        <v>949.45342141447281</v>
      </c>
      <c r="M120" s="32">
        <v>0</v>
      </c>
      <c r="N120" s="32">
        <v>0</v>
      </c>
      <c r="O120" s="32">
        <v>279.66133333333403</v>
      </c>
      <c r="P120" s="32">
        <v>0</v>
      </c>
      <c r="Q120" s="32">
        <v>69.915863999999999</v>
      </c>
      <c r="R120" s="32"/>
      <c r="S120" s="32"/>
      <c r="T120" s="32">
        <v>349.57719733333306</v>
      </c>
      <c r="U120" s="32">
        <v>6463.0385080919059</v>
      </c>
      <c r="V120" s="59">
        <v>5.7000000000000073</v>
      </c>
    </row>
    <row r="121" spans="2:22" x14ac:dyDescent="0.25">
      <c r="B121" s="45">
        <v>2.875000000000004</v>
      </c>
      <c r="C121" s="75">
        <v>3243.2077973437963</v>
      </c>
      <c r="D121" s="32">
        <v>0</v>
      </c>
      <c r="E121" s="32">
        <v>0</v>
      </c>
      <c r="F121" s="32">
        <v>445.21540236968042</v>
      </c>
      <c r="G121" s="32">
        <v>0</v>
      </c>
      <c r="H121" s="32">
        <v>508.641728</v>
      </c>
      <c r="I121" s="32"/>
      <c r="J121" s="32"/>
      <c r="K121" s="32">
        <v>953.85331296967979</v>
      </c>
      <c r="M121" s="32">
        <v>0</v>
      </c>
      <c r="N121" s="32">
        <v>0</v>
      </c>
      <c r="O121" s="32">
        <v>279.66133333333403</v>
      </c>
      <c r="P121" s="32">
        <v>0</v>
      </c>
      <c r="Q121" s="32">
        <v>69.915863999999999</v>
      </c>
      <c r="R121" s="32"/>
      <c r="S121" s="32"/>
      <c r="T121" s="32">
        <v>349.57719733333397</v>
      </c>
      <c r="U121" s="32">
        <v>6511.5905446131792</v>
      </c>
      <c r="V121" s="59">
        <v>5.750000000000008</v>
      </c>
    </row>
    <row r="122" spans="2:22" x14ac:dyDescent="0.25">
      <c r="B122" s="45">
        <v>2.9000000000000044</v>
      </c>
      <c r="C122" s="75">
        <v>3267.4623665467861</v>
      </c>
      <c r="D122" s="32">
        <v>0</v>
      </c>
      <c r="E122" s="32">
        <v>0</v>
      </c>
      <c r="F122" s="32">
        <v>449.61529392488865</v>
      </c>
      <c r="G122" s="32">
        <v>0</v>
      </c>
      <c r="H122" s="32">
        <v>508.641728</v>
      </c>
      <c r="I122" s="32"/>
      <c r="J122" s="32"/>
      <c r="K122" s="32">
        <v>958.25320452488904</v>
      </c>
      <c r="M122" s="32">
        <v>0</v>
      </c>
      <c r="N122" s="32">
        <v>0</v>
      </c>
      <c r="O122" s="32">
        <v>279.66133333333403</v>
      </c>
      <c r="P122" s="32">
        <v>0</v>
      </c>
      <c r="Q122" s="32">
        <v>69.915863999999999</v>
      </c>
      <c r="R122" s="32"/>
      <c r="S122" s="32"/>
      <c r="T122" s="32">
        <v>349.57719733333397</v>
      </c>
      <c r="U122" s="32">
        <v>6560.1425811344552</v>
      </c>
      <c r="V122" s="59">
        <v>5.8000000000000087</v>
      </c>
    </row>
    <row r="123" spans="2:22" x14ac:dyDescent="0.25">
      <c r="B123" s="45">
        <v>2.9250000000000047</v>
      </c>
      <c r="C123" s="75">
        <v>3291.7169357497764</v>
      </c>
      <c r="D123" s="32">
        <v>0</v>
      </c>
      <c r="E123" s="32">
        <v>0</v>
      </c>
      <c r="F123" s="32">
        <v>454.0151854800967</v>
      </c>
      <c r="G123" s="32">
        <v>0</v>
      </c>
      <c r="H123" s="32">
        <v>508.641728</v>
      </c>
      <c r="I123" s="32"/>
      <c r="J123" s="32"/>
      <c r="K123" s="32">
        <v>962.65309608009693</v>
      </c>
      <c r="M123" s="32">
        <v>0</v>
      </c>
      <c r="N123" s="32">
        <v>0</v>
      </c>
      <c r="O123" s="32">
        <v>279.66133333333403</v>
      </c>
      <c r="P123" s="32">
        <v>0</v>
      </c>
      <c r="Q123" s="32">
        <v>69.915863999999999</v>
      </c>
      <c r="R123" s="32"/>
      <c r="S123" s="32"/>
      <c r="T123" s="32">
        <v>349.57719733333397</v>
      </c>
      <c r="U123" s="32">
        <v>6608.6946176557294</v>
      </c>
      <c r="V123" s="59">
        <v>5.8500000000000094</v>
      </c>
    </row>
    <row r="124" spans="2:22" x14ac:dyDescent="0.25">
      <c r="B124" s="45">
        <v>2.9500000000000051</v>
      </c>
      <c r="C124" s="75">
        <v>3315.9715049527654</v>
      </c>
      <c r="D124" s="32">
        <v>0</v>
      </c>
      <c r="E124" s="32">
        <v>0</v>
      </c>
      <c r="F124" s="32">
        <v>459.76995289742359</v>
      </c>
      <c r="G124" s="32">
        <v>0</v>
      </c>
      <c r="H124" s="32">
        <v>508.641728</v>
      </c>
      <c r="I124" s="32"/>
      <c r="J124" s="32"/>
      <c r="K124" s="32">
        <v>968.40786349742348</v>
      </c>
      <c r="M124" s="32">
        <v>0</v>
      </c>
      <c r="N124" s="32">
        <v>0</v>
      </c>
      <c r="O124" s="32">
        <v>279.66133333333403</v>
      </c>
      <c r="P124" s="32">
        <v>0</v>
      </c>
      <c r="Q124" s="32">
        <v>69.915863999999999</v>
      </c>
      <c r="R124" s="32"/>
      <c r="S124" s="32"/>
      <c r="T124" s="32">
        <v>349.57719733333397</v>
      </c>
      <c r="U124" s="32">
        <v>6657.2466541770018</v>
      </c>
      <c r="V124" s="59">
        <v>5.9000000000000101</v>
      </c>
    </row>
    <row r="125" spans="2:22" x14ac:dyDescent="0.25">
      <c r="B125" s="45">
        <v>2.975000000000005</v>
      </c>
      <c r="C125" s="75">
        <v>3340.2260741557552</v>
      </c>
      <c r="D125" s="32">
        <v>0</v>
      </c>
      <c r="E125" s="32">
        <v>0</v>
      </c>
      <c r="F125" s="32">
        <v>465.73165299005734</v>
      </c>
      <c r="G125" s="32">
        <v>0</v>
      </c>
      <c r="H125" s="32">
        <v>508.641728</v>
      </c>
      <c r="I125" s="32"/>
      <c r="J125" s="32"/>
      <c r="K125" s="32">
        <v>974.36956359005717</v>
      </c>
      <c r="M125" s="32">
        <v>0</v>
      </c>
      <c r="N125" s="32">
        <v>0</v>
      </c>
      <c r="O125" s="32">
        <v>279.66133333333403</v>
      </c>
      <c r="P125" s="32">
        <v>0</v>
      </c>
      <c r="Q125" s="32">
        <v>69.915863999999999</v>
      </c>
      <c r="R125" s="32"/>
      <c r="S125" s="32"/>
      <c r="T125" s="32">
        <v>349.57719733333397</v>
      </c>
      <c r="U125" s="32">
        <v>6705.7986906982769</v>
      </c>
      <c r="V125" s="59">
        <v>5.9500000000000099</v>
      </c>
    </row>
    <row r="126" spans="2:22" x14ac:dyDescent="0.25">
      <c r="B126" s="45">
        <v>3.0000000000000053</v>
      </c>
      <c r="C126" s="75">
        <v>3364.4806433587451</v>
      </c>
      <c r="D126" s="32">
        <v>0</v>
      </c>
      <c r="E126" s="32">
        <v>0</v>
      </c>
      <c r="F126" s="32">
        <v>471.69335308269092</v>
      </c>
      <c r="G126" s="32">
        <v>0</v>
      </c>
      <c r="H126" s="32">
        <v>508.641728</v>
      </c>
      <c r="I126" s="32"/>
      <c r="J126" s="32"/>
      <c r="K126" s="32">
        <v>980.33126368269086</v>
      </c>
      <c r="M126" s="32">
        <v>0</v>
      </c>
      <c r="N126" s="32">
        <v>0</v>
      </c>
      <c r="O126" s="32">
        <v>279.66133333333403</v>
      </c>
      <c r="P126" s="32">
        <v>0</v>
      </c>
      <c r="Q126" s="32">
        <v>69.915863999999999</v>
      </c>
      <c r="R126" s="32"/>
      <c r="S126" s="32"/>
      <c r="T126" s="32">
        <v>349.57719733333397</v>
      </c>
      <c r="U126" s="32">
        <v>6754.3507272195511</v>
      </c>
      <c r="V126" s="59">
        <v>6.0000000000000107</v>
      </c>
    </row>
    <row r="127" spans="2:22" x14ac:dyDescent="0.25">
      <c r="B127" s="45">
        <v>3.0250000000000057</v>
      </c>
      <c r="C127" s="75">
        <v>3388.7352125617349</v>
      </c>
      <c r="D127" s="32">
        <v>0</v>
      </c>
      <c r="E127" s="32">
        <v>0</v>
      </c>
      <c r="F127" s="32">
        <v>477.65505317532444</v>
      </c>
      <c r="G127" s="32">
        <v>0</v>
      </c>
      <c r="H127" s="32">
        <v>508.641728</v>
      </c>
      <c r="I127" s="32"/>
      <c r="J127" s="32"/>
      <c r="K127" s="32">
        <v>986.29296377532455</v>
      </c>
    </row>
    <row r="128" spans="2:22" x14ac:dyDescent="0.25">
      <c r="B128" s="45">
        <v>3.050000000000006</v>
      </c>
      <c r="C128" s="75">
        <v>3412.9897817647252</v>
      </c>
      <c r="D128" s="32">
        <v>0</v>
      </c>
      <c r="E128" s="32">
        <v>0</v>
      </c>
      <c r="F128" s="32">
        <v>483.61675326795807</v>
      </c>
      <c r="G128" s="32">
        <v>0</v>
      </c>
      <c r="H128" s="32">
        <v>508.641728</v>
      </c>
      <c r="I128" s="32"/>
      <c r="J128" s="32"/>
      <c r="K128" s="32">
        <v>992.25466386795779</v>
      </c>
    </row>
    <row r="129" spans="2:11" x14ac:dyDescent="0.25">
      <c r="B129" s="45">
        <v>3.0750000000000064</v>
      </c>
      <c r="C129" s="75">
        <v>3437.2443509677155</v>
      </c>
      <c r="D129" s="32">
        <v>0</v>
      </c>
      <c r="E129" s="32">
        <v>0</v>
      </c>
      <c r="F129" s="32">
        <v>489.57845336059154</v>
      </c>
      <c r="G129" s="32">
        <v>0</v>
      </c>
      <c r="H129" s="32">
        <v>508.641728</v>
      </c>
      <c r="I129" s="32"/>
      <c r="J129" s="32"/>
      <c r="K129" s="32">
        <v>998.21636396059193</v>
      </c>
    </row>
    <row r="130" spans="2:11" x14ac:dyDescent="0.25">
      <c r="B130" s="45">
        <v>3.1000000000000063</v>
      </c>
      <c r="C130" s="75">
        <v>3461.4989201707044</v>
      </c>
      <c r="D130" s="32">
        <v>0</v>
      </c>
      <c r="E130" s="32">
        <v>0</v>
      </c>
      <c r="F130" s="32">
        <v>495.54015345322512</v>
      </c>
      <c r="G130" s="32">
        <v>0</v>
      </c>
      <c r="H130" s="32">
        <v>508.641728</v>
      </c>
      <c r="I130" s="32"/>
      <c r="J130" s="32"/>
      <c r="K130" s="32">
        <v>1004.1780640532256</v>
      </c>
    </row>
    <row r="131" spans="2:11" x14ac:dyDescent="0.25">
      <c r="B131" s="45">
        <v>3.1250000000000067</v>
      </c>
      <c r="C131" s="75">
        <v>3485.7534893736938</v>
      </c>
      <c r="D131" s="32">
        <v>0</v>
      </c>
      <c r="E131" s="32">
        <v>0</v>
      </c>
      <c r="F131" s="32">
        <v>497.58683333333363</v>
      </c>
      <c r="G131" s="32">
        <v>0</v>
      </c>
      <c r="H131" s="32">
        <v>508.641728</v>
      </c>
      <c r="I131" s="32"/>
      <c r="J131" s="32"/>
      <c r="K131" s="32">
        <v>1006.2247439333341</v>
      </c>
    </row>
    <row r="132" spans="2:11" x14ac:dyDescent="0.25">
      <c r="B132" s="45">
        <v>3.150000000000007</v>
      </c>
      <c r="C132" s="75">
        <v>3510.0080585766832</v>
      </c>
      <c r="D132" s="32">
        <v>0</v>
      </c>
      <c r="E132" s="32">
        <v>0</v>
      </c>
      <c r="F132" s="32">
        <v>497.58683333333363</v>
      </c>
      <c r="G132" s="32">
        <v>0</v>
      </c>
      <c r="H132" s="32">
        <v>508.641728</v>
      </c>
      <c r="I132" s="32"/>
      <c r="J132" s="32"/>
      <c r="K132" s="32">
        <v>1006.2247439333346</v>
      </c>
    </row>
    <row r="133" spans="2:11" x14ac:dyDescent="0.25">
      <c r="B133" s="45">
        <v>3.1750000000000074</v>
      </c>
      <c r="C133" s="75">
        <v>3534.262627779673</v>
      </c>
      <c r="D133" s="32">
        <v>0</v>
      </c>
      <c r="E133" s="32">
        <v>0</v>
      </c>
      <c r="F133" s="32">
        <v>497.58683333333363</v>
      </c>
      <c r="G133" s="32">
        <v>0</v>
      </c>
      <c r="H133" s="32">
        <v>508.641728</v>
      </c>
      <c r="I133" s="32"/>
      <c r="J133" s="32"/>
      <c r="K133" s="32">
        <v>1006.2247439333337</v>
      </c>
    </row>
    <row r="134" spans="2:11" x14ac:dyDescent="0.25">
      <c r="B134" s="45">
        <v>3.2000000000000077</v>
      </c>
      <c r="C134" s="75">
        <v>3558.5171969826638</v>
      </c>
      <c r="D134" s="32">
        <v>0</v>
      </c>
      <c r="E134" s="32">
        <v>0</v>
      </c>
      <c r="F134" s="32">
        <v>497.58683333333363</v>
      </c>
      <c r="G134" s="32">
        <v>0</v>
      </c>
      <c r="H134" s="32">
        <v>508.641728</v>
      </c>
      <c r="I134" s="32"/>
      <c r="J134" s="32"/>
      <c r="K134" s="32">
        <v>1006.2247439333337</v>
      </c>
    </row>
    <row r="135" spans="2:11" x14ac:dyDescent="0.25">
      <c r="B135" s="45">
        <v>3.2250000000000076</v>
      </c>
      <c r="C135" s="75">
        <v>3582.7717661856527</v>
      </c>
      <c r="D135" s="32">
        <v>0</v>
      </c>
      <c r="E135" s="32">
        <v>0</v>
      </c>
      <c r="F135" s="32">
        <v>497.58683333333363</v>
      </c>
      <c r="G135" s="32">
        <v>0</v>
      </c>
      <c r="H135" s="32">
        <v>508.641728</v>
      </c>
      <c r="I135" s="32"/>
      <c r="J135" s="32"/>
      <c r="K135" s="32">
        <v>1006.2247439333337</v>
      </c>
    </row>
    <row r="136" spans="2:11" x14ac:dyDescent="0.25">
      <c r="B136" s="45">
        <v>3.250000000000008</v>
      </c>
      <c r="C136" s="75">
        <v>3607.0263353886426</v>
      </c>
      <c r="D136" s="32">
        <v>0</v>
      </c>
      <c r="E136" s="32">
        <v>0</v>
      </c>
      <c r="F136" s="32">
        <v>497.58683333333363</v>
      </c>
      <c r="G136" s="32">
        <v>0</v>
      </c>
      <c r="H136" s="32">
        <v>508.641728</v>
      </c>
      <c r="I136" s="32"/>
      <c r="J136" s="32"/>
      <c r="K136" s="32">
        <v>1006.2247439333337</v>
      </c>
    </row>
    <row r="137" spans="2:11" x14ac:dyDescent="0.25">
      <c r="B137" s="45">
        <v>3.2750000000000083</v>
      </c>
      <c r="C137" s="75">
        <v>3631.2809045916324</v>
      </c>
      <c r="D137" s="32">
        <v>0</v>
      </c>
      <c r="E137" s="32">
        <v>0</v>
      </c>
      <c r="F137" s="32">
        <v>497.58683333333363</v>
      </c>
      <c r="G137" s="32">
        <v>0</v>
      </c>
      <c r="H137" s="32">
        <v>508.641728</v>
      </c>
      <c r="I137" s="32"/>
      <c r="J137" s="32"/>
      <c r="K137" s="32">
        <v>1006.2247439333337</v>
      </c>
    </row>
    <row r="138" spans="2:11" x14ac:dyDescent="0.25">
      <c r="B138" s="45">
        <v>3.3000000000000087</v>
      </c>
      <c r="C138" s="75">
        <v>3655.5354737946218</v>
      </c>
      <c r="D138" s="32">
        <v>0</v>
      </c>
      <c r="E138" s="32">
        <v>0</v>
      </c>
      <c r="F138" s="32">
        <v>497.58683333333363</v>
      </c>
      <c r="G138" s="32">
        <v>0</v>
      </c>
      <c r="H138" s="32">
        <v>508.641728</v>
      </c>
      <c r="I138" s="32"/>
      <c r="J138" s="32"/>
      <c r="K138" s="32">
        <v>1006.2247439333341</v>
      </c>
    </row>
    <row r="139" spans="2:11" x14ac:dyDescent="0.25">
      <c r="B139" s="45">
        <v>3.3250000000000091</v>
      </c>
      <c r="C139" s="75">
        <v>3679.7900429976125</v>
      </c>
      <c r="D139" s="32">
        <v>0</v>
      </c>
      <c r="E139" s="32">
        <v>0</v>
      </c>
      <c r="F139" s="32">
        <v>497.58683333333363</v>
      </c>
      <c r="G139" s="32">
        <v>0</v>
      </c>
      <c r="H139" s="32">
        <v>508.641728</v>
      </c>
      <c r="I139" s="32"/>
      <c r="J139" s="32"/>
      <c r="K139" s="32">
        <v>1006.2247439333341</v>
      </c>
    </row>
    <row r="140" spans="2:11" x14ac:dyDescent="0.25">
      <c r="B140" s="45">
        <v>3.3500000000000094</v>
      </c>
      <c r="C140" s="75">
        <v>3704.0446122006015</v>
      </c>
      <c r="D140" s="32">
        <v>0</v>
      </c>
      <c r="E140" s="32">
        <v>0</v>
      </c>
      <c r="F140" s="32">
        <v>497.58683333333363</v>
      </c>
      <c r="G140" s="32">
        <v>0</v>
      </c>
      <c r="H140" s="32">
        <v>508.641728</v>
      </c>
      <c r="I140" s="32"/>
      <c r="J140" s="32"/>
      <c r="K140" s="32">
        <v>1006.2247439333341</v>
      </c>
    </row>
    <row r="141" spans="2:11" x14ac:dyDescent="0.25">
      <c r="B141" s="45">
        <v>3.3750000000000093</v>
      </c>
      <c r="C141" s="75">
        <v>3728.2991814035909</v>
      </c>
      <c r="D141" s="32">
        <v>0</v>
      </c>
      <c r="E141" s="32">
        <v>0</v>
      </c>
      <c r="F141" s="32">
        <v>497.58683333333363</v>
      </c>
      <c r="G141" s="32">
        <v>0</v>
      </c>
      <c r="H141" s="32">
        <v>508.641728</v>
      </c>
      <c r="I141" s="32"/>
      <c r="J141" s="32"/>
      <c r="K141" s="32">
        <v>1006.2247439333337</v>
      </c>
    </row>
    <row r="142" spans="2:11" x14ac:dyDescent="0.25">
      <c r="B142" s="45">
        <v>3.4000000000000097</v>
      </c>
      <c r="C142" s="75">
        <v>3752.5537506065807</v>
      </c>
      <c r="D142" s="32">
        <v>0</v>
      </c>
      <c r="E142" s="32">
        <v>0</v>
      </c>
      <c r="F142" s="32">
        <v>497.58683333333363</v>
      </c>
      <c r="G142" s="32">
        <v>0</v>
      </c>
      <c r="H142" s="32">
        <v>508.641728</v>
      </c>
      <c r="I142" s="32"/>
      <c r="J142" s="32"/>
      <c r="K142" s="32">
        <v>1006.2247439333337</v>
      </c>
    </row>
    <row r="143" spans="2:11" x14ac:dyDescent="0.25">
      <c r="B143" s="45">
        <v>3.42500000000001</v>
      </c>
      <c r="C143" s="75">
        <v>3776.8083198095705</v>
      </c>
      <c r="D143" s="32">
        <v>0</v>
      </c>
      <c r="E143" s="32">
        <v>0</v>
      </c>
      <c r="F143" s="32">
        <v>497.58683333333363</v>
      </c>
      <c r="G143" s="32">
        <v>0</v>
      </c>
      <c r="H143" s="32">
        <v>508.641728</v>
      </c>
      <c r="I143" s="32"/>
      <c r="J143" s="32"/>
      <c r="K143" s="32">
        <v>1006.2247439333337</v>
      </c>
    </row>
    <row r="144" spans="2:11" x14ac:dyDescent="0.25">
      <c r="B144" s="45">
        <v>3.4500000000000104</v>
      </c>
      <c r="C144" s="75">
        <v>3801.0628890125608</v>
      </c>
      <c r="D144" s="32">
        <v>0</v>
      </c>
      <c r="E144" s="32">
        <v>0</v>
      </c>
      <c r="F144" s="32">
        <v>497.58683333333363</v>
      </c>
      <c r="G144" s="32">
        <v>0</v>
      </c>
      <c r="H144" s="32">
        <v>508.641728</v>
      </c>
      <c r="I144" s="32"/>
      <c r="J144" s="32"/>
      <c r="K144" s="32">
        <v>1006.2247439333341</v>
      </c>
    </row>
    <row r="145" spans="2:11" x14ac:dyDescent="0.25">
      <c r="B145" s="45">
        <v>3.4750000000000107</v>
      </c>
      <c r="C145" s="75">
        <v>3825.3174582155507</v>
      </c>
      <c r="D145" s="32">
        <v>0</v>
      </c>
      <c r="E145" s="32">
        <v>0</v>
      </c>
      <c r="F145" s="32">
        <v>497.58683333333363</v>
      </c>
      <c r="G145" s="32">
        <v>0</v>
      </c>
      <c r="H145" s="32">
        <v>508.641728</v>
      </c>
      <c r="I145" s="32"/>
      <c r="J145" s="32"/>
      <c r="K145" s="32">
        <v>1006.2247439333341</v>
      </c>
    </row>
    <row r="146" spans="2:11" x14ac:dyDescent="0.25">
      <c r="B146" s="45">
        <v>3.5000000000000107</v>
      </c>
      <c r="C146" s="75">
        <v>3849.5720274185396</v>
      </c>
      <c r="D146" s="32">
        <v>0</v>
      </c>
      <c r="E146" s="32">
        <v>0</v>
      </c>
      <c r="F146" s="32">
        <v>497.58683333333363</v>
      </c>
      <c r="G146" s="32">
        <v>0</v>
      </c>
      <c r="H146" s="32">
        <v>508.641728</v>
      </c>
      <c r="I146" s="32"/>
      <c r="J146" s="32"/>
      <c r="K146" s="32">
        <v>1006.2247439333341</v>
      </c>
    </row>
    <row r="147" spans="2:11" x14ac:dyDescent="0.25">
      <c r="B147" s="45">
        <v>3.525000000000011</v>
      </c>
      <c r="C147" s="75">
        <v>3873.8265966215295</v>
      </c>
      <c r="D147" s="32">
        <v>0</v>
      </c>
      <c r="E147" s="32">
        <v>0</v>
      </c>
      <c r="F147" s="32">
        <v>497.58683333333363</v>
      </c>
      <c r="G147" s="32">
        <v>0</v>
      </c>
      <c r="H147" s="32">
        <v>508.641728</v>
      </c>
      <c r="I147" s="32"/>
      <c r="J147" s="32"/>
      <c r="K147" s="32">
        <v>1006.2247439333341</v>
      </c>
    </row>
    <row r="148" spans="2:11" x14ac:dyDescent="0.25">
      <c r="B148" s="45">
        <v>3.5500000000000114</v>
      </c>
      <c r="C148" s="75">
        <v>3898.0811658245193</v>
      </c>
      <c r="D148" s="32">
        <v>0</v>
      </c>
      <c r="E148" s="32">
        <v>0</v>
      </c>
      <c r="F148" s="32">
        <v>497.58683333333363</v>
      </c>
      <c r="G148" s="32">
        <v>0</v>
      </c>
      <c r="H148" s="32">
        <v>508.641728</v>
      </c>
      <c r="I148" s="32"/>
      <c r="J148" s="32"/>
      <c r="K148" s="32">
        <v>1006.2247439333341</v>
      </c>
    </row>
    <row r="149" spans="2:11" x14ac:dyDescent="0.25">
      <c r="B149" s="45">
        <v>3.5750000000000117</v>
      </c>
      <c r="C149" s="75">
        <v>3922.3357350275096</v>
      </c>
      <c r="D149" s="32">
        <v>0</v>
      </c>
      <c r="E149" s="32">
        <v>0</v>
      </c>
      <c r="F149" s="32">
        <v>497.58683333333363</v>
      </c>
      <c r="G149" s="32">
        <v>0</v>
      </c>
      <c r="H149" s="32">
        <v>508.641728</v>
      </c>
      <c r="I149" s="32"/>
      <c r="J149" s="32"/>
      <c r="K149" s="32">
        <v>1006.2247439333346</v>
      </c>
    </row>
    <row r="150" spans="2:11" x14ac:dyDescent="0.25">
      <c r="B150" s="45">
        <v>3.6000000000000121</v>
      </c>
      <c r="C150" s="75">
        <v>3946.5903042304999</v>
      </c>
      <c r="D150" s="32">
        <v>0</v>
      </c>
      <c r="E150" s="32">
        <v>0</v>
      </c>
      <c r="F150" s="32">
        <v>497.58683333333363</v>
      </c>
      <c r="G150" s="32">
        <v>0</v>
      </c>
      <c r="H150" s="32">
        <v>508.641728</v>
      </c>
      <c r="I150" s="32"/>
      <c r="J150" s="32"/>
      <c r="K150" s="32">
        <v>1006.2247439333341</v>
      </c>
    </row>
    <row r="151" spans="2:11" x14ac:dyDescent="0.25">
      <c r="B151" s="45">
        <v>3.625000000000012</v>
      </c>
      <c r="C151" s="75">
        <v>3970.8448734334888</v>
      </c>
      <c r="D151" s="32">
        <v>0</v>
      </c>
      <c r="E151" s="32">
        <v>0</v>
      </c>
      <c r="F151" s="32">
        <v>497.58683333333363</v>
      </c>
      <c r="G151" s="32">
        <v>0</v>
      </c>
      <c r="H151" s="32">
        <v>508.641728</v>
      </c>
      <c r="I151" s="32"/>
      <c r="J151" s="32"/>
      <c r="K151" s="32">
        <v>1006.2247439333341</v>
      </c>
    </row>
    <row r="152" spans="2:11" x14ac:dyDescent="0.25">
      <c r="B152" s="45">
        <v>3.6500000000000123</v>
      </c>
      <c r="C152" s="75">
        <v>3995.0994426364787</v>
      </c>
      <c r="D152" s="32">
        <v>0</v>
      </c>
      <c r="E152" s="32">
        <v>0</v>
      </c>
      <c r="F152" s="32">
        <v>497.58683333333363</v>
      </c>
      <c r="G152" s="32">
        <v>0</v>
      </c>
      <c r="H152" s="32">
        <v>508.641728</v>
      </c>
      <c r="I152" s="32"/>
      <c r="J152" s="32"/>
      <c r="K152" s="32">
        <v>1006.2247439333341</v>
      </c>
    </row>
    <row r="153" spans="2:11" x14ac:dyDescent="0.25">
      <c r="B153" s="45">
        <v>3.6750000000000127</v>
      </c>
      <c r="C153" s="75">
        <v>4019.3540118394685</v>
      </c>
      <c r="D153" s="32">
        <v>0</v>
      </c>
      <c r="E153" s="32">
        <v>0</v>
      </c>
      <c r="F153" s="32">
        <v>497.58683333333363</v>
      </c>
      <c r="G153" s="32">
        <v>0</v>
      </c>
      <c r="H153" s="32">
        <v>508.641728</v>
      </c>
      <c r="I153" s="32"/>
      <c r="J153" s="32"/>
      <c r="K153" s="32">
        <v>1006.2247439333341</v>
      </c>
    </row>
    <row r="154" spans="2:11" x14ac:dyDescent="0.25">
      <c r="B154" s="45">
        <v>3.7000000000000131</v>
      </c>
      <c r="C154" s="75">
        <v>4043.6085810424588</v>
      </c>
      <c r="D154" s="32">
        <v>0</v>
      </c>
      <c r="E154" s="32">
        <v>0</v>
      </c>
      <c r="F154" s="32">
        <v>497.58683333333363</v>
      </c>
      <c r="G154" s="32">
        <v>0</v>
      </c>
      <c r="H154" s="32">
        <v>508.641728</v>
      </c>
      <c r="I154" s="32"/>
      <c r="J154" s="32"/>
      <c r="K154" s="32">
        <v>1006.2247439333337</v>
      </c>
    </row>
    <row r="155" spans="2:11" x14ac:dyDescent="0.25">
      <c r="B155" s="45">
        <v>3.7250000000000134</v>
      </c>
      <c r="C155" s="75">
        <v>4067.8631502454487</v>
      </c>
      <c r="D155" s="32">
        <v>0</v>
      </c>
      <c r="E155" s="32">
        <v>0</v>
      </c>
      <c r="F155" s="32">
        <v>497.58683333333363</v>
      </c>
      <c r="G155" s="32">
        <v>0</v>
      </c>
      <c r="H155" s="32">
        <v>508.641728</v>
      </c>
      <c r="I155" s="32"/>
      <c r="J155" s="32"/>
      <c r="K155" s="32">
        <v>1006.2247439333337</v>
      </c>
    </row>
    <row r="156" spans="2:11" x14ac:dyDescent="0.25">
      <c r="B156" s="45">
        <v>3.7500000000000133</v>
      </c>
      <c r="C156" s="75">
        <v>4092.1177194484385</v>
      </c>
      <c r="D156" s="32">
        <v>0</v>
      </c>
      <c r="E156" s="32">
        <v>0</v>
      </c>
      <c r="F156" s="32">
        <v>497.58683333333363</v>
      </c>
      <c r="G156" s="32">
        <v>0</v>
      </c>
      <c r="H156" s="32">
        <v>508.641728</v>
      </c>
      <c r="I156" s="32"/>
      <c r="J156" s="32"/>
      <c r="K156" s="32">
        <v>1006.2247439333337</v>
      </c>
    </row>
    <row r="157" spans="2:11" x14ac:dyDescent="0.25">
      <c r="B157" s="45">
        <v>3.7750000000000137</v>
      </c>
      <c r="C157" s="75">
        <v>4116.372288651427</v>
      </c>
      <c r="D157" s="32">
        <v>0</v>
      </c>
      <c r="E157" s="32">
        <v>0</v>
      </c>
      <c r="F157" s="32">
        <v>497.58683333333363</v>
      </c>
      <c r="G157" s="32">
        <v>0</v>
      </c>
      <c r="H157" s="32">
        <v>508.641728</v>
      </c>
      <c r="I157" s="32"/>
      <c r="J157" s="32"/>
      <c r="K157" s="32">
        <v>1006.2247439333341</v>
      </c>
    </row>
    <row r="158" spans="2:11" x14ac:dyDescent="0.25">
      <c r="B158" s="45">
        <v>3.800000000000014</v>
      </c>
      <c r="C158" s="75">
        <v>4140.6268578544168</v>
      </c>
      <c r="D158" s="32">
        <v>0</v>
      </c>
      <c r="E158" s="32">
        <v>0</v>
      </c>
      <c r="F158" s="32">
        <v>497.58683333333363</v>
      </c>
      <c r="G158" s="32">
        <v>0</v>
      </c>
      <c r="H158" s="32">
        <v>508.641728</v>
      </c>
      <c r="I158" s="32"/>
      <c r="J158" s="32"/>
      <c r="K158" s="32">
        <v>1006.2247439333341</v>
      </c>
    </row>
    <row r="159" spans="2:11" x14ac:dyDescent="0.25">
      <c r="B159" s="45">
        <v>3.8250000000000144</v>
      </c>
      <c r="C159" s="75">
        <v>4164.8814270574076</v>
      </c>
      <c r="D159" s="32">
        <v>0</v>
      </c>
      <c r="E159" s="32">
        <v>0</v>
      </c>
      <c r="F159" s="32">
        <v>497.58683333333363</v>
      </c>
      <c r="G159" s="32">
        <v>0</v>
      </c>
      <c r="H159" s="32">
        <v>508.641728</v>
      </c>
      <c r="I159" s="32"/>
      <c r="J159" s="32"/>
      <c r="K159" s="32">
        <v>1006.2247439333341</v>
      </c>
    </row>
    <row r="160" spans="2:11" x14ac:dyDescent="0.25">
      <c r="B160" s="45">
        <v>3.8500000000000147</v>
      </c>
      <c r="C160" s="75">
        <v>4189.1359962603974</v>
      </c>
      <c r="D160" s="32">
        <v>0</v>
      </c>
      <c r="E160" s="32">
        <v>0</v>
      </c>
      <c r="F160" s="32">
        <v>497.58683333333363</v>
      </c>
      <c r="G160" s="32">
        <v>0</v>
      </c>
      <c r="H160" s="32">
        <v>508.641728</v>
      </c>
      <c r="I160" s="32"/>
      <c r="J160" s="32"/>
      <c r="K160" s="32">
        <v>1006.2247439333341</v>
      </c>
    </row>
    <row r="161" spans="2:11" x14ac:dyDescent="0.25">
      <c r="B161" s="45">
        <v>3.8750000000000151</v>
      </c>
      <c r="C161" s="75">
        <v>4213.3905654633863</v>
      </c>
      <c r="D161" s="32">
        <v>0</v>
      </c>
      <c r="E161" s="32">
        <v>0</v>
      </c>
      <c r="F161" s="32">
        <v>497.58683333333363</v>
      </c>
      <c r="G161" s="32">
        <v>0</v>
      </c>
      <c r="H161" s="32">
        <v>508.641728</v>
      </c>
      <c r="I161" s="32"/>
      <c r="J161" s="32"/>
      <c r="K161" s="32">
        <v>1006.224743933335</v>
      </c>
    </row>
    <row r="162" spans="2:11" x14ac:dyDescent="0.25">
      <c r="B162" s="45">
        <v>3.900000000000015</v>
      </c>
      <c r="C162" s="75">
        <v>4237.6451346663753</v>
      </c>
      <c r="D162" s="32">
        <v>0</v>
      </c>
      <c r="E162" s="32">
        <v>0</v>
      </c>
      <c r="F162" s="32">
        <v>497.58683333333363</v>
      </c>
      <c r="G162" s="32">
        <v>0</v>
      </c>
      <c r="H162" s="32">
        <v>508.641728</v>
      </c>
      <c r="I162" s="32"/>
      <c r="J162" s="32"/>
      <c r="K162" s="32">
        <v>1006.2247439333341</v>
      </c>
    </row>
    <row r="163" spans="2:11" x14ac:dyDescent="0.25">
      <c r="B163" s="45">
        <v>3.9250000000000154</v>
      </c>
      <c r="C163" s="75">
        <v>4261.8997038693651</v>
      </c>
      <c r="D163" s="32">
        <v>0</v>
      </c>
      <c r="E163" s="32">
        <v>0</v>
      </c>
      <c r="F163" s="32">
        <v>497.58683333333363</v>
      </c>
      <c r="G163" s="32">
        <v>0</v>
      </c>
      <c r="H163" s="32">
        <v>508.641728</v>
      </c>
      <c r="I163" s="32"/>
      <c r="J163" s="32"/>
      <c r="K163" s="32">
        <v>1006.2247439333341</v>
      </c>
    </row>
    <row r="164" spans="2:11" x14ac:dyDescent="0.25">
      <c r="B164" s="45">
        <v>3.9500000000000157</v>
      </c>
      <c r="C164" s="75">
        <v>4286.1542730723559</v>
      </c>
      <c r="D164" s="32">
        <v>0</v>
      </c>
      <c r="E164" s="32">
        <v>0</v>
      </c>
      <c r="F164" s="32">
        <v>497.58683333333363</v>
      </c>
      <c r="G164" s="32">
        <v>0</v>
      </c>
      <c r="H164" s="32">
        <v>508.641728</v>
      </c>
      <c r="I164" s="32"/>
      <c r="J164" s="32"/>
      <c r="K164" s="32">
        <v>1006.2247439333341</v>
      </c>
    </row>
    <row r="165" spans="2:11" x14ac:dyDescent="0.25">
      <c r="B165" s="45">
        <v>3.9750000000000161</v>
      </c>
      <c r="C165" s="75">
        <v>4310.4088422753457</v>
      </c>
      <c r="D165" s="32">
        <v>0</v>
      </c>
      <c r="E165" s="32">
        <v>0</v>
      </c>
      <c r="F165" s="32">
        <v>497.58683333333363</v>
      </c>
      <c r="G165" s="32">
        <v>0</v>
      </c>
      <c r="H165" s="32">
        <v>508.641728</v>
      </c>
      <c r="I165" s="32"/>
      <c r="J165" s="32"/>
      <c r="K165" s="32">
        <v>1006.2247439333341</v>
      </c>
    </row>
    <row r="166" spans="2:11" x14ac:dyDescent="0.25">
      <c r="B166" s="45">
        <v>4.000000000000016</v>
      </c>
      <c r="C166" s="75">
        <v>4334.6634114783355</v>
      </c>
      <c r="D166" s="32">
        <v>0</v>
      </c>
      <c r="E166" s="32">
        <v>0</v>
      </c>
      <c r="F166" s="32">
        <v>494.17086055945481</v>
      </c>
      <c r="G166" s="32">
        <v>0</v>
      </c>
      <c r="H166" s="32">
        <v>508.641728</v>
      </c>
      <c r="I166" s="32">
        <v>-1520.1708024459331</v>
      </c>
      <c r="J166" s="32">
        <v>-588.31694725229318</v>
      </c>
      <c r="K166" s="32">
        <v>1002.8087711594553</v>
      </c>
    </row>
    <row r="167" spans="2:11" x14ac:dyDescent="0.25">
      <c r="B167" s="48"/>
      <c r="C167" s="48"/>
      <c r="D167" s="49"/>
      <c r="E167" s="49"/>
      <c r="F167" s="49"/>
      <c r="G167" s="49"/>
      <c r="H167" s="49"/>
      <c r="I167" s="49"/>
      <c r="J167" s="49"/>
      <c r="K167" s="49"/>
    </row>
    <row r="168" spans="2:11" ht="19.5" customHeight="1" x14ac:dyDescent="0.25">
      <c r="B168" s="90" t="s">
        <v>100</v>
      </c>
      <c r="C168" s="90"/>
      <c r="D168" s="90"/>
      <c r="E168" s="90"/>
      <c r="F168" s="90"/>
    </row>
    <row r="169" spans="2:11" ht="27" customHeight="1" x14ac:dyDescent="0.25">
      <c r="B169" s="90" t="s">
        <v>99</v>
      </c>
      <c r="C169" s="90"/>
      <c r="D169" s="90"/>
      <c r="E169" s="90"/>
      <c r="F169" s="90"/>
    </row>
    <row r="170" spans="2:11" x14ac:dyDescent="0.25">
      <c r="B170" s="62" t="s">
        <v>102</v>
      </c>
      <c r="C170" s="62"/>
    </row>
    <row r="171" spans="2:11" x14ac:dyDescent="0.25">
      <c r="B171" s="9" t="s">
        <v>101</v>
      </c>
      <c r="C171" s="9"/>
    </row>
  </sheetData>
  <mergeCells count="3">
    <mergeCell ref="B2:H2"/>
    <mergeCell ref="B169:F169"/>
    <mergeCell ref="B168:F16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B1:Q171"/>
  <sheetViews>
    <sheetView showGridLines="0" zoomScaleNormal="100" workbookViewId="0">
      <pane xSplit="2" ySplit="5" topLeftCell="C165" activePane="bottomRight" state="frozen"/>
      <selection pane="topRight" activeCell="C1" sqref="C1"/>
      <selection pane="bottomLeft" activeCell="A6" sqref="A6"/>
      <selection pane="bottomRight" activeCell="B168" sqref="B168:E168"/>
    </sheetView>
  </sheetViews>
  <sheetFormatPr baseColWidth="10" defaultRowHeight="12.75" x14ac:dyDescent="0.25"/>
  <cols>
    <col min="1" max="1" width="3.140625" style="18" customWidth="1"/>
    <col min="2" max="3" width="24.85546875" style="18" customWidth="1"/>
    <col min="4" max="4" width="31.7109375" style="18" customWidth="1"/>
    <col min="5" max="5" width="25.42578125" style="18" customWidth="1"/>
    <col min="6" max="6" width="23.28515625" style="18" customWidth="1"/>
    <col min="7" max="7" width="11.42578125" style="18"/>
    <col min="8" max="9" width="28.42578125" style="18" customWidth="1"/>
    <col min="10" max="10" width="26.42578125" style="18" customWidth="1"/>
    <col min="11" max="11" width="21.7109375" style="18" customWidth="1"/>
    <col min="12" max="12" width="33.28515625" style="18" customWidth="1"/>
    <col min="13" max="16384" width="11.42578125" style="18"/>
  </cols>
  <sheetData>
    <row r="1" spans="2:14" x14ac:dyDescent="0.25">
      <c r="N1" s="20"/>
    </row>
    <row r="2" spans="2:14" x14ac:dyDescent="0.25">
      <c r="B2" s="60" t="s">
        <v>69</v>
      </c>
      <c r="C2" s="60"/>
    </row>
    <row r="3" spans="2:14" x14ac:dyDescent="0.25">
      <c r="B3" s="50"/>
      <c r="C3" s="50"/>
    </row>
    <row r="4" spans="2:14" x14ac:dyDescent="0.25">
      <c r="B4" s="52" t="s">
        <v>27</v>
      </c>
      <c r="C4" s="52"/>
      <c r="H4" s="52" t="s">
        <v>28</v>
      </c>
      <c r="I4" s="52"/>
    </row>
    <row r="5" spans="2:14" s="61" customFormat="1" ht="59.25" customHeight="1" x14ac:dyDescent="0.25">
      <c r="B5" s="54" t="s">
        <v>56</v>
      </c>
      <c r="C5" s="76" t="s">
        <v>84</v>
      </c>
      <c r="D5" s="26" t="s">
        <v>70</v>
      </c>
      <c r="E5" s="26" t="s">
        <v>71</v>
      </c>
      <c r="F5" s="26" t="s">
        <v>72</v>
      </c>
      <c r="H5" s="54" t="s">
        <v>26</v>
      </c>
      <c r="I5" s="76" t="s">
        <v>85</v>
      </c>
      <c r="J5" s="26" t="s">
        <v>73</v>
      </c>
      <c r="K5" s="26" t="s">
        <v>74</v>
      </c>
      <c r="L5" s="26" t="s">
        <v>75</v>
      </c>
    </row>
    <row r="6" spans="2:14" x14ac:dyDescent="0.25">
      <c r="B6" s="45">
        <v>0</v>
      </c>
      <c r="C6" s="75">
        <v>820.41936666666663</v>
      </c>
      <c r="D6" s="32">
        <v>432.88077421666674</v>
      </c>
      <c r="E6" s="32">
        <v>761.89266904833346</v>
      </c>
      <c r="F6" s="32">
        <v>1186.1453438799999</v>
      </c>
      <c r="H6" s="21">
        <v>0</v>
      </c>
      <c r="I6" s="74">
        <v>1114.2162333333299</v>
      </c>
      <c r="J6" s="32">
        <v>202.25688666666701</v>
      </c>
      <c r="K6" s="32">
        <v>479.30082061500002</v>
      </c>
      <c r="L6" s="32">
        <v>817.46958789666633</v>
      </c>
    </row>
    <row r="7" spans="2:14" x14ac:dyDescent="0.25">
      <c r="B7" s="45">
        <v>2.5000000000000001E-2</v>
      </c>
      <c r="C7" s="75">
        <v>840.58652212366735</v>
      </c>
      <c r="D7" s="32">
        <v>432.88077421666696</v>
      </c>
      <c r="E7" s="32">
        <v>761.89266904833346</v>
      </c>
      <c r="F7" s="32">
        <v>1186.1453438799999</v>
      </c>
      <c r="H7" s="21">
        <v>0.05</v>
      </c>
      <c r="I7" s="74">
        <v>1154.5505442473348</v>
      </c>
      <c r="J7" s="32">
        <v>202.25688666666724</v>
      </c>
      <c r="K7" s="32">
        <v>479.30082061500025</v>
      </c>
      <c r="L7" s="32">
        <v>817.46958789666655</v>
      </c>
    </row>
    <row r="8" spans="2:14" x14ac:dyDescent="0.25">
      <c r="B8" s="45">
        <v>0.05</v>
      </c>
      <c r="C8" s="75">
        <v>860.75367758066807</v>
      </c>
      <c r="D8" s="32">
        <v>432.88077421666696</v>
      </c>
      <c r="E8" s="32">
        <v>761.89266904833369</v>
      </c>
      <c r="F8" s="32">
        <v>1186.1453438799999</v>
      </c>
      <c r="H8" s="21">
        <v>0.1</v>
      </c>
      <c r="I8" s="74">
        <v>1194.8848551613362</v>
      </c>
      <c r="J8" s="32">
        <v>202.25688666666679</v>
      </c>
      <c r="K8" s="32">
        <v>479.30082061500025</v>
      </c>
      <c r="L8" s="32">
        <v>817.46958789666655</v>
      </c>
    </row>
    <row r="9" spans="2:14" x14ac:dyDescent="0.25">
      <c r="B9" s="45">
        <v>7.4999999999999997E-2</v>
      </c>
      <c r="C9" s="75">
        <v>880.9208330376689</v>
      </c>
      <c r="D9" s="32">
        <v>432.88077421666685</v>
      </c>
      <c r="E9" s="32">
        <v>761.89266904833357</v>
      </c>
      <c r="F9" s="32">
        <v>1186.1453438800002</v>
      </c>
      <c r="H9" s="21">
        <v>0.15</v>
      </c>
      <c r="I9" s="74">
        <v>1235.2191660753379</v>
      </c>
      <c r="J9" s="32">
        <v>202.25688666666679</v>
      </c>
      <c r="K9" s="32">
        <v>479.30082061500025</v>
      </c>
      <c r="L9" s="32">
        <v>817.46958789666678</v>
      </c>
    </row>
    <row r="10" spans="2:14" x14ac:dyDescent="0.25">
      <c r="B10" s="45">
        <v>0.1</v>
      </c>
      <c r="C10" s="75">
        <v>901.08798849466973</v>
      </c>
      <c r="D10" s="32">
        <v>432.88077421666674</v>
      </c>
      <c r="E10" s="32">
        <v>761.89266904833346</v>
      </c>
      <c r="F10" s="32">
        <v>1186.1453438799999</v>
      </c>
      <c r="H10" s="21">
        <v>0.2</v>
      </c>
      <c r="I10" s="74">
        <v>1275.5534769893395</v>
      </c>
      <c r="J10" s="32">
        <v>202.25688666666679</v>
      </c>
      <c r="K10" s="32">
        <v>479.30082061500025</v>
      </c>
      <c r="L10" s="32">
        <v>817.46958789666655</v>
      </c>
    </row>
    <row r="11" spans="2:14" x14ac:dyDescent="0.25">
      <c r="B11" s="45">
        <v>0.125</v>
      </c>
      <c r="C11" s="75">
        <v>921.25514395167045</v>
      </c>
      <c r="D11" s="32">
        <v>432.88077421666674</v>
      </c>
      <c r="E11" s="32">
        <v>761.89266904833346</v>
      </c>
      <c r="F11" s="32">
        <v>1186.1453438799995</v>
      </c>
      <c r="H11" s="21">
        <v>0.25</v>
      </c>
      <c r="I11" s="74">
        <v>1315.8877879033409</v>
      </c>
      <c r="J11" s="32">
        <v>202.25688666666679</v>
      </c>
      <c r="K11" s="32">
        <v>479.30082061499979</v>
      </c>
      <c r="L11" s="32">
        <v>817.46958789666655</v>
      </c>
    </row>
    <row r="12" spans="2:14" x14ac:dyDescent="0.25">
      <c r="B12" s="45">
        <v>0.15</v>
      </c>
      <c r="C12" s="75">
        <v>941.42229940867128</v>
      </c>
      <c r="D12" s="32">
        <v>432.88077421666685</v>
      </c>
      <c r="E12" s="32">
        <v>761.89266904833357</v>
      </c>
      <c r="F12" s="32">
        <v>1186.1453438799999</v>
      </c>
      <c r="H12" s="21">
        <v>0.3</v>
      </c>
      <c r="I12" s="74">
        <v>1356.2220988173426</v>
      </c>
      <c r="J12" s="32">
        <v>202.25688666666679</v>
      </c>
      <c r="K12" s="32">
        <v>479.30082061499979</v>
      </c>
      <c r="L12" s="32">
        <v>817.46958789666633</v>
      </c>
    </row>
    <row r="13" spans="2:14" x14ac:dyDescent="0.25">
      <c r="B13" s="45">
        <v>0.17499999999999999</v>
      </c>
      <c r="C13" s="75">
        <v>961.589454865672</v>
      </c>
      <c r="D13" s="32">
        <v>432.88077421666662</v>
      </c>
      <c r="E13" s="32">
        <v>761.89266904833335</v>
      </c>
      <c r="F13" s="32">
        <v>1186.1453438800004</v>
      </c>
      <c r="H13" s="21">
        <v>0.35</v>
      </c>
      <c r="I13" s="74">
        <v>1396.556409731344</v>
      </c>
      <c r="J13" s="32">
        <v>202.25688666666701</v>
      </c>
      <c r="K13" s="32">
        <v>479.30082061500002</v>
      </c>
      <c r="L13" s="32">
        <v>817.46958789666633</v>
      </c>
    </row>
    <row r="14" spans="2:14" x14ac:dyDescent="0.25">
      <c r="B14" s="45">
        <v>0.2</v>
      </c>
      <c r="C14" s="75">
        <v>981.75661032267271</v>
      </c>
      <c r="D14" s="32">
        <v>432.88077421666685</v>
      </c>
      <c r="E14" s="32">
        <v>761.8926690483338</v>
      </c>
      <c r="F14" s="32">
        <v>1186.1453438799999</v>
      </c>
      <c r="H14" s="21">
        <v>0.4</v>
      </c>
      <c r="I14" s="74">
        <v>1436.8907206453455</v>
      </c>
      <c r="J14" s="32">
        <v>202.25688666666701</v>
      </c>
      <c r="K14" s="32">
        <v>479.30082061500025</v>
      </c>
      <c r="L14" s="32">
        <v>817.46958789666678</v>
      </c>
    </row>
    <row r="15" spans="2:14" x14ac:dyDescent="0.25">
      <c r="B15" s="45">
        <v>0.22500000000000001</v>
      </c>
      <c r="C15" s="75">
        <v>1001.9237657796735</v>
      </c>
      <c r="D15" s="32">
        <v>432.88077421666674</v>
      </c>
      <c r="E15" s="32">
        <v>761.89266904833346</v>
      </c>
      <c r="F15" s="32">
        <v>1186.1453438800004</v>
      </c>
      <c r="H15" s="21">
        <v>0.45</v>
      </c>
      <c r="I15" s="74">
        <v>1477.2250315593469</v>
      </c>
      <c r="J15" s="32">
        <v>202.25688666666679</v>
      </c>
      <c r="K15" s="32">
        <v>479.30082061500025</v>
      </c>
      <c r="L15" s="32">
        <v>817.46958789666633</v>
      </c>
    </row>
    <row r="16" spans="2:14" x14ac:dyDescent="0.25">
      <c r="B16" s="45">
        <v>0.25</v>
      </c>
      <c r="C16" s="75">
        <v>1022.0909212366741</v>
      </c>
      <c r="D16" s="32">
        <v>432.88077421666685</v>
      </c>
      <c r="E16" s="32">
        <v>761.89266904833357</v>
      </c>
      <c r="F16" s="32">
        <v>1173.5852774236541</v>
      </c>
      <c r="H16" s="21">
        <v>0.5</v>
      </c>
      <c r="I16" s="74">
        <v>1499.5593424733484</v>
      </c>
      <c r="J16" s="32">
        <v>220.25688666666701</v>
      </c>
      <c r="K16" s="32">
        <v>497.30082061499979</v>
      </c>
      <c r="L16" s="32">
        <v>835.46958789666678</v>
      </c>
    </row>
    <row r="17" spans="2:12" x14ac:dyDescent="0.25">
      <c r="B17" s="45">
        <v>0.27500000000000002</v>
      </c>
      <c r="C17" s="75">
        <v>1042.2580766936749</v>
      </c>
      <c r="D17" s="32">
        <v>432.88077421666685</v>
      </c>
      <c r="E17" s="32">
        <v>759.04334433049007</v>
      </c>
      <c r="F17" s="32">
        <v>1134.999498354246</v>
      </c>
      <c r="H17" s="21">
        <v>0.55000000000000004</v>
      </c>
      <c r="I17" s="74">
        <v>1515.89365338735</v>
      </c>
      <c r="J17" s="32">
        <v>203.04691192361702</v>
      </c>
      <c r="K17" s="32">
        <v>521.30082061499979</v>
      </c>
      <c r="L17" s="32">
        <v>859.46958789666655</v>
      </c>
    </row>
    <row r="18" spans="2:12" x14ac:dyDescent="0.25">
      <c r="B18" s="45">
        <v>0.3</v>
      </c>
      <c r="C18" s="75">
        <v>1062.4252321506758</v>
      </c>
      <c r="D18" s="32">
        <v>432.88077421666685</v>
      </c>
      <c r="E18" s="32">
        <v>720.70369249206783</v>
      </c>
      <c r="F18" s="32">
        <v>1135.1656335833179</v>
      </c>
      <c r="H18" s="21">
        <v>0.6</v>
      </c>
      <c r="I18" s="74">
        <v>1494.9555274657364</v>
      </c>
      <c r="J18" s="32">
        <v>244.65161921737513</v>
      </c>
      <c r="K18" s="32">
        <v>521.01153347237505</v>
      </c>
      <c r="L18" s="32">
        <v>909.80162857622554</v>
      </c>
    </row>
    <row r="19" spans="2:12" x14ac:dyDescent="0.25">
      <c r="B19" s="45">
        <v>0.32500000000000001</v>
      </c>
      <c r="C19" s="75">
        <v>1082.5923876076765</v>
      </c>
      <c r="D19" s="32">
        <v>432.8807742166664</v>
      </c>
      <c r="E19" s="32">
        <v>720.86982772113925</v>
      </c>
      <c r="F19" s="32">
        <v>1135.3317688123896</v>
      </c>
      <c r="H19" s="21">
        <v>0.65</v>
      </c>
      <c r="I19" s="74">
        <v>1514.6221088378811</v>
      </c>
      <c r="J19" s="32">
        <v>247.65161921737536</v>
      </c>
      <c r="K19" s="32">
        <v>526.01153347237505</v>
      </c>
      <c r="L19" s="32">
        <v>864.89797109487517</v>
      </c>
    </row>
    <row r="20" spans="2:12" x14ac:dyDescent="0.25">
      <c r="B20" s="45">
        <v>0.35</v>
      </c>
      <c r="C20" s="75">
        <v>1089.7595430646775</v>
      </c>
      <c r="D20" s="32">
        <v>439.06725438433159</v>
      </c>
      <c r="E20" s="32">
        <v>734.03596295021089</v>
      </c>
      <c r="F20" s="32">
        <v>1148.4979040414605</v>
      </c>
      <c r="H20" s="21">
        <v>0.7</v>
      </c>
      <c r="I20" s="74">
        <v>1528.2886902100258</v>
      </c>
      <c r="J20" s="32">
        <v>250.6516192173749</v>
      </c>
      <c r="K20" s="32">
        <v>531.01153347237505</v>
      </c>
      <c r="L20" s="32">
        <v>873.89797109487517</v>
      </c>
    </row>
    <row r="21" spans="2:12" x14ac:dyDescent="0.25">
      <c r="B21" s="45">
        <v>0.375</v>
      </c>
      <c r="C21" s="75">
        <v>1100.9266985216782</v>
      </c>
      <c r="D21" s="32">
        <v>420.51471490553217</v>
      </c>
      <c r="E21" s="32">
        <v>743.2020981792823</v>
      </c>
      <c r="F21" s="32">
        <v>1157.6640392705326</v>
      </c>
      <c r="H21" s="21">
        <v>0.75</v>
      </c>
      <c r="I21" s="74">
        <v>1544.9552715821706</v>
      </c>
      <c r="J21" s="32">
        <v>253.65161921737513</v>
      </c>
      <c r="K21" s="32">
        <v>537.01153347237505</v>
      </c>
      <c r="L21" s="32">
        <v>880.89797109487517</v>
      </c>
    </row>
    <row r="22" spans="2:12" x14ac:dyDescent="0.25">
      <c r="B22" s="45">
        <v>0.4</v>
      </c>
      <c r="C22" s="75">
        <v>1084.6356389771579</v>
      </c>
      <c r="D22" s="32">
        <v>457.13906513612505</v>
      </c>
      <c r="E22" s="32">
        <v>779.82644840987518</v>
      </c>
      <c r="F22" s="32">
        <v>1194.2883895011253</v>
      </c>
      <c r="H22" s="21">
        <v>0.8</v>
      </c>
      <c r="I22" s="74">
        <v>1557.6218529543155</v>
      </c>
      <c r="J22" s="32">
        <v>257.65161921737513</v>
      </c>
      <c r="K22" s="32">
        <v>543.01153347237528</v>
      </c>
      <c r="L22" s="32">
        <v>890.89797109487449</v>
      </c>
    </row>
    <row r="23" spans="2:12" x14ac:dyDescent="0.25">
      <c r="B23" s="45">
        <v>0.42499999999999999</v>
      </c>
      <c r="C23" s="75">
        <v>1092.96892966323</v>
      </c>
      <c r="D23" s="32">
        <v>469.13906513612528</v>
      </c>
      <c r="E23" s="32">
        <v>791.82644840987541</v>
      </c>
      <c r="F23" s="32">
        <v>1206.288389501125</v>
      </c>
      <c r="H23" s="21">
        <v>0.85</v>
      </c>
      <c r="I23" s="74">
        <v>1574.28843432646</v>
      </c>
      <c r="J23" s="32">
        <v>260.65161921737536</v>
      </c>
      <c r="K23" s="32">
        <v>549.0115334723755</v>
      </c>
      <c r="L23" s="32">
        <v>898.89797109487517</v>
      </c>
    </row>
    <row r="24" spans="2:12" x14ac:dyDescent="0.25">
      <c r="B24" s="45">
        <v>0.45</v>
      </c>
      <c r="C24" s="75">
        <v>1103.3022203493024</v>
      </c>
      <c r="D24" s="32">
        <v>479.13906513612505</v>
      </c>
      <c r="E24" s="32">
        <v>801.82644840987518</v>
      </c>
      <c r="F24" s="32">
        <v>1216.2883895011255</v>
      </c>
      <c r="H24" s="21">
        <v>0.9</v>
      </c>
      <c r="I24" s="74">
        <v>1607.5667396986048</v>
      </c>
      <c r="J24" s="32">
        <v>248.03989521737503</v>
      </c>
      <c r="K24" s="32">
        <v>537.39980947237495</v>
      </c>
      <c r="L24" s="32">
        <v>890.28624709487508</v>
      </c>
    </row>
    <row r="25" spans="2:12" x14ac:dyDescent="0.25">
      <c r="B25" s="45">
        <v>0.47499999999999998</v>
      </c>
      <c r="C25" s="75">
        <v>1111.6355110353747</v>
      </c>
      <c r="D25" s="32">
        <v>491.13906513612483</v>
      </c>
      <c r="E25" s="32">
        <v>813.82644840987541</v>
      </c>
      <c r="F25" s="32">
        <v>1228.2883895011255</v>
      </c>
      <c r="H25" s="21">
        <v>0.95</v>
      </c>
      <c r="I25" s="74">
        <v>1648.0983210707495</v>
      </c>
      <c r="J25" s="32">
        <v>224.17489521737525</v>
      </c>
      <c r="K25" s="32">
        <v>516.5348094723754</v>
      </c>
      <c r="L25" s="32">
        <v>871.42124709487462</v>
      </c>
    </row>
    <row r="26" spans="2:12" x14ac:dyDescent="0.25">
      <c r="B26" s="45">
        <v>0.5</v>
      </c>
      <c r="C26" s="75">
        <v>1118.9728673664376</v>
      </c>
      <c r="D26" s="32">
        <v>504.13906513612483</v>
      </c>
      <c r="E26" s="32">
        <v>826.82644840987496</v>
      </c>
      <c r="F26" s="32">
        <v>1241.2883895011246</v>
      </c>
      <c r="H26" s="21">
        <v>1</v>
      </c>
      <c r="I26" s="74">
        <v>1688.6480337328753</v>
      </c>
      <c r="J26" s="32">
        <v>203.29989521737525</v>
      </c>
      <c r="K26" s="32">
        <v>497.65980947237495</v>
      </c>
      <c r="L26" s="32">
        <v>855.54624709487462</v>
      </c>
    </row>
    <row r="27" spans="2:12" x14ac:dyDescent="0.25">
      <c r="B27" s="45">
        <v>0.52500000000000002</v>
      </c>
      <c r="C27" s="75">
        <v>1135.7936512516847</v>
      </c>
      <c r="D27" s="32">
        <v>516.13906513612505</v>
      </c>
      <c r="E27" s="32">
        <v>838.82644840987518</v>
      </c>
      <c r="F27" s="32">
        <v>1253.2883895011248</v>
      </c>
      <c r="H27" s="21">
        <v>1.05</v>
      </c>
      <c r="I27" s="74">
        <v>1746.1546015033691</v>
      </c>
      <c r="J27" s="32">
        <v>179.43489521737501</v>
      </c>
      <c r="K27" s="32">
        <v>476.79480947237516</v>
      </c>
      <c r="L27" s="32">
        <v>837.68124709487529</v>
      </c>
    </row>
    <row r="28" spans="2:12" x14ac:dyDescent="0.25">
      <c r="B28" s="45">
        <v>0.55000000000000004</v>
      </c>
      <c r="C28" s="75">
        <v>1155.6144351369312</v>
      </c>
      <c r="D28" s="32">
        <v>525.13906513612505</v>
      </c>
      <c r="E28" s="32">
        <v>847.82644840987541</v>
      </c>
      <c r="F28" s="32">
        <v>1262.2883895011255</v>
      </c>
      <c r="H28" s="21">
        <v>1.1000000000000001</v>
      </c>
      <c r="I28" s="74">
        <v>1803.6761692738628</v>
      </c>
      <c r="J28" s="32">
        <v>176.57465366737506</v>
      </c>
      <c r="K28" s="32">
        <v>457.9148094723746</v>
      </c>
      <c r="L28" s="32">
        <v>821.80124709487518</v>
      </c>
    </row>
    <row r="29" spans="2:12" x14ac:dyDescent="0.25">
      <c r="B29" s="45">
        <v>0.57499999999999996</v>
      </c>
      <c r="C29" s="75">
        <v>1171.4352190221784</v>
      </c>
      <c r="D29" s="32">
        <v>530.13906513612483</v>
      </c>
      <c r="E29" s="32">
        <v>858.82644840987496</v>
      </c>
      <c r="F29" s="32">
        <v>1275.288389501125</v>
      </c>
      <c r="H29" s="21">
        <v>1.1499999999999999</v>
      </c>
      <c r="I29" s="74">
        <v>1861.2127370443566</v>
      </c>
      <c r="J29" s="32">
        <v>176.55965366737496</v>
      </c>
      <c r="K29" s="32">
        <v>436.01980947237485</v>
      </c>
      <c r="L29" s="32">
        <v>802.90624709487497</v>
      </c>
    </row>
    <row r="30" spans="2:12" x14ac:dyDescent="0.25">
      <c r="B30" s="45">
        <v>0.6</v>
      </c>
      <c r="C30" s="75">
        <v>1188.256002907425</v>
      </c>
      <c r="D30" s="32">
        <v>530.13906513612505</v>
      </c>
      <c r="E30" s="32">
        <v>859.82644840987518</v>
      </c>
      <c r="F30" s="32">
        <v>1283.2883895011253</v>
      </c>
      <c r="H30" s="21">
        <v>1.2</v>
      </c>
      <c r="I30" s="74">
        <v>1918.8543048148504</v>
      </c>
      <c r="J30" s="32">
        <v>176.45465366737517</v>
      </c>
      <c r="K30" s="32">
        <v>418.01980947237462</v>
      </c>
      <c r="L30" s="32">
        <v>786.90624709487474</v>
      </c>
    </row>
    <row r="31" spans="2:12" x14ac:dyDescent="0.25">
      <c r="B31" s="45">
        <v>0.625</v>
      </c>
      <c r="C31" s="75">
        <v>1207.0767867926718</v>
      </c>
      <c r="D31" s="32">
        <v>531.13906513612505</v>
      </c>
      <c r="E31" s="32">
        <v>861.82644840987518</v>
      </c>
      <c r="F31" s="32">
        <v>1286.2883895011253</v>
      </c>
      <c r="H31" s="21">
        <v>1.25</v>
      </c>
      <c r="I31" s="74">
        <v>1976.4958725853439</v>
      </c>
      <c r="J31" s="32">
        <v>176.34965366737515</v>
      </c>
      <c r="K31" s="32">
        <v>399.01980947237462</v>
      </c>
      <c r="L31" s="32">
        <v>770.90624709487474</v>
      </c>
    </row>
    <row r="32" spans="2:12" x14ac:dyDescent="0.25">
      <c r="B32" s="45">
        <v>0.65</v>
      </c>
      <c r="C32" s="75">
        <v>1223.897570677919</v>
      </c>
      <c r="D32" s="32">
        <v>531.1390651361246</v>
      </c>
      <c r="E32" s="32">
        <v>862.82644840987518</v>
      </c>
      <c r="F32" s="32">
        <v>1289.2883895011253</v>
      </c>
      <c r="H32" s="21">
        <v>1.3</v>
      </c>
      <c r="I32" s="74">
        <v>2034.1374403558377</v>
      </c>
      <c r="J32" s="32">
        <v>176.22965366737549</v>
      </c>
      <c r="K32" s="32">
        <v>385.09456792237529</v>
      </c>
      <c r="L32" s="32">
        <v>752.90624709487543</v>
      </c>
    </row>
    <row r="33" spans="2:12" x14ac:dyDescent="0.25">
      <c r="B33" s="45">
        <v>0.67500000000000004</v>
      </c>
      <c r="C33" s="75">
        <v>1239.7183545631658</v>
      </c>
      <c r="D33" s="32">
        <v>532.13906513612505</v>
      </c>
      <c r="E33" s="32">
        <v>864.82644840987473</v>
      </c>
      <c r="F33" s="32">
        <v>1292.2883895011253</v>
      </c>
      <c r="H33" s="21">
        <v>1.35</v>
      </c>
      <c r="I33" s="74">
        <v>2091.7790081263315</v>
      </c>
      <c r="J33" s="32">
        <v>176.1246536673757</v>
      </c>
      <c r="K33" s="32">
        <v>384.99956792237526</v>
      </c>
      <c r="L33" s="32">
        <v>735.9062470948752</v>
      </c>
    </row>
    <row r="34" spans="2:12" x14ac:dyDescent="0.25">
      <c r="B34" s="45">
        <v>0.7</v>
      </c>
      <c r="C34" s="75">
        <v>1256.5391384484128</v>
      </c>
      <c r="D34" s="32">
        <v>532.13906513612483</v>
      </c>
      <c r="E34" s="32">
        <v>866.82644840987496</v>
      </c>
      <c r="F34" s="32">
        <v>1295.288389501125</v>
      </c>
      <c r="H34" s="21">
        <v>1.4</v>
      </c>
      <c r="I34" s="74">
        <v>2149.4205758968255</v>
      </c>
      <c r="J34" s="32">
        <v>176.00465366737535</v>
      </c>
      <c r="K34" s="32">
        <v>384.89456792237479</v>
      </c>
      <c r="L34" s="32">
        <v>717.90624709487474</v>
      </c>
    </row>
    <row r="35" spans="2:12" x14ac:dyDescent="0.25">
      <c r="B35" s="45">
        <v>0.72499999999999998</v>
      </c>
      <c r="C35" s="75">
        <v>1275.3599223336596</v>
      </c>
      <c r="D35" s="32">
        <v>533.13906513612483</v>
      </c>
      <c r="E35" s="32">
        <v>868.82644840987496</v>
      </c>
      <c r="F35" s="32">
        <v>1298.288389501125</v>
      </c>
      <c r="H35" s="21">
        <v>1.45</v>
      </c>
      <c r="I35" s="74">
        <v>2207.0621436673187</v>
      </c>
      <c r="J35" s="32">
        <v>175.89965366737579</v>
      </c>
      <c r="K35" s="32">
        <v>384.79956792237545</v>
      </c>
      <c r="L35" s="32">
        <v>701.9062470948752</v>
      </c>
    </row>
    <row r="36" spans="2:12" x14ac:dyDescent="0.25">
      <c r="B36" s="45">
        <v>0.75</v>
      </c>
      <c r="C36" s="75">
        <v>1292.1807062189064</v>
      </c>
      <c r="D36" s="32">
        <v>533.13906513612483</v>
      </c>
      <c r="E36" s="32">
        <v>869.82644840987541</v>
      </c>
      <c r="F36" s="32">
        <v>1301.288389501125</v>
      </c>
      <c r="H36" s="21">
        <v>1.5</v>
      </c>
      <c r="I36" s="74">
        <v>2264.7037114378127</v>
      </c>
      <c r="J36" s="32">
        <v>175.89965366737579</v>
      </c>
      <c r="K36" s="32">
        <v>384.69456792237543</v>
      </c>
      <c r="L36" s="32">
        <v>682.9062470948752</v>
      </c>
    </row>
    <row r="37" spans="2:12" x14ac:dyDescent="0.25">
      <c r="B37" s="45">
        <v>0.77500000000000002</v>
      </c>
      <c r="C37" s="75">
        <v>1309.0014901041532</v>
      </c>
      <c r="D37" s="32">
        <v>533.13906513612528</v>
      </c>
      <c r="E37" s="32">
        <v>870.82644840987541</v>
      </c>
      <c r="F37" s="32">
        <v>1292.5792682447282</v>
      </c>
      <c r="H37" s="21">
        <v>1.55</v>
      </c>
      <c r="I37" s="74">
        <v>2322.3452792083067</v>
      </c>
      <c r="J37" s="32">
        <v>175.89965366737533</v>
      </c>
      <c r="K37" s="32">
        <v>384.59956792237472</v>
      </c>
      <c r="L37" s="32">
        <v>666.9062470948752</v>
      </c>
    </row>
    <row r="38" spans="2:12" x14ac:dyDescent="0.25">
      <c r="B38" s="45">
        <v>0.8</v>
      </c>
      <c r="C38" s="75">
        <v>1336.1281359894006</v>
      </c>
      <c r="D38" s="32">
        <v>525.83320313612467</v>
      </c>
      <c r="E38" s="32">
        <v>864.5205864098748</v>
      </c>
      <c r="F38" s="32">
        <v>1291.6796681737992</v>
      </c>
      <c r="H38" s="21">
        <v>1.6</v>
      </c>
      <c r="I38" s="74">
        <v>2379.9868469788007</v>
      </c>
      <c r="J38" s="32">
        <v>175.89965366737488</v>
      </c>
      <c r="K38" s="32">
        <v>384.50456792237446</v>
      </c>
      <c r="L38" s="32">
        <v>652.01100554487493</v>
      </c>
    </row>
    <row r="39" spans="2:12" x14ac:dyDescent="0.25">
      <c r="B39" s="45">
        <v>0.82499999999999996</v>
      </c>
      <c r="C39" s="75">
        <v>1364.8889198746469</v>
      </c>
      <c r="D39" s="32">
        <v>513.89320313612484</v>
      </c>
      <c r="E39" s="32">
        <v>854.5805864098752</v>
      </c>
      <c r="F39" s="32">
        <v>1287.1459301028717</v>
      </c>
      <c r="H39" s="21">
        <v>1.65</v>
      </c>
      <c r="I39" s="74">
        <v>2437.6284147492938</v>
      </c>
      <c r="J39" s="32">
        <v>175.89965366737533</v>
      </c>
      <c r="K39" s="32">
        <v>384.3995679223749</v>
      </c>
      <c r="L39" s="32">
        <v>651.92100554487524</v>
      </c>
    </row>
    <row r="40" spans="2:12" x14ac:dyDescent="0.25">
      <c r="B40" s="45">
        <v>0.85</v>
      </c>
      <c r="C40" s="75">
        <v>1393.6447037598944</v>
      </c>
      <c r="D40" s="32">
        <v>501.95820313612444</v>
      </c>
      <c r="E40" s="32">
        <v>843.64558640987457</v>
      </c>
      <c r="F40" s="32">
        <v>1282.6171920319432</v>
      </c>
      <c r="H40" s="21">
        <v>1.7</v>
      </c>
      <c r="I40" s="74">
        <v>2495.2699825197883</v>
      </c>
      <c r="J40" s="32">
        <v>175.89965366737533</v>
      </c>
      <c r="K40" s="32">
        <v>384.25956792237457</v>
      </c>
      <c r="L40" s="32">
        <v>651.84100554487486</v>
      </c>
    </row>
    <row r="41" spans="2:12" x14ac:dyDescent="0.25">
      <c r="B41" s="45">
        <v>0.875</v>
      </c>
      <c r="C41" s="75">
        <v>1422.405487645141</v>
      </c>
      <c r="D41" s="32">
        <v>490.01820313612507</v>
      </c>
      <c r="E41" s="32">
        <v>832.7055864098752</v>
      </c>
      <c r="F41" s="32">
        <v>1277.083453961015</v>
      </c>
      <c r="H41" s="21">
        <v>1.75</v>
      </c>
      <c r="I41" s="74">
        <v>2552.9115502902819</v>
      </c>
      <c r="J41" s="32">
        <v>175.89965366737533</v>
      </c>
      <c r="K41" s="32">
        <v>384.25956792237457</v>
      </c>
      <c r="L41" s="32">
        <v>651.74600554487506</v>
      </c>
    </row>
    <row r="42" spans="2:12" x14ac:dyDescent="0.25">
      <c r="B42" s="45">
        <v>0.9</v>
      </c>
      <c r="C42" s="75">
        <v>1451.1762715303878</v>
      </c>
      <c r="D42" s="32">
        <v>482.06820313612457</v>
      </c>
      <c r="E42" s="32">
        <v>824.75558640987515</v>
      </c>
      <c r="F42" s="32">
        <v>1274.5397158900871</v>
      </c>
      <c r="H42" s="21">
        <v>1.8</v>
      </c>
      <c r="I42" s="74">
        <v>2610.5531180607754</v>
      </c>
      <c r="J42" s="32">
        <v>175.89965366737533</v>
      </c>
      <c r="K42" s="32">
        <v>384.25956792237503</v>
      </c>
      <c r="L42" s="32">
        <v>651.66600554487513</v>
      </c>
    </row>
    <row r="43" spans="2:12" x14ac:dyDescent="0.25">
      <c r="B43" s="45">
        <v>0.92500000000000004</v>
      </c>
      <c r="C43" s="75">
        <v>1479.9220554156345</v>
      </c>
      <c r="D43" s="32">
        <v>470.14320313612507</v>
      </c>
      <c r="E43" s="32">
        <v>814.83058640987565</v>
      </c>
      <c r="F43" s="32">
        <v>1270.0209778191593</v>
      </c>
      <c r="H43" s="21">
        <v>1.85</v>
      </c>
      <c r="I43" s="74">
        <v>2668.194685831269</v>
      </c>
      <c r="J43" s="32">
        <v>175.89965366737533</v>
      </c>
      <c r="K43" s="32">
        <v>384.25956792237503</v>
      </c>
      <c r="L43" s="32">
        <v>651.57600554487499</v>
      </c>
    </row>
    <row r="44" spans="2:12" x14ac:dyDescent="0.25">
      <c r="B44" s="45">
        <v>0.95</v>
      </c>
      <c r="C44" s="75">
        <v>1508.7428393008815</v>
      </c>
      <c r="D44" s="32">
        <v>458.14320313612484</v>
      </c>
      <c r="E44" s="32">
        <v>803.83058640987542</v>
      </c>
      <c r="F44" s="32">
        <v>1265.4272397482307</v>
      </c>
      <c r="H44" s="21">
        <v>1.9</v>
      </c>
      <c r="I44" s="74">
        <v>2725.8362536017626</v>
      </c>
      <c r="J44" s="32">
        <v>175.89965366737579</v>
      </c>
      <c r="K44" s="32">
        <v>384.25956792237548</v>
      </c>
      <c r="L44" s="32">
        <v>651.49600554487552</v>
      </c>
    </row>
    <row r="45" spans="2:12" x14ac:dyDescent="0.25">
      <c r="B45" s="45">
        <v>0.97499999999999998</v>
      </c>
      <c r="C45" s="75">
        <v>1537.5636231861283</v>
      </c>
      <c r="D45" s="32">
        <v>449.14320313612484</v>
      </c>
      <c r="E45" s="32">
        <v>795.83058640987542</v>
      </c>
      <c r="F45" s="32">
        <v>1262.8335016773028</v>
      </c>
      <c r="H45" s="21">
        <v>1.95</v>
      </c>
      <c r="I45" s="74">
        <v>2783.477821372257</v>
      </c>
      <c r="J45" s="32">
        <v>175.89965366737533</v>
      </c>
      <c r="K45" s="32">
        <v>384.25956792237457</v>
      </c>
      <c r="L45" s="32">
        <v>651.40100554487481</v>
      </c>
    </row>
    <row r="46" spans="2:12" x14ac:dyDescent="0.25">
      <c r="B46" s="45">
        <v>1</v>
      </c>
      <c r="C46" s="75">
        <v>1566.376275781394</v>
      </c>
      <c r="D46" s="32">
        <v>437.14320313612529</v>
      </c>
      <c r="E46" s="32">
        <v>770.01430148135591</v>
      </c>
      <c r="F46" s="32">
        <v>1258.247894896356</v>
      </c>
      <c r="H46" s="21">
        <v>2</v>
      </c>
      <c r="I46" s="74">
        <v>2841.1031265627885</v>
      </c>
      <c r="J46" s="32">
        <v>175.89965366737488</v>
      </c>
      <c r="K46" s="32">
        <v>384.25956792237503</v>
      </c>
      <c r="L46" s="32">
        <v>651.32100554487488</v>
      </c>
    </row>
    <row r="47" spans="2:12" x14ac:dyDescent="0.25">
      <c r="B47" s="45">
        <v>1.0249999999999999</v>
      </c>
      <c r="C47" s="75">
        <v>1586.7095664674666</v>
      </c>
      <c r="D47" s="32">
        <v>425.14320313612507</v>
      </c>
      <c r="E47" s="32">
        <v>772.90805660960223</v>
      </c>
      <c r="F47" s="32">
        <v>1262.1416500246019</v>
      </c>
      <c r="H47" s="21">
        <v>2.0499999999999998</v>
      </c>
      <c r="I47" s="74">
        <v>2881.7697079349332</v>
      </c>
      <c r="J47" s="32">
        <v>175.89965366737533</v>
      </c>
      <c r="K47" s="32">
        <v>384.25956792237503</v>
      </c>
      <c r="L47" s="32">
        <v>651.24100554487495</v>
      </c>
    </row>
    <row r="48" spans="2:12" x14ac:dyDescent="0.25">
      <c r="B48" s="45">
        <v>1.05</v>
      </c>
      <c r="C48" s="75">
        <v>1607.0428571535392</v>
      </c>
      <c r="D48" s="32">
        <v>413.14320313612484</v>
      </c>
      <c r="E48" s="32">
        <v>774.80181173784854</v>
      </c>
      <c r="F48" s="32">
        <v>1265.0354051528486</v>
      </c>
      <c r="H48" s="21">
        <v>2.1</v>
      </c>
      <c r="I48" s="74">
        <v>2908.4099859747321</v>
      </c>
      <c r="J48" s="32">
        <v>189.92595699972117</v>
      </c>
      <c r="K48" s="32">
        <v>398.28587125472086</v>
      </c>
      <c r="L48" s="32">
        <v>665.17230887722098</v>
      </c>
    </row>
    <row r="49" spans="2:12" x14ac:dyDescent="0.25">
      <c r="B49" s="45">
        <v>1.075</v>
      </c>
      <c r="C49" s="75">
        <v>1627.3761478396113</v>
      </c>
      <c r="D49" s="32">
        <v>404.14320313612484</v>
      </c>
      <c r="E49" s="32">
        <v>779.69556686609485</v>
      </c>
      <c r="F49" s="32">
        <v>1271.9291602810949</v>
      </c>
      <c r="H49" s="21">
        <v>2.15</v>
      </c>
      <c r="I49" s="74">
        <v>2939.1766820244793</v>
      </c>
      <c r="J49" s="32">
        <v>199.82584232211866</v>
      </c>
      <c r="K49" s="32">
        <v>408.18575657711835</v>
      </c>
      <c r="L49" s="32">
        <v>675.07219419961848</v>
      </c>
    </row>
    <row r="50" spans="2:12" x14ac:dyDescent="0.25">
      <c r="B50" s="45">
        <v>1.1000000000000001</v>
      </c>
      <c r="C50" s="75">
        <v>1647.7094385256835</v>
      </c>
      <c r="D50" s="32">
        <v>392.14320313612507</v>
      </c>
      <c r="E50" s="32">
        <v>781.58932199434116</v>
      </c>
      <c r="F50" s="32">
        <v>1274.8229154093412</v>
      </c>
      <c r="H50" s="21">
        <v>2.2000000000000002</v>
      </c>
      <c r="I50" s="74">
        <v>2969.943378074227</v>
      </c>
      <c r="J50" s="32">
        <v>209.72572764451525</v>
      </c>
      <c r="K50" s="32">
        <v>385.41454128451551</v>
      </c>
      <c r="L50" s="32">
        <v>684.97207952201506</v>
      </c>
    </row>
    <row r="51" spans="2:12" x14ac:dyDescent="0.25">
      <c r="B51" s="45">
        <v>1.125</v>
      </c>
      <c r="C51" s="75">
        <v>1658.1428691453204</v>
      </c>
      <c r="D51" s="32">
        <v>390.04306320256069</v>
      </c>
      <c r="E51" s="32">
        <v>793.3829371890231</v>
      </c>
      <c r="F51" s="32">
        <v>1288.6165306040227</v>
      </c>
      <c r="H51" s="21">
        <v>2.25</v>
      </c>
      <c r="I51" s="74">
        <v>3000.7100741239742</v>
      </c>
      <c r="J51" s="32">
        <v>219.62561296691229</v>
      </c>
      <c r="K51" s="32">
        <v>395.31442660691255</v>
      </c>
      <c r="L51" s="32">
        <v>694.8719648444121</v>
      </c>
    </row>
    <row r="52" spans="2:12" x14ac:dyDescent="0.25">
      <c r="B52" s="45">
        <v>1.1499999999999999</v>
      </c>
      <c r="C52" s="75">
        <v>1673.5262171701943</v>
      </c>
      <c r="D52" s="32">
        <v>394.62972986375917</v>
      </c>
      <c r="E52" s="32">
        <v>801.22663497846816</v>
      </c>
      <c r="F52" s="32">
        <v>1297.4602283934682</v>
      </c>
      <c r="H52" s="21">
        <v>2.2999999999999998</v>
      </c>
      <c r="I52" s="74">
        <v>3031.4767701737219</v>
      </c>
      <c r="J52" s="32">
        <v>229.52549828931024</v>
      </c>
      <c r="K52" s="32">
        <v>405.21431192931004</v>
      </c>
      <c r="L52" s="32">
        <v>704.77185016681005</v>
      </c>
    </row>
    <row r="53" spans="2:12" x14ac:dyDescent="0.25">
      <c r="B53" s="45">
        <v>1.175</v>
      </c>
      <c r="C53" s="75">
        <v>1688.9095651950681</v>
      </c>
      <c r="D53" s="32">
        <v>399.53467252495761</v>
      </c>
      <c r="E53" s="32">
        <v>811.07033276791321</v>
      </c>
      <c r="F53" s="32">
        <v>1308.3039261829128</v>
      </c>
      <c r="H53" s="21">
        <v>2.35</v>
      </c>
      <c r="I53" s="74">
        <v>3059.8165766016305</v>
      </c>
      <c r="J53" s="32">
        <v>245.52546341933203</v>
      </c>
      <c r="K53" s="32">
        <v>417.54108687354619</v>
      </c>
      <c r="L53" s="32">
        <v>717.0986251110462</v>
      </c>
    </row>
    <row r="54" spans="2:12" x14ac:dyDescent="0.25">
      <c r="B54" s="45">
        <v>1.2</v>
      </c>
      <c r="C54" s="75">
        <v>1704.292913219942</v>
      </c>
      <c r="D54" s="32">
        <v>404.42461518615619</v>
      </c>
      <c r="E54" s="32">
        <v>817.91403055735782</v>
      </c>
      <c r="F54" s="32">
        <v>1317.1476239723579</v>
      </c>
      <c r="H54" s="21">
        <v>2.4</v>
      </c>
      <c r="I54" s="74">
        <v>3116.3707829078708</v>
      </c>
      <c r="J54" s="32">
        <v>255.42534874172907</v>
      </c>
      <c r="K54" s="32">
        <v>395.25707674172872</v>
      </c>
      <c r="L54" s="32">
        <v>701.21100017695017</v>
      </c>
    </row>
    <row r="55" spans="2:12" x14ac:dyDescent="0.25">
      <c r="B55" s="45">
        <v>1.2250000000000001</v>
      </c>
      <c r="C55" s="75">
        <v>1719.6762612448158</v>
      </c>
      <c r="D55" s="32">
        <v>409.31455784735476</v>
      </c>
      <c r="E55" s="32">
        <v>824.75772834680288</v>
      </c>
      <c r="F55" s="32">
        <v>1325.991321761803</v>
      </c>
      <c r="H55" s="21">
        <v>2.4500000000000002</v>
      </c>
      <c r="I55" s="74">
        <v>3172.9249892141111</v>
      </c>
      <c r="J55" s="32">
        <v>253.74636436041646</v>
      </c>
      <c r="K55" s="32">
        <v>405.15696206412622</v>
      </c>
      <c r="L55" s="32">
        <v>685.32337524285458</v>
      </c>
    </row>
    <row r="56" spans="2:12" x14ac:dyDescent="0.25">
      <c r="B56" s="45">
        <v>1.25</v>
      </c>
      <c r="C56" s="75">
        <v>1735.0596092696896</v>
      </c>
      <c r="D56" s="32">
        <v>414.21950050855276</v>
      </c>
      <c r="E56" s="32">
        <v>834.60142613624748</v>
      </c>
      <c r="F56" s="32">
        <v>1336.8350195512476</v>
      </c>
      <c r="H56" s="21">
        <v>2.5</v>
      </c>
      <c r="I56" s="74">
        <v>3229.4791955203509</v>
      </c>
      <c r="J56" s="32">
        <v>162.74649762291665</v>
      </c>
      <c r="K56" s="32">
        <v>415.05684738652326</v>
      </c>
      <c r="L56" s="32">
        <v>659.55845011652355</v>
      </c>
    </row>
    <row r="57" spans="2:12" x14ac:dyDescent="0.25">
      <c r="B57" s="45">
        <v>1.2749999999999999</v>
      </c>
      <c r="C57" s="75">
        <v>1750.4429572945633</v>
      </c>
      <c r="D57" s="32">
        <v>419.10944316975247</v>
      </c>
      <c r="E57" s="32">
        <v>842.44512392569277</v>
      </c>
      <c r="F57" s="32">
        <v>1344.6787173406929</v>
      </c>
      <c r="H57" s="21">
        <v>2.5499999999999998</v>
      </c>
      <c r="I57" s="74">
        <v>3286.0334018265917</v>
      </c>
      <c r="J57" s="32">
        <v>162.74649762291619</v>
      </c>
      <c r="K57" s="32">
        <v>424.9567327089203</v>
      </c>
      <c r="L57" s="32">
        <v>669.45833543892059</v>
      </c>
    </row>
    <row r="58" spans="2:12" x14ac:dyDescent="0.25">
      <c r="B58" s="45">
        <v>1.3</v>
      </c>
      <c r="C58" s="75">
        <v>1765.8263053194371</v>
      </c>
      <c r="D58" s="32">
        <v>423.99938583095059</v>
      </c>
      <c r="E58" s="32">
        <v>849.28882171513783</v>
      </c>
      <c r="F58" s="32">
        <v>1353.5224151301379</v>
      </c>
      <c r="H58" s="21">
        <v>2.6</v>
      </c>
      <c r="I58" s="74">
        <v>3342.587608132832</v>
      </c>
      <c r="J58" s="32">
        <v>162.74649762291619</v>
      </c>
      <c r="K58" s="32">
        <v>434.85661803131779</v>
      </c>
      <c r="L58" s="32">
        <v>638.6829362118674</v>
      </c>
    </row>
    <row r="59" spans="2:12" x14ac:dyDescent="0.25">
      <c r="B59" s="45">
        <v>1.325</v>
      </c>
      <c r="C59" s="75">
        <v>1781.2096533443109</v>
      </c>
      <c r="D59" s="32">
        <v>428.88932849214871</v>
      </c>
      <c r="E59" s="32">
        <v>856.13251950458243</v>
      </c>
      <c r="F59" s="32">
        <v>1362.3661129195825</v>
      </c>
      <c r="H59" s="21">
        <v>2.65</v>
      </c>
      <c r="I59" s="74">
        <v>3399.1418144390723</v>
      </c>
      <c r="J59" s="32">
        <v>162.74649762291619</v>
      </c>
      <c r="K59" s="32">
        <v>444.75650335371438</v>
      </c>
      <c r="L59" s="32">
        <v>623.91590485371444</v>
      </c>
    </row>
    <row r="60" spans="2:12" x14ac:dyDescent="0.25">
      <c r="B60" s="45">
        <v>1.35</v>
      </c>
      <c r="C60" s="75">
        <v>1796.5930013691848</v>
      </c>
      <c r="D60" s="32">
        <v>433.79427115334761</v>
      </c>
      <c r="E60" s="32">
        <v>865.97621729402749</v>
      </c>
      <c r="F60" s="32">
        <v>1373.2098107090271</v>
      </c>
      <c r="H60" s="21">
        <v>2.7</v>
      </c>
      <c r="I60" s="74">
        <v>3455.6960207453126</v>
      </c>
      <c r="J60" s="32">
        <v>162.74649762291619</v>
      </c>
      <c r="K60" s="32">
        <v>454.65638867611187</v>
      </c>
      <c r="L60" s="32">
        <v>633.81579017611148</v>
      </c>
    </row>
    <row r="61" spans="2:12" x14ac:dyDescent="0.25">
      <c r="B61" s="45">
        <v>1.375</v>
      </c>
      <c r="C61" s="75">
        <v>1811.9763493940586</v>
      </c>
      <c r="D61" s="32">
        <v>438.68421381454664</v>
      </c>
      <c r="E61" s="32">
        <v>873.81991508347255</v>
      </c>
      <c r="F61" s="32">
        <v>1382.0535084984726</v>
      </c>
      <c r="H61" s="21">
        <v>2.75</v>
      </c>
      <c r="I61" s="74">
        <v>3512.2502270515533</v>
      </c>
      <c r="J61" s="32">
        <v>162.74649762291665</v>
      </c>
      <c r="K61" s="32">
        <v>464.55627399850891</v>
      </c>
      <c r="L61" s="32">
        <v>643.71567549850897</v>
      </c>
    </row>
    <row r="62" spans="2:12" x14ac:dyDescent="0.25">
      <c r="B62" s="45">
        <v>1.4</v>
      </c>
      <c r="C62" s="75">
        <v>1827.3596974189325</v>
      </c>
      <c r="D62" s="32">
        <v>443.57415647574476</v>
      </c>
      <c r="E62" s="32">
        <v>880.66361287291761</v>
      </c>
      <c r="F62" s="32">
        <v>1390.8972062879172</v>
      </c>
      <c r="H62" s="21">
        <v>2.8</v>
      </c>
      <c r="I62" s="74">
        <v>3568.8044333577936</v>
      </c>
      <c r="J62" s="32">
        <v>162.74649762291619</v>
      </c>
      <c r="K62" s="32">
        <v>465.32472324583341</v>
      </c>
      <c r="L62" s="32">
        <v>653.61556082090647</v>
      </c>
    </row>
    <row r="63" spans="2:12" x14ac:dyDescent="0.25">
      <c r="B63" s="45">
        <v>1.425</v>
      </c>
      <c r="C63" s="75">
        <v>1842.7430454438061</v>
      </c>
      <c r="D63" s="32">
        <v>448.43409913694336</v>
      </c>
      <c r="E63" s="32">
        <v>890.50731066236244</v>
      </c>
      <c r="F63" s="32">
        <v>1401.7409040773625</v>
      </c>
      <c r="H63" s="21">
        <v>2.85</v>
      </c>
      <c r="I63" s="74">
        <v>3625.3586396640339</v>
      </c>
      <c r="J63" s="32">
        <v>162.74649762291619</v>
      </c>
      <c r="K63" s="32">
        <v>465.32472324583296</v>
      </c>
      <c r="L63" s="32">
        <v>663.51544614330305</v>
      </c>
    </row>
    <row r="64" spans="2:12" x14ac:dyDescent="0.25">
      <c r="B64" s="45">
        <v>1.45</v>
      </c>
      <c r="C64" s="75">
        <v>1852.9195425684704</v>
      </c>
      <c r="D64" s="32">
        <v>458.59089269835135</v>
      </c>
      <c r="E64" s="32">
        <v>902.55785935201698</v>
      </c>
      <c r="F64" s="32">
        <v>1415.7914527670171</v>
      </c>
      <c r="H64" s="21">
        <v>2.9</v>
      </c>
      <c r="I64" s="74">
        <v>3681.9128459702742</v>
      </c>
      <c r="J64" s="32">
        <v>162.74649762291619</v>
      </c>
      <c r="K64" s="32">
        <v>374.32485650833314</v>
      </c>
      <c r="L64" s="32">
        <v>582.41546472820028</v>
      </c>
    </row>
    <row r="65" spans="2:12" x14ac:dyDescent="0.25">
      <c r="B65" s="45">
        <v>1.4750000000000001</v>
      </c>
      <c r="C65" s="75">
        <v>1881.1966457215906</v>
      </c>
      <c r="D65" s="32">
        <v>445.60188209821513</v>
      </c>
      <c r="E65" s="32">
        <v>897.50780201321527</v>
      </c>
      <c r="F65" s="32">
        <v>1410.7413954282154</v>
      </c>
      <c r="H65" s="21">
        <v>2.95</v>
      </c>
      <c r="I65" s="74">
        <v>3738.4670522765141</v>
      </c>
      <c r="J65" s="32">
        <v>162.74649762291665</v>
      </c>
      <c r="K65" s="32">
        <v>374.3248565083336</v>
      </c>
      <c r="L65" s="32">
        <v>592.31535005059732</v>
      </c>
    </row>
    <row r="66" spans="2:12" x14ac:dyDescent="0.25">
      <c r="B66" s="45">
        <v>1.5</v>
      </c>
      <c r="C66" s="75">
        <v>1909.4737488747107</v>
      </c>
      <c r="D66" s="32">
        <v>450.55182475941433</v>
      </c>
      <c r="E66" s="32">
        <v>891.45774467441402</v>
      </c>
      <c r="F66" s="32">
        <v>1406.6913380894141</v>
      </c>
      <c r="H66" s="21">
        <v>3</v>
      </c>
      <c r="I66" s="74">
        <v>3795.0212585827549</v>
      </c>
      <c r="J66" s="32">
        <v>71.746630885416835</v>
      </c>
      <c r="K66" s="32">
        <v>374.32485650833405</v>
      </c>
      <c r="L66" s="32">
        <v>602.21523537299527</v>
      </c>
    </row>
    <row r="67" spans="2:12" x14ac:dyDescent="0.25">
      <c r="B67" s="45">
        <v>1.5249999999999999</v>
      </c>
      <c r="C67" s="75">
        <v>1937.7508520278309</v>
      </c>
      <c r="D67" s="32">
        <v>455.50176742061262</v>
      </c>
      <c r="E67" s="32">
        <v>888.40768733561276</v>
      </c>
      <c r="F67" s="32">
        <v>1404.6412807506129</v>
      </c>
      <c r="H67" s="21">
        <v>3.05</v>
      </c>
      <c r="I67" s="74">
        <v>3843.390621399938</v>
      </c>
      <c r="J67" s="32">
        <v>79.93147437447351</v>
      </c>
      <c r="K67" s="32">
        <v>382.50969999739027</v>
      </c>
      <c r="L67" s="32">
        <v>620.29996418444898</v>
      </c>
    </row>
    <row r="68" spans="2:12" x14ac:dyDescent="0.25">
      <c r="B68" s="45">
        <v>1.55</v>
      </c>
      <c r="C68" s="75">
        <v>1966.027955180951</v>
      </c>
      <c r="D68" s="32">
        <v>460.45171008181092</v>
      </c>
      <c r="E68" s="32">
        <v>882.35762999681106</v>
      </c>
      <c r="F68" s="32">
        <v>1400.5912234118111</v>
      </c>
      <c r="H68" s="21">
        <v>3.1</v>
      </c>
      <c r="I68" s="74">
        <v>3887.3081239505691</v>
      </c>
      <c r="J68" s="32">
        <v>92.568178130082742</v>
      </c>
      <c r="K68" s="32">
        <v>395.1464037529995</v>
      </c>
      <c r="L68" s="32">
        <v>642.8365532624548</v>
      </c>
    </row>
    <row r="69" spans="2:12" x14ac:dyDescent="0.25">
      <c r="B69" s="45">
        <v>1.575</v>
      </c>
      <c r="C69" s="75">
        <v>1994.3050583340714</v>
      </c>
      <c r="D69" s="32">
        <v>465.40165274300989</v>
      </c>
      <c r="E69" s="32">
        <v>877.30757265800958</v>
      </c>
      <c r="F69" s="32">
        <v>1396.5411660730097</v>
      </c>
      <c r="H69" s="21">
        <v>3.15</v>
      </c>
      <c r="I69" s="74">
        <v>3931.2256265012002</v>
      </c>
      <c r="J69" s="32">
        <v>105.20488188569243</v>
      </c>
      <c r="K69" s="32">
        <v>407.78310750860965</v>
      </c>
      <c r="L69" s="32">
        <v>665.37314234046244</v>
      </c>
    </row>
    <row r="70" spans="2:12" x14ac:dyDescent="0.25">
      <c r="B70" s="45">
        <v>1.6</v>
      </c>
      <c r="C70" s="75">
        <v>2022.5821614871918</v>
      </c>
      <c r="D70" s="32">
        <v>470.35159540420796</v>
      </c>
      <c r="E70" s="32">
        <v>873.2575153192081</v>
      </c>
      <c r="F70" s="32">
        <v>1394.4911087342082</v>
      </c>
      <c r="H70" s="21">
        <v>3.2</v>
      </c>
      <c r="I70" s="74">
        <v>3985.7714171410498</v>
      </c>
      <c r="J70" s="32">
        <v>107.21329755208353</v>
      </c>
      <c r="K70" s="32">
        <v>409.79152317500029</v>
      </c>
      <c r="L70" s="32">
        <v>677.28144332924967</v>
      </c>
    </row>
    <row r="71" spans="2:12" x14ac:dyDescent="0.25">
      <c r="B71" s="45">
        <v>1.625</v>
      </c>
      <c r="C71" s="75">
        <v>2050.8592646403117</v>
      </c>
      <c r="D71" s="32">
        <v>475.30153806540648</v>
      </c>
      <c r="E71" s="32">
        <v>868.20745798040662</v>
      </c>
      <c r="F71" s="32">
        <v>1390.4410513954067</v>
      </c>
      <c r="H71" s="21">
        <v>3.25</v>
      </c>
      <c r="I71" s="74">
        <v>4042.3256234472897</v>
      </c>
      <c r="J71" s="32">
        <v>107.21329755208308</v>
      </c>
      <c r="K71" s="32">
        <v>409.79152317500075</v>
      </c>
      <c r="L71" s="32">
        <v>687.18132865164671</v>
      </c>
    </row>
    <row r="72" spans="2:12" x14ac:dyDescent="0.25">
      <c r="B72" s="45">
        <v>1.65</v>
      </c>
      <c r="C72" s="75">
        <v>2079.1363677934319</v>
      </c>
      <c r="D72" s="32">
        <v>480.25148072660568</v>
      </c>
      <c r="E72" s="32">
        <v>862.15740064160536</v>
      </c>
      <c r="F72" s="32">
        <v>1385.3909940566055</v>
      </c>
      <c r="H72" s="21">
        <v>3.3</v>
      </c>
      <c r="I72" s="74">
        <v>4098.8798297535304</v>
      </c>
      <c r="J72" s="32">
        <v>107.21329755208353</v>
      </c>
      <c r="K72" s="32">
        <v>409.79152317500029</v>
      </c>
      <c r="L72" s="32">
        <v>697.08121397404466</v>
      </c>
    </row>
    <row r="73" spans="2:12" x14ac:dyDescent="0.25">
      <c r="B73" s="45">
        <v>1.675</v>
      </c>
      <c r="C73" s="75">
        <v>2107.413470946552</v>
      </c>
      <c r="D73" s="32">
        <v>485.20142338780397</v>
      </c>
      <c r="E73" s="32">
        <v>856.10734330280366</v>
      </c>
      <c r="F73" s="32">
        <v>1381.3409367178037</v>
      </c>
      <c r="H73" s="21">
        <v>3.35</v>
      </c>
      <c r="I73" s="74">
        <v>4157.8829161291942</v>
      </c>
      <c r="J73" s="32">
        <v>104.76441748265916</v>
      </c>
      <c r="K73" s="32">
        <v>407.34264310557592</v>
      </c>
      <c r="L73" s="32">
        <v>704.53221922701778</v>
      </c>
    </row>
    <row r="74" spans="2:12" x14ac:dyDescent="0.25">
      <c r="B74" s="45">
        <v>1.7</v>
      </c>
      <c r="C74" s="75">
        <v>2135.6905740996726</v>
      </c>
      <c r="D74" s="32">
        <v>490.15136604900272</v>
      </c>
      <c r="E74" s="32">
        <v>847.0572859640024</v>
      </c>
      <c r="F74" s="32">
        <v>1379.2908793790025</v>
      </c>
      <c r="H74" s="21">
        <v>3.4</v>
      </c>
      <c r="I74" s="74">
        <v>4217.5212519420684</v>
      </c>
      <c r="J74" s="32">
        <v>101.68028797602619</v>
      </c>
      <c r="K74" s="32">
        <v>404.25851359894386</v>
      </c>
      <c r="L74" s="32">
        <v>711.34797504278231</v>
      </c>
    </row>
    <row r="75" spans="2:12" x14ac:dyDescent="0.25">
      <c r="B75" s="45">
        <v>1.7250000000000001</v>
      </c>
      <c r="C75" s="75">
        <v>2163.9676772527923</v>
      </c>
      <c r="D75" s="32">
        <v>495.10130871020147</v>
      </c>
      <c r="E75" s="32">
        <v>852.00722862520115</v>
      </c>
      <c r="F75" s="32">
        <v>1375.2408220402012</v>
      </c>
      <c r="H75" s="21">
        <v>3.45</v>
      </c>
      <c r="I75" s="74">
        <v>4277.1595877549416</v>
      </c>
      <c r="J75" s="32">
        <v>98.596158469393231</v>
      </c>
      <c r="K75" s="32">
        <v>310.17451735480972</v>
      </c>
      <c r="L75" s="32">
        <v>627.16386412104566</v>
      </c>
    </row>
    <row r="76" spans="2:12" x14ac:dyDescent="0.25">
      <c r="B76" s="45">
        <v>1.75</v>
      </c>
      <c r="C76" s="75">
        <v>2192.2447804059129</v>
      </c>
      <c r="D76" s="32">
        <v>500.0512513713993</v>
      </c>
      <c r="E76" s="32">
        <v>856.95717128639944</v>
      </c>
      <c r="F76" s="32">
        <v>1371.1907647013995</v>
      </c>
      <c r="H76" s="21">
        <v>3.5</v>
      </c>
      <c r="I76" s="74">
        <v>4336.7979235678158</v>
      </c>
      <c r="J76" s="32">
        <v>95.512028962759359</v>
      </c>
      <c r="K76" s="32">
        <v>307.09038784817676</v>
      </c>
      <c r="L76" s="32">
        <v>633.97961993680929</v>
      </c>
    </row>
    <row r="77" spans="2:12" x14ac:dyDescent="0.25">
      <c r="B77" s="45">
        <v>1.7749999999999999</v>
      </c>
      <c r="C77" s="75">
        <v>2213.0346028811355</v>
      </c>
      <c r="D77" s="32">
        <v>512.48847471049521</v>
      </c>
      <c r="E77" s="32">
        <v>869.39439462549535</v>
      </c>
      <c r="F77" s="32">
        <v>1376.6279880404954</v>
      </c>
      <c r="H77" s="21">
        <v>3.55</v>
      </c>
      <c r="I77" s="74">
        <v>4386.1267507020002</v>
      </c>
      <c r="J77" s="32">
        <v>102.73740813481527</v>
      </c>
      <c r="K77" s="32">
        <v>314.31576702023176</v>
      </c>
      <c r="L77" s="32">
        <v>636.96843029106549</v>
      </c>
    </row>
    <row r="78" spans="2:12" x14ac:dyDescent="0.25">
      <c r="B78" s="45">
        <v>1.8</v>
      </c>
      <c r="C78" s="75">
        <v>2234.7295420226105</v>
      </c>
      <c r="D78" s="32">
        <v>524.0205813833395</v>
      </c>
      <c r="E78" s="32">
        <v>880.92650129833919</v>
      </c>
      <c r="F78" s="32">
        <v>1379.1600947133393</v>
      </c>
      <c r="H78" s="21">
        <v>3.6</v>
      </c>
      <c r="I78" s="74">
        <v>4433.9924173785548</v>
      </c>
      <c r="J78" s="32">
        <v>111.42594776450096</v>
      </c>
      <c r="K78" s="32">
        <v>323.00430664991745</v>
      </c>
      <c r="L78" s="32">
        <v>645.65696992075118</v>
      </c>
    </row>
    <row r="79" spans="2:12" x14ac:dyDescent="0.25">
      <c r="B79" s="45">
        <v>1.825</v>
      </c>
      <c r="C79" s="75">
        <v>2258.6623753608878</v>
      </c>
      <c r="D79" s="32">
        <v>533.31479385938064</v>
      </c>
      <c r="E79" s="32">
        <v>890.22071377438078</v>
      </c>
      <c r="F79" s="32">
        <v>1379.4543071893809</v>
      </c>
      <c r="H79" s="21">
        <v>3.65</v>
      </c>
      <c r="I79" s="74">
        <v>4481.8580840551094</v>
      </c>
      <c r="J79" s="32">
        <v>120.11448739418665</v>
      </c>
      <c r="K79" s="32">
        <v>331.69284627960405</v>
      </c>
      <c r="L79" s="32">
        <v>654.34550955043687</v>
      </c>
    </row>
    <row r="80" spans="2:12" x14ac:dyDescent="0.25">
      <c r="B80" s="45">
        <v>1.85</v>
      </c>
      <c r="C80" s="75">
        <v>2282.5952086991642</v>
      </c>
      <c r="D80" s="32">
        <v>532.65407086506184</v>
      </c>
      <c r="E80" s="32">
        <v>899.51492625042283</v>
      </c>
      <c r="F80" s="32">
        <v>1378.7485196654229</v>
      </c>
      <c r="H80" s="21">
        <v>3.7</v>
      </c>
      <c r="I80" s="74">
        <v>4529.7237507316622</v>
      </c>
      <c r="J80" s="32">
        <v>130.48945358764649</v>
      </c>
      <c r="K80" s="32">
        <v>340.38138590929066</v>
      </c>
      <c r="L80" s="32">
        <v>663.03404918012438</v>
      </c>
    </row>
    <row r="81" spans="2:12" x14ac:dyDescent="0.25">
      <c r="B81" s="45">
        <v>1.875</v>
      </c>
      <c r="C81" s="75">
        <v>2306.5280420374415</v>
      </c>
      <c r="D81" s="32">
        <v>536.9983406799056</v>
      </c>
      <c r="E81" s="32">
        <v>908.80913872646443</v>
      </c>
      <c r="F81" s="32">
        <v>1381.0427321414645</v>
      </c>
      <c r="H81" s="21">
        <v>3.75</v>
      </c>
      <c r="I81" s="74">
        <v>4577.5894174082168</v>
      </c>
      <c r="J81" s="32">
        <v>142.26212272396606</v>
      </c>
      <c r="K81" s="32">
        <v>349.06992553897726</v>
      </c>
      <c r="L81" s="32">
        <v>671.72258880981008</v>
      </c>
    </row>
    <row r="82" spans="2:12" x14ac:dyDescent="0.25">
      <c r="B82" s="45">
        <v>1.9</v>
      </c>
      <c r="C82" s="75">
        <v>2328.4055974271178</v>
      </c>
      <c r="D82" s="32">
        <v>543.39788844334907</v>
      </c>
      <c r="E82" s="32">
        <v>920.15862915110711</v>
      </c>
      <c r="F82" s="32">
        <v>1383.3922225661072</v>
      </c>
      <c r="H82" s="21">
        <v>3.8</v>
      </c>
      <c r="I82" s="74">
        <v>4625.4550840847705</v>
      </c>
      <c r="J82" s="32">
        <v>154.03479186028562</v>
      </c>
      <c r="K82" s="32">
        <v>357.75846516866386</v>
      </c>
      <c r="L82" s="32">
        <v>680.41112843949668</v>
      </c>
    </row>
    <row r="83" spans="2:12" x14ac:dyDescent="0.25">
      <c r="B83" s="45">
        <v>1.925</v>
      </c>
      <c r="C83" s="75">
        <v>2342.4140458257516</v>
      </c>
      <c r="D83" s="32">
        <v>557.66654319783629</v>
      </c>
      <c r="E83" s="32">
        <v>939.37722656679216</v>
      </c>
      <c r="F83" s="32">
        <v>1393.6108199817922</v>
      </c>
      <c r="H83" s="21">
        <v>3.85</v>
      </c>
      <c r="I83" s="74">
        <v>4673.3207507613251</v>
      </c>
      <c r="J83" s="32">
        <v>165.80746099660519</v>
      </c>
      <c r="K83" s="32">
        <v>366.44700479834955</v>
      </c>
      <c r="L83" s="32">
        <v>689.09966806918328</v>
      </c>
    </row>
    <row r="84" spans="2:12" x14ac:dyDescent="0.25">
      <c r="B84" s="45">
        <v>1.95</v>
      </c>
      <c r="C84" s="75">
        <v>2356.4224942243845</v>
      </c>
      <c r="D84" s="32">
        <v>571.93519795232305</v>
      </c>
      <c r="E84" s="32">
        <v>958.59582398247767</v>
      </c>
      <c r="F84" s="32">
        <v>1405.8294173974778</v>
      </c>
      <c r="H84" s="21">
        <v>3.9</v>
      </c>
      <c r="I84" s="74">
        <v>4721.1864174378788</v>
      </c>
      <c r="J84" s="32">
        <v>175.29733333333297</v>
      </c>
      <c r="K84" s="32">
        <v>375.13554442803616</v>
      </c>
      <c r="L84" s="32">
        <v>697.78820769886897</v>
      </c>
    </row>
    <row r="85" spans="2:12" x14ac:dyDescent="0.25">
      <c r="B85" s="45">
        <v>1.9750000000000001</v>
      </c>
      <c r="C85" s="75">
        <v>2374.4052087238829</v>
      </c>
      <c r="D85" s="32">
        <v>582.22958660594441</v>
      </c>
      <c r="E85" s="32">
        <v>973.84015529729777</v>
      </c>
      <c r="F85" s="32">
        <v>1412.0737487122979</v>
      </c>
      <c r="H85" s="21">
        <v>3.95</v>
      </c>
      <c r="I85" s="74">
        <v>4769.0520841144325</v>
      </c>
      <c r="J85" s="32">
        <v>175.29733333333297</v>
      </c>
      <c r="K85" s="32">
        <v>383.82408405772185</v>
      </c>
      <c r="L85" s="32">
        <v>706.47674732855558</v>
      </c>
    </row>
    <row r="86" spans="2:12" x14ac:dyDescent="0.25">
      <c r="B86" s="45">
        <v>2</v>
      </c>
      <c r="C86" s="75">
        <v>2398.3380420621597</v>
      </c>
      <c r="D86" s="32">
        <v>586.57385642078771</v>
      </c>
      <c r="E86" s="32">
        <v>983.13436777333982</v>
      </c>
      <c r="F86" s="32">
        <v>1412.3679611883399</v>
      </c>
      <c r="H86" s="21">
        <v>4</v>
      </c>
      <c r="I86" s="74">
        <v>4816.9177507909862</v>
      </c>
      <c r="J86" s="32">
        <v>175.29733333333388</v>
      </c>
      <c r="K86" s="32">
        <v>392.51262368740936</v>
      </c>
      <c r="L86" s="32">
        <v>715.16528695824218</v>
      </c>
    </row>
    <row r="87" spans="2:12" x14ac:dyDescent="0.25">
      <c r="B87" s="45">
        <v>2.0249999999999999</v>
      </c>
      <c r="C87" s="75">
        <v>2422.2708754004366</v>
      </c>
      <c r="D87" s="32">
        <v>590.91812623563055</v>
      </c>
      <c r="E87" s="32">
        <v>992.42858024938141</v>
      </c>
      <c r="F87" s="32">
        <v>1412.6621736643815</v>
      </c>
      <c r="H87" s="21">
        <v>4.05</v>
      </c>
      <c r="I87" s="74">
        <v>4864.7834174675399</v>
      </c>
      <c r="J87" s="32">
        <v>165.20313230447846</v>
      </c>
      <c r="K87" s="32">
        <v>402.12513637521624</v>
      </c>
      <c r="L87" s="32">
        <v>723.85382658792878</v>
      </c>
    </row>
    <row r="88" spans="2:12" x14ac:dyDescent="0.25">
      <c r="B88" s="45">
        <v>2.0499999999999998</v>
      </c>
      <c r="C88" s="75">
        <v>2442.8070136451388</v>
      </c>
      <c r="D88" s="32">
        <v>594.6751749373966</v>
      </c>
      <c r="E88" s="32">
        <v>1000.4664808414982</v>
      </c>
      <c r="F88" s="32">
        <v>1413.7000742564983</v>
      </c>
      <c r="H88" s="21">
        <v>4.0999999999999996</v>
      </c>
      <c r="I88" s="74">
        <v>4909.3733394111341</v>
      </c>
      <c r="J88" s="32">
        <v>155.75268848776886</v>
      </c>
      <c r="K88" s="32">
        <v>413.13047352614376</v>
      </c>
      <c r="L88" s="32">
        <v>731.97605501944872</v>
      </c>
    </row>
    <row r="89" spans="2:12" x14ac:dyDescent="0.25">
      <c r="B89" s="45">
        <v>2.0750000000000002</v>
      </c>
      <c r="C89" s="75">
        <v>2467.0615828481282</v>
      </c>
      <c r="D89" s="32">
        <v>599.07506649260404</v>
      </c>
      <c r="E89" s="32">
        <v>1009.8796915140774</v>
      </c>
      <c r="F89" s="32">
        <v>1406.1132849290775</v>
      </c>
      <c r="H89" s="21">
        <v>4.1500000000000004</v>
      </c>
      <c r="I89" s="74">
        <v>4957.9253759324083</v>
      </c>
      <c r="J89" s="32">
        <v>145.50526153219107</v>
      </c>
      <c r="K89" s="32">
        <v>425.06392244800736</v>
      </c>
      <c r="L89" s="32">
        <v>740.78325436191335</v>
      </c>
    </row>
    <row r="90" spans="2:12" x14ac:dyDescent="0.25">
      <c r="B90" s="45">
        <v>2.1</v>
      </c>
      <c r="C90" s="75">
        <v>2491.316152051118</v>
      </c>
      <c r="D90" s="32">
        <v>603.47495804781192</v>
      </c>
      <c r="E90" s="32">
        <v>1019.2929021866566</v>
      </c>
      <c r="F90" s="32">
        <v>1415.5264956016567</v>
      </c>
      <c r="H90" s="21">
        <v>4.2</v>
      </c>
      <c r="I90" s="74">
        <v>5006.4774124536825</v>
      </c>
      <c r="J90" s="32">
        <v>139.83066666666764</v>
      </c>
      <c r="K90" s="32">
        <v>436.99737136987187</v>
      </c>
      <c r="L90" s="32">
        <v>749.59045370437889</v>
      </c>
    </row>
    <row r="91" spans="2:12" x14ac:dyDescent="0.25">
      <c r="B91" s="45">
        <v>2.125</v>
      </c>
      <c r="C91" s="75">
        <v>2515.5707212541074</v>
      </c>
      <c r="D91" s="32">
        <v>607.87484960302072</v>
      </c>
      <c r="E91" s="32">
        <v>1028.7061128592359</v>
      </c>
      <c r="F91" s="32">
        <v>1424.939706274236</v>
      </c>
      <c r="H91" s="21">
        <v>4.25</v>
      </c>
      <c r="I91" s="74">
        <v>5055.0294489749567</v>
      </c>
      <c r="J91" s="32">
        <v>139.83066666666673</v>
      </c>
      <c r="K91" s="32">
        <v>448.93082029173456</v>
      </c>
      <c r="L91" s="32">
        <v>758.39765304684261</v>
      </c>
    </row>
    <row r="92" spans="2:12" x14ac:dyDescent="0.25">
      <c r="B92" s="45">
        <v>2.15</v>
      </c>
      <c r="C92" s="75">
        <v>2539.8252904570968</v>
      </c>
      <c r="D92" s="32">
        <v>612.27474115822906</v>
      </c>
      <c r="E92" s="32">
        <v>1038.1193235318156</v>
      </c>
      <c r="F92" s="32">
        <v>1434.3529169468156</v>
      </c>
      <c r="H92" s="21">
        <v>4.3</v>
      </c>
      <c r="I92" s="74">
        <v>5103.5814854962309</v>
      </c>
      <c r="J92" s="32">
        <v>139.83066666666673</v>
      </c>
      <c r="K92" s="32">
        <v>454.95972800000072</v>
      </c>
      <c r="L92" s="32">
        <v>767.20485238930814</v>
      </c>
    </row>
    <row r="93" spans="2:12" x14ac:dyDescent="0.25">
      <c r="B93" s="45">
        <v>2.1749999999999998</v>
      </c>
      <c r="C93" s="75">
        <v>2564.0798596600866</v>
      </c>
      <c r="D93" s="32">
        <v>616.67463271343604</v>
      </c>
      <c r="E93" s="32">
        <v>1032.8486552603667</v>
      </c>
      <c r="F93" s="32">
        <v>1443.7661276193944</v>
      </c>
      <c r="H93" s="21">
        <v>4.3499999999999996</v>
      </c>
      <c r="I93" s="74">
        <v>5152.1335220175042</v>
      </c>
      <c r="J93" s="32">
        <v>139.83066666666764</v>
      </c>
      <c r="K93" s="32">
        <v>454.95972800000072</v>
      </c>
      <c r="L93" s="32">
        <v>776.01205173177277</v>
      </c>
    </row>
    <row r="94" spans="2:12" x14ac:dyDescent="0.25">
      <c r="B94" s="45">
        <v>2.2000000000000002</v>
      </c>
      <c r="C94" s="75">
        <v>2588.3344288630756</v>
      </c>
      <c r="D94" s="32">
        <v>621.07452426864529</v>
      </c>
      <c r="E94" s="32">
        <v>1017.0559744540615</v>
      </c>
      <c r="F94" s="32">
        <v>1453.1793382919741</v>
      </c>
      <c r="H94" s="21">
        <v>4.4000000000000004</v>
      </c>
      <c r="I94" s="74">
        <v>5200.6855585387793</v>
      </c>
      <c r="J94" s="32">
        <v>139.83066666666673</v>
      </c>
      <c r="K94" s="32">
        <v>454.95972799999981</v>
      </c>
      <c r="L94" s="32">
        <v>784.8192510742374</v>
      </c>
    </row>
    <row r="95" spans="2:12" x14ac:dyDescent="0.25">
      <c r="B95" s="45">
        <v>2.2250000000000001</v>
      </c>
      <c r="C95" s="75">
        <v>2612.5889980660654</v>
      </c>
      <c r="D95" s="32">
        <v>625.47441582385227</v>
      </c>
      <c r="E95" s="32">
        <v>1021.4558660092694</v>
      </c>
      <c r="F95" s="32">
        <v>1462.5925489645529</v>
      </c>
      <c r="H95" s="21">
        <v>4.45</v>
      </c>
      <c r="I95" s="74">
        <v>5249.2375950600526</v>
      </c>
      <c r="J95" s="32">
        <v>139.83066666666673</v>
      </c>
      <c r="K95" s="32">
        <v>454.95972800000072</v>
      </c>
      <c r="L95" s="32">
        <v>793.62645041670203</v>
      </c>
    </row>
    <row r="96" spans="2:12" x14ac:dyDescent="0.25">
      <c r="B96" s="45">
        <v>2.25</v>
      </c>
      <c r="C96" s="75">
        <v>2636.8435672690543</v>
      </c>
      <c r="D96" s="32">
        <v>629.87430737906152</v>
      </c>
      <c r="E96" s="32">
        <v>1025.8557575644777</v>
      </c>
      <c r="F96" s="32">
        <v>1472.005759637133</v>
      </c>
      <c r="H96" s="21">
        <v>4.5</v>
      </c>
      <c r="I96" s="74">
        <v>5297.7896315813259</v>
      </c>
      <c r="J96" s="32">
        <v>139.83066666666764</v>
      </c>
      <c r="K96" s="32">
        <v>454.95972800000072</v>
      </c>
      <c r="L96" s="32">
        <v>802.43364975916757</v>
      </c>
    </row>
    <row r="97" spans="2:12" x14ac:dyDescent="0.25">
      <c r="B97" s="45">
        <v>2.2749999999999999</v>
      </c>
      <c r="C97" s="75">
        <v>2661.0981364720442</v>
      </c>
      <c r="D97" s="32">
        <v>634.27419893426941</v>
      </c>
      <c r="E97" s="32">
        <v>1030.255649119686</v>
      </c>
      <c r="F97" s="32">
        <v>1481.4189703097113</v>
      </c>
      <c r="H97" s="21">
        <v>4.55</v>
      </c>
      <c r="I97" s="74">
        <v>5346.341668102601</v>
      </c>
      <c r="J97" s="32">
        <v>139.83066666666673</v>
      </c>
      <c r="K97" s="32">
        <v>454.95972799999981</v>
      </c>
      <c r="L97" s="32">
        <v>811.24084910163128</v>
      </c>
    </row>
    <row r="98" spans="2:12" x14ac:dyDescent="0.25">
      <c r="B98" s="45">
        <v>2.2999999999999998</v>
      </c>
      <c r="C98" s="75">
        <v>2685.352705675034</v>
      </c>
      <c r="D98" s="32">
        <v>638.67409048947729</v>
      </c>
      <c r="E98" s="32">
        <v>1034.6555406748939</v>
      </c>
      <c r="F98" s="32">
        <v>1490.8321809822914</v>
      </c>
      <c r="H98" s="21">
        <v>4.5999999999999996</v>
      </c>
      <c r="I98" s="74">
        <v>5394.8937046238752</v>
      </c>
      <c r="J98" s="32">
        <v>139.83066666666673</v>
      </c>
      <c r="K98" s="32">
        <v>454.95972799999981</v>
      </c>
      <c r="L98" s="32">
        <v>820.04804844409682</v>
      </c>
    </row>
    <row r="99" spans="2:12" x14ac:dyDescent="0.25">
      <c r="B99" s="45">
        <v>2.3250000000000002</v>
      </c>
      <c r="C99" s="75">
        <v>2709.6072748780234</v>
      </c>
      <c r="D99" s="32">
        <v>643.07398204468518</v>
      </c>
      <c r="E99" s="32">
        <v>1039.0554322301018</v>
      </c>
      <c r="F99" s="32">
        <v>1500.2453916548702</v>
      </c>
      <c r="H99" s="21">
        <v>4.6500000000000004</v>
      </c>
      <c r="I99" s="74">
        <v>5443.4457411451494</v>
      </c>
      <c r="J99" s="32">
        <v>139.83066666666764</v>
      </c>
      <c r="K99" s="32">
        <v>454.95972800000072</v>
      </c>
      <c r="L99" s="32">
        <v>828.85524778656145</v>
      </c>
    </row>
    <row r="100" spans="2:12" x14ac:dyDescent="0.25">
      <c r="B100" s="45">
        <v>2.35</v>
      </c>
      <c r="C100" s="75">
        <v>2733.8618440810128</v>
      </c>
      <c r="D100" s="32">
        <v>647.47387359989352</v>
      </c>
      <c r="E100" s="32">
        <v>1043.4553237853102</v>
      </c>
      <c r="F100" s="32">
        <v>1509.658602327449</v>
      </c>
      <c r="H100" s="21">
        <v>4.7</v>
      </c>
      <c r="I100" s="74">
        <v>5491.9977776664218</v>
      </c>
      <c r="J100" s="32">
        <v>139.83066666666764</v>
      </c>
      <c r="K100" s="32">
        <v>454.95972800000072</v>
      </c>
      <c r="L100" s="32">
        <v>837.66244712902699</v>
      </c>
    </row>
    <row r="101" spans="2:12" x14ac:dyDescent="0.25">
      <c r="B101" s="45">
        <v>2.375</v>
      </c>
      <c r="C101" s="75">
        <v>2758.1164132840022</v>
      </c>
      <c r="D101" s="32">
        <v>651.87376515510095</v>
      </c>
      <c r="E101" s="32">
        <v>1047.855215340518</v>
      </c>
      <c r="F101" s="32">
        <v>1519.0718130000287</v>
      </c>
      <c r="H101" s="21">
        <v>4.75</v>
      </c>
      <c r="I101" s="74">
        <v>5540.5498141876969</v>
      </c>
      <c r="J101" s="32">
        <v>139.83066666666673</v>
      </c>
      <c r="K101" s="32">
        <v>454.95972799999981</v>
      </c>
      <c r="L101" s="32">
        <v>846.46964647149071</v>
      </c>
    </row>
    <row r="102" spans="2:12" x14ac:dyDescent="0.25">
      <c r="B102" s="45">
        <v>2.4</v>
      </c>
      <c r="C102" s="75">
        <v>2782.370982486992</v>
      </c>
      <c r="D102" s="32">
        <v>656.2736567103093</v>
      </c>
      <c r="E102" s="32">
        <v>1052.2551068957259</v>
      </c>
      <c r="F102" s="32">
        <v>1528.4850236726079</v>
      </c>
      <c r="H102" s="21">
        <v>4.8</v>
      </c>
      <c r="I102" s="74">
        <v>5589.1018507089711</v>
      </c>
      <c r="J102" s="32">
        <v>139.83066666666673</v>
      </c>
      <c r="K102" s="32">
        <v>454.95972800000072</v>
      </c>
      <c r="L102" s="32">
        <v>858.14870159890052</v>
      </c>
    </row>
    <row r="103" spans="2:12" x14ac:dyDescent="0.25">
      <c r="B103" s="45">
        <v>2.4249999999999998</v>
      </c>
      <c r="C103" s="75">
        <v>2806.625551689981</v>
      </c>
      <c r="D103" s="32">
        <v>660.67354826551718</v>
      </c>
      <c r="E103" s="32">
        <v>1056.6549984509343</v>
      </c>
      <c r="F103" s="32">
        <v>1537.8982343451871</v>
      </c>
      <c r="H103" s="21">
        <v>4.8499999999999996</v>
      </c>
      <c r="I103" s="74">
        <v>5637.6538872302435</v>
      </c>
      <c r="J103" s="32">
        <v>139.83066666666764</v>
      </c>
      <c r="K103" s="32">
        <v>446.37046269859002</v>
      </c>
      <c r="L103" s="32">
        <v>861.49288521935341</v>
      </c>
    </row>
    <row r="104" spans="2:12" x14ac:dyDescent="0.25">
      <c r="B104" s="45">
        <v>2.4500000000000002</v>
      </c>
      <c r="C104" s="75">
        <v>2830.8801208929708</v>
      </c>
      <c r="D104" s="32">
        <v>665.07343982072553</v>
      </c>
      <c r="E104" s="32">
        <v>1061.0548900061422</v>
      </c>
      <c r="F104" s="32">
        <v>1547.3114450177663</v>
      </c>
      <c r="H104" s="21">
        <v>4.9000000000000004</v>
      </c>
      <c r="I104" s="74">
        <v>5686.2059237515186</v>
      </c>
      <c r="J104" s="32">
        <v>139.83066666666673</v>
      </c>
      <c r="K104" s="32">
        <v>385.34537947500576</v>
      </c>
      <c r="L104" s="32">
        <v>812.40125091763275</v>
      </c>
    </row>
    <row r="105" spans="2:12" x14ac:dyDescent="0.25">
      <c r="B105" s="45">
        <v>2.4749999999999996</v>
      </c>
      <c r="C105" s="75">
        <v>2855.1346900959597</v>
      </c>
      <c r="D105" s="32">
        <v>669.47333137593341</v>
      </c>
      <c r="E105" s="32">
        <v>1065.4547815613505</v>
      </c>
      <c r="F105" s="32">
        <v>1556.7246556903456</v>
      </c>
      <c r="H105" s="21">
        <v>4.9499999999999993</v>
      </c>
      <c r="I105" s="74">
        <v>5734.7579602727919</v>
      </c>
      <c r="J105" s="32">
        <v>139.83066666666673</v>
      </c>
      <c r="K105" s="32">
        <v>385.0438639999993</v>
      </c>
      <c r="L105" s="32">
        <v>763.309616615913</v>
      </c>
    </row>
    <row r="106" spans="2:12" x14ac:dyDescent="0.25">
      <c r="B106" s="45">
        <v>2.5</v>
      </c>
      <c r="C106" s="75">
        <v>2879.38925929895</v>
      </c>
      <c r="D106" s="32">
        <v>582.87335619364148</v>
      </c>
      <c r="E106" s="32">
        <v>1069.8546731165584</v>
      </c>
      <c r="F106" s="32">
        <v>1566.1378663629243</v>
      </c>
      <c r="H106" s="21">
        <v>5</v>
      </c>
      <c r="I106" s="74">
        <v>5783.3099967940661</v>
      </c>
      <c r="J106" s="32">
        <v>139.83066666666673</v>
      </c>
      <c r="K106" s="32">
        <v>380.57936717180201</v>
      </c>
      <c r="L106" s="32">
        <v>746.38693253635483</v>
      </c>
    </row>
    <row r="107" spans="2:12" x14ac:dyDescent="0.25">
      <c r="B107" s="45">
        <v>2.5250000000000004</v>
      </c>
      <c r="C107" s="75">
        <v>2903.6438285019399</v>
      </c>
      <c r="D107" s="32">
        <v>587.27324774884983</v>
      </c>
      <c r="E107" s="32">
        <v>1074.2545646717663</v>
      </c>
      <c r="F107" s="32">
        <v>1575.5510770355045</v>
      </c>
      <c r="H107" s="21">
        <v>5.0500000000000007</v>
      </c>
      <c r="I107" s="74">
        <v>5831.8620333153413</v>
      </c>
      <c r="J107" s="32">
        <v>139.83066666666764</v>
      </c>
      <c r="K107" s="32">
        <v>372.03984470882006</v>
      </c>
      <c r="L107" s="32">
        <v>754.28489808333507</v>
      </c>
    </row>
    <row r="108" spans="2:12" x14ac:dyDescent="0.25">
      <c r="B108" s="45">
        <v>2.5500000000000007</v>
      </c>
      <c r="C108" s="75">
        <v>2927.8983977049293</v>
      </c>
      <c r="D108" s="32">
        <v>591.67313930405817</v>
      </c>
      <c r="E108" s="32">
        <v>1078.6544562269746</v>
      </c>
      <c r="F108" s="32">
        <v>1584.9642877080832</v>
      </c>
      <c r="H108" s="21">
        <v>5.1000000000000014</v>
      </c>
      <c r="I108" s="74">
        <v>5880.4140698366145</v>
      </c>
      <c r="J108" s="32">
        <v>139.83066666666764</v>
      </c>
      <c r="K108" s="32">
        <v>363.50032224583811</v>
      </c>
      <c r="L108" s="32">
        <v>754.28489808333507</v>
      </c>
    </row>
    <row r="109" spans="2:12" x14ac:dyDescent="0.25">
      <c r="B109" s="45">
        <v>2.5750000000000006</v>
      </c>
      <c r="C109" s="75">
        <v>2952.1529669079196</v>
      </c>
      <c r="D109" s="32">
        <v>596.35213871208589</v>
      </c>
      <c r="E109" s="32">
        <v>1083.0543477821825</v>
      </c>
      <c r="F109" s="32">
        <v>1579.7790502160092</v>
      </c>
      <c r="H109" s="21">
        <v>5.1500000000000012</v>
      </c>
      <c r="I109" s="74">
        <v>5928.9661063578887</v>
      </c>
      <c r="J109" s="32">
        <v>139.83066666666673</v>
      </c>
      <c r="K109" s="32">
        <v>354.96079978285525</v>
      </c>
      <c r="L109" s="32">
        <v>754.28489808333416</v>
      </c>
    </row>
    <row r="110" spans="2:12" x14ac:dyDescent="0.25">
      <c r="B110" s="45">
        <v>2.600000000000001</v>
      </c>
      <c r="C110" s="75">
        <v>2976.4075361109089</v>
      </c>
      <c r="D110" s="32">
        <v>602.31383880472004</v>
      </c>
      <c r="E110" s="32">
        <v>1087.4542393373908</v>
      </c>
      <c r="F110" s="32">
        <v>1558.7054128122991</v>
      </c>
      <c r="H110" s="21">
        <v>5.200000000000002</v>
      </c>
      <c r="I110" s="74">
        <v>5977.518142879163</v>
      </c>
      <c r="J110" s="32">
        <v>139.83066666666673</v>
      </c>
      <c r="K110" s="32">
        <v>349.57719733333397</v>
      </c>
      <c r="L110" s="32">
        <v>754.28489808333416</v>
      </c>
    </row>
    <row r="111" spans="2:12" x14ac:dyDescent="0.25">
      <c r="B111" s="45">
        <v>2.6250000000000013</v>
      </c>
      <c r="C111" s="75">
        <v>3000.6621053138992</v>
      </c>
      <c r="D111" s="32">
        <v>608.27553889735327</v>
      </c>
      <c r="E111" s="32">
        <v>1091.8541308925992</v>
      </c>
      <c r="F111" s="32">
        <v>1547.8617184958216</v>
      </c>
      <c r="H111" s="21">
        <v>5.2500000000000027</v>
      </c>
      <c r="I111" s="74">
        <v>6026.070179400439</v>
      </c>
      <c r="J111" s="32">
        <v>139.83066666666673</v>
      </c>
      <c r="K111" s="32">
        <v>349.57719733333397</v>
      </c>
      <c r="L111" s="32">
        <v>754.28489808333416</v>
      </c>
    </row>
    <row r="112" spans="2:12" x14ac:dyDescent="0.25">
      <c r="B112" s="45">
        <v>2.6500000000000017</v>
      </c>
      <c r="C112" s="75">
        <v>3024.9166745168882</v>
      </c>
      <c r="D112" s="32">
        <v>614.23723898998742</v>
      </c>
      <c r="E112" s="32">
        <v>1096.2540224478075</v>
      </c>
      <c r="F112" s="32">
        <v>1557.2749291684008</v>
      </c>
      <c r="H112" s="21">
        <v>5.3000000000000034</v>
      </c>
      <c r="I112" s="74">
        <v>6074.6222159217123</v>
      </c>
      <c r="J112" s="32">
        <v>139.83066666666673</v>
      </c>
      <c r="K112" s="32">
        <v>349.57719733333306</v>
      </c>
      <c r="L112" s="32">
        <v>754.28489808333416</v>
      </c>
    </row>
    <row r="113" spans="2:12" x14ac:dyDescent="0.25">
      <c r="B113" s="45">
        <v>2.675000000000002</v>
      </c>
      <c r="C113" s="75">
        <v>3049.171243719878</v>
      </c>
      <c r="D113" s="32">
        <v>620.19893908262065</v>
      </c>
      <c r="E113" s="32">
        <v>1100.653914003015</v>
      </c>
      <c r="F113" s="32">
        <v>1566.6881398409801</v>
      </c>
      <c r="H113" s="21">
        <v>5.3500000000000041</v>
      </c>
      <c r="I113" s="74">
        <v>6123.1742524429865</v>
      </c>
      <c r="J113" s="32">
        <v>139.83066666666673</v>
      </c>
      <c r="K113" s="32">
        <v>349.57719733333306</v>
      </c>
      <c r="L113" s="32">
        <v>754.28489808333416</v>
      </c>
    </row>
    <row r="114" spans="2:12" x14ac:dyDescent="0.25">
      <c r="B114" s="45">
        <v>2.700000000000002</v>
      </c>
      <c r="C114" s="75">
        <v>3073.4258129228679</v>
      </c>
      <c r="D114" s="32">
        <v>626.16063917525435</v>
      </c>
      <c r="E114" s="32">
        <v>1105.0538055582233</v>
      </c>
      <c r="F114" s="32">
        <v>1576.1013505135593</v>
      </c>
      <c r="H114" s="21">
        <v>5.4000000000000039</v>
      </c>
      <c r="I114" s="74">
        <v>6171.7262889642607</v>
      </c>
      <c r="J114" s="32">
        <v>139.83066666666764</v>
      </c>
      <c r="K114" s="32">
        <v>349.57719733333397</v>
      </c>
      <c r="L114" s="32">
        <v>754.28489808333507</v>
      </c>
    </row>
    <row r="115" spans="2:12" x14ac:dyDescent="0.25">
      <c r="B115" s="45">
        <v>2.7250000000000023</v>
      </c>
      <c r="C115" s="75">
        <v>3097.6803821258577</v>
      </c>
      <c r="D115" s="32">
        <v>632.12233926788758</v>
      </c>
      <c r="E115" s="32">
        <v>1109.4536971134316</v>
      </c>
      <c r="F115" s="32">
        <v>1585.5145611861385</v>
      </c>
      <c r="H115" s="21">
        <v>5.4500000000000046</v>
      </c>
      <c r="I115" s="74">
        <v>6220.2783254855349</v>
      </c>
      <c r="J115" s="32">
        <v>139.83066666666673</v>
      </c>
      <c r="K115" s="32">
        <v>349.57719733333306</v>
      </c>
      <c r="L115" s="32">
        <v>754.28489808333416</v>
      </c>
    </row>
    <row r="116" spans="2:12" x14ac:dyDescent="0.25">
      <c r="B116" s="45">
        <v>2.7500000000000027</v>
      </c>
      <c r="C116" s="75">
        <v>3121.9349513288475</v>
      </c>
      <c r="D116" s="32">
        <v>633.15912470416652</v>
      </c>
      <c r="E116" s="32">
        <v>1113.8535886686391</v>
      </c>
      <c r="F116" s="32">
        <v>1594.9277718587186</v>
      </c>
      <c r="H116" s="21">
        <v>5.5000000000000053</v>
      </c>
      <c r="I116" s="74">
        <v>6268.8303620068091</v>
      </c>
      <c r="J116" s="32">
        <v>139.83066666666673</v>
      </c>
      <c r="K116" s="32">
        <v>349.57719733333397</v>
      </c>
      <c r="L116" s="32">
        <v>754.28489808333416</v>
      </c>
    </row>
    <row r="117" spans="2:12" x14ac:dyDescent="0.25">
      <c r="B117" s="45">
        <v>2.775000000000003</v>
      </c>
      <c r="C117" s="75">
        <v>3146.1895205318374</v>
      </c>
      <c r="D117" s="32">
        <v>633.15912470416652</v>
      </c>
      <c r="E117" s="32">
        <v>1118.2534802238483</v>
      </c>
      <c r="F117" s="32">
        <v>1604.3409825312979</v>
      </c>
      <c r="H117" s="21">
        <v>5.550000000000006</v>
      </c>
      <c r="I117" s="74">
        <v>6317.3823985280833</v>
      </c>
      <c r="J117" s="32">
        <v>139.83066666666764</v>
      </c>
      <c r="K117" s="32">
        <v>349.57719733333397</v>
      </c>
      <c r="L117" s="32">
        <v>754.28489808333507</v>
      </c>
    </row>
    <row r="118" spans="2:12" x14ac:dyDescent="0.25">
      <c r="B118" s="45">
        <v>2.8000000000000034</v>
      </c>
      <c r="C118" s="75">
        <v>3170.4440897348272</v>
      </c>
      <c r="D118" s="32">
        <v>633.15912470416652</v>
      </c>
      <c r="E118" s="32">
        <v>1122.6533717790558</v>
      </c>
      <c r="F118" s="32">
        <v>1613.7541932038771</v>
      </c>
      <c r="H118" s="21">
        <v>5.6000000000000068</v>
      </c>
      <c r="I118" s="74">
        <v>6365.9344350493575</v>
      </c>
      <c r="J118" s="32">
        <v>139.83066666666764</v>
      </c>
      <c r="K118" s="32">
        <v>349.57719733333397</v>
      </c>
      <c r="L118" s="32">
        <v>754.28489808333507</v>
      </c>
    </row>
    <row r="119" spans="2:12" x14ac:dyDescent="0.25">
      <c r="B119" s="45">
        <v>2.8250000000000037</v>
      </c>
      <c r="C119" s="75">
        <v>3194.6986589378162</v>
      </c>
      <c r="D119" s="32">
        <v>633.15912470416652</v>
      </c>
      <c r="E119" s="32">
        <v>1127.0532633342641</v>
      </c>
      <c r="F119" s="32">
        <v>1623.1674038764563</v>
      </c>
      <c r="H119" s="21">
        <v>5.6500000000000075</v>
      </c>
      <c r="I119" s="74">
        <v>6414.4864715706326</v>
      </c>
      <c r="J119" s="32">
        <v>139.83066666666673</v>
      </c>
      <c r="K119" s="32">
        <v>349.57719733333306</v>
      </c>
      <c r="L119" s="32">
        <v>754.28489808333416</v>
      </c>
    </row>
    <row r="120" spans="2:12" x14ac:dyDescent="0.25">
      <c r="B120" s="45">
        <v>2.8500000000000036</v>
      </c>
      <c r="C120" s="75">
        <v>3218.953228140806</v>
      </c>
      <c r="D120" s="32">
        <v>633.15912470416652</v>
      </c>
      <c r="E120" s="32">
        <v>1131.4531548894724</v>
      </c>
      <c r="F120" s="32">
        <v>1632.5806145490355</v>
      </c>
      <c r="H120" s="21">
        <v>5.7000000000000073</v>
      </c>
      <c r="I120" s="74">
        <v>6463.0385080919059</v>
      </c>
      <c r="J120" s="32">
        <v>139.83066666666673</v>
      </c>
      <c r="K120" s="32">
        <v>349.57719733333306</v>
      </c>
      <c r="L120" s="32">
        <v>754.28489808333416</v>
      </c>
    </row>
    <row r="121" spans="2:12" x14ac:dyDescent="0.25">
      <c r="B121" s="45">
        <v>2.875000000000004</v>
      </c>
      <c r="C121" s="75">
        <v>3243.2077973437963</v>
      </c>
      <c r="D121" s="32">
        <v>633.15912470416697</v>
      </c>
      <c r="E121" s="32">
        <v>1044.8531797071801</v>
      </c>
      <c r="F121" s="32">
        <v>1550.993958484115</v>
      </c>
      <c r="H121" s="21">
        <v>5.750000000000008</v>
      </c>
      <c r="I121" s="74">
        <v>6511.5905446131792</v>
      </c>
      <c r="J121" s="32">
        <v>139.83066666666764</v>
      </c>
      <c r="K121" s="32">
        <v>349.57719733333397</v>
      </c>
      <c r="L121" s="32">
        <v>754.28489808333507</v>
      </c>
    </row>
    <row r="122" spans="2:12" x14ac:dyDescent="0.25">
      <c r="B122" s="45">
        <v>2.9000000000000044</v>
      </c>
      <c r="C122" s="75">
        <v>3267.4623665467861</v>
      </c>
      <c r="D122" s="32">
        <v>633.15912470416652</v>
      </c>
      <c r="E122" s="32">
        <v>1049.2530712623884</v>
      </c>
      <c r="F122" s="32">
        <v>1560.4071691566951</v>
      </c>
      <c r="H122" s="21">
        <v>5.8000000000000087</v>
      </c>
      <c r="I122" s="74">
        <v>6560.1425811344552</v>
      </c>
      <c r="J122" s="32">
        <v>139.83066666666673</v>
      </c>
      <c r="K122" s="32">
        <v>349.57719733333397</v>
      </c>
      <c r="L122" s="32">
        <v>754.28489808333416</v>
      </c>
    </row>
    <row r="123" spans="2:12" x14ac:dyDescent="0.25">
      <c r="B123" s="45">
        <v>2.9250000000000047</v>
      </c>
      <c r="C123" s="75">
        <v>3291.7169357497764</v>
      </c>
      <c r="D123" s="32">
        <v>633.15912470416697</v>
      </c>
      <c r="E123" s="32">
        <v>1053.6529628175972</v>
      </c>
      <c r="F123" s="32">
        <v>1560.7087173884297</v>
      </c>
      <c r="H123" s="21">
        <v>5.8500000000000094</v>
      </c>
      <c r="I123" s="74">
        <v>6608.6946176557294</v>
      </c>
      <c r="J123" s="32">
        <v>139.83066666666673</v>
      </c>
      <c r="K123" s="32">
        <v>349.57719733333397</v>
      </c>
      <c r="L123" s="32">
        <v>746.53818648344532</v>
      </c>
    </row>
    <row r="124" spans="2:12" x14ac:dyDescent="0.25">
      <c r="B124" s="45">
        <v>2.9500000000000051</v>
      </c>
      <c r="C124" s="75">
        <v>3315.9715049527654</v>
      </c>
      <c r="D124" s="32">
        <v>633.15912470416697</v>
      </c>
      <c r="E124" s="32">
        <v>1059.4077302349237</v>
      </c>
      <c r="F124" s="32">
        <v>1565.108608943638</v>
      </c>
      <c r="H124" s="21">
        <v>5.9000000000000101</v>
      </c>
      <c r="I124" s="74">
        <v>6657.2466541770018</v>
      </c>
      <c r="J124" s="32">
        <v>139.83066666666764</v>
      </c>
      <c r="K124" s="32">
        <v>349.57719733333397</v>
      </c>
      <c r="L124" s="32">
        <v>737.99866402046428</v>
      </c>
    </row>
    <row r="125" spans="2:12" x14ac:dyDescent="0.25">
      <c r="B125" s="45">
        <v>2.975000000000005</v>
      </c>
      <c r="C125" s="75">
        <v>3340.2260741557552</v>
      </c>
      <c r="D125" s="32">
        <v>542.15925796666625</v>
      </c>
      <c r="E125" s="32">
        <v>1065.3694303275574</v>
      </c>
      <c r="F125" s="32">
        <v>1569.5085004988455</v>
      </c>
      <c r="H125" s="21">
        <v>5.9500000000000099</v>
      </c>
      <c r="I125" s="74">
        <v>6705.7986906982769</v>
      </c>
      <c r="J125" s="32">
        <v>139.83066666666764</v>
      </c>
      <c r="K125" s="32">
        <v>349.57719733333397</v>
      </c>
      <c r="L125" s="32">
        <v>729.45914155748233</v>
      </c>
    </row>
    <row r="126" spans="2:12" x14ac:dyDescent="0.25">
      <c r="B126" s="45">
        <v>3.0000000000000053</v>
      </c>
      <c r="C126" s="75">
        <v>3364.4806433587451</v>
      </c>
      <c r="D126" s="32">
        <v>542.15925796666625</v>
      </c>
      <c r="E126" s="32">
        <v>1071.3311304201902</v>
      </c>
      <c r="F126" s="32">
        <v>1573.9083920540547</v>
      </c>
      <c r="H126" s="21">
        <v>6.0000000000000107</v>
      </c>
      <c r="I126" s="74">
        <v>6754.3507272195511</v>
      </c>
      <c r="J126" s="32">
        <v>139.83066666666673</v>
      </c>
      <c r="K126" s="32">
        <v>349.57719733333397</v>
      </c>
      <c r="L126" s="32">
        <v>720.91961909449856</v>
      </c>
    </row>
    <row r="127" spans="2:12" x14ac:dyDescent="0.25">
      <c r="B127" s="45">
        <v>3.0250000000000057</v>
      </c>
      <c r="C127" s="75">
        <v>3388.7352125617349</v>
      </c>
      <c r="D127" s="32">
        <v>538.88633471713729</v>
      </c>
      <c r="E127" s="32">
        <v>1077.2928305128239</v>
      </c>
      <c r="F127" s="32">
        <v>1578.3082836092631</v>
      </c>
    </row>
    <row r="128" spans="2:12" x14ac:dyDescent="0.25">
      <c r="B128" s="45">
        <v>3.050000000000006</v>
      </c>
      <c r="C128" s="75">
        <v>3412.9897817647252</v>
      </c>
      <c r="D128" s="32">
        <v>533.86060895105174</v>
      </c>
      <c r="E128" s="32">
        <v>1083.2545306054581</v>
      </c>
      <c r="F128" s="32">
        <v>1582.70817516447</v>
      </c>
    </row>
    <row r="129" spans="2:6" x14ac:dyDescent="0.25">
      <c r="B129" s="45">
        <v>3.0750000000000064</v>
      </c>
      <c r="C129" s="75">
        <v>3437.2443509677155</v>
      </c>
      <c r="D129" s="32">
        <v>528.83488318496529</v>
      </c>
      <c r="E129" s="32">
        <v>1089.2162306980913</v>
      </c>
      <c r="F129" s="32">
        <v>1587.1080667196788</v>
      </c>
    </row>
    <row r="130" spans="2:6" x14ac:dyDescent="0.25">
      <c r="B130" s="45">
        <v>3.1000000000000063</v>
      </c>
      <c r="C130" s="75">
        <v>3461.4989201707044</v>
      </c>
      <c r="D130" s="32">
        <v>523.80915741887884</v>
      </c>
      <c r="E130" s="32">
        <v>1095.1779307907241</v>
      </c>
      <c r="F130" s="32">
        <v>1591.5079582748872</v>
      </c>
    </row>
    <row r="131" spans="2:6" x14ac:dyDescent="0.25">
      <c r="B131" s="45">
        <v>3.1250000000000067</v>
      </c>
      <c r="C131" s="75">
        <v>3485.7534893736938</v>
      </c>
      <c r="D131" s="32">
        <v>518.78343165279375</v>
      </c>
      <c r="E131" s="32">
        <v>1097.2246106708335</v>
      </c>
      <c r="F131" s="32">
        <v>1595.9078498300951</v>
      </c>
    </row>
    <row r="132" spans="2:6" x14ac:dyDescent="0.25">
      <c r="B132" s="45">
        <v>3.150000000000007</v>
      </c>
      <c r="C132" s="75">
        <v>3510.0080585766832</v>
      </c>
      <c r="D132" s="32">
        <v>514.30509129999973</v>
      </c>
      <c r="E132" s="32">
        <v>1097.224610670833</v>
      </c>
      <c r="F132" s="32">
        <v>1600.3077413853039</v>
      </c>
    </row>
    <row r="133" spans="2:6" x14ac:dyDescent="0.25">
      <c r="B133" s="45">
        <v>3.1750000000000074</v>
      </c>
      <c r="C133" s="75">
        <v>3534.262627779673</v>
      </c>
      <c r="D133" s="32">
        <v>514.30509129999973</v>
      </c>
      <c r="E133" s="32">
        <v>1097.224610670834</v>
      </c>
      <c r="F133" s="32">
        <v>1604.7076329405122</v>
      </c>
    </row>
    <row r="134" spans="2:6" x14ac:dyDescent="0.25">
      <c r="B134" s="45">
        <v>3.2000000000000077</v>
      </c>
      <c r="C134" s="75">
        <v>3558.5171969826638</v>
      </c>
      <c r="D134" s="32">
        <v>514.30509129999973</v>
      </c>
      <c r="E134" s="32">
        <v>1097.224610670833</v>
      </c>
      <c r="F134" s="32">
        <v>1609.1075244957196</v>
      </c>
    </row>
    <row r="135" spans="2:6" x14ac:dyDescent="0.25">
      <c r="B135" s="45">
        <v>3.2250000000000076</v>
      </c>
      <c r="C135" s="75">
        <v>3582.7717661856527</v>
      </c>
      <c r="D135" s="32">
        <v>514.30509129999928</v>
      </c>
      <c r="E135" s="32">
        <v>1097.224610670833</v>
      </c>
      <c r="F135" s="32">
        <v>1613.507416050928</v>
      </c>
    </row>
    <row r="136" spans="2:6" x14ac:dyDescent="0.25">
      <c r="B136" s="45">
        <v>3.250000000000008</v>
      </c>
      <c r="C136" s="75">
        <v>3607.0263353886426</v>
      </c>
      <c r="D136" s="32">
        <v>514.30509129999928</v>
      </c>
      <c r="E136" s="32">
        <v>1097.224610670833</v>
      </c>
      <c r="F136" s="32">
        <v>1617.9073076061363</v>
      </c>
    </row>
    <row r="137" spans="2:6" x14ac:dyDescent="0.25">
      <c r="B137" s="45">
        <v>3.2750000000000083</v>
      </c>
      <c r="C137" s="75">
        <v>3631.2809045916324</v>
      </c>
      <c r="D137" s="32">
        <v>514.30509129999928</v>
      </c>
      <c r="E137" s="32">
        <v>1097.224610670833</v>
      </c>
      <c r="F137" s="32">
        <v>1622.3071991613438</v>
      </c>
    </row>
    <row r="138" spans="2:6" x14ac:dyDescent="0.25">
      <c r="B138" s="45">
        <v>3.3000000000000087</v>
      </c>
      <c r="C138" s="75">
        <v>3655.5354737946218</v>
      </c>
      <c r="D138" s="32">
        <v>514.30509129999882</v>
      </c>
      <c r="E138" s="32">
        <v>1097.2246106708335</v>
      </c>
      <c r="F138" s="32">
        <v>1626.7070907165526</v>
      </c>
    </row>
    <row r="139" spans="2:6" x14ac:dyDescent="0.25">
      <c r="B139" s="45">
        <v>3.3250000000000091</v>
      </c>
      <c r="C139" s="75">
        <v>3679.7900429976125</v>
      </c>
      <c r="D139" s="32">
        <v>514.30509129999882</v>
      </c>
      <c r="E139" s="32">
        <v>1097.2246106708335</v>
      </c>
      <c r="F139" s="32">
        <v>1631.10698227176</v>
      </c>
    </row>
    <row r="140" spans="2:6" x14ac:dyDescent="0.25">
      <c r="B140" s="45">
        <v>3.3500000000000094</v>
      </c>
      <c r="C140" s="75">
        <v>3704.0446122006015</v>
      </c>
      <c r="D140" s="32">
        <v>514.30509129999882</v>
      </c>
      <c r="E140" s="32">
        <v>1097.2246106708335</v>
      </c>
      <c r="F140" s="32">
        <v>1635.5068738269683</v>
      </c>
    </row>
    <row r="141" spans="2:6" x14ac:dyDescent="0.25">
      <c r="B141" s="45">
        <v>3.3750000000000093</v>
      </c>
      <c r="C141" s="75">
        <v>3728.2991814035909</v>
      </c>
      <c r="D141" s="32">
        <v>514.30509129999928</v>
      </c>
      <c r="E141" s="32">
        <v>1097.224610670833</v>
      </c>
      <c r="F141" s="32">
        <v>1639.9067653821771</v>
      </c>
    </row>
    <row r="142" spans="2:6" x14ac:dyDescent="0.25">
      <c r="B142" s="45">
        <v>3.4000000000000097</v>
      </c>
      <c r="C142" s="75">
        <v>3752.5537506065807</v>
      </c>
      <c r="D142" s="32">
        <v>514.30509129999928</v>
      </c>
      <c r="E142" s="32">
        <v>1097.224610670833</v>
      </c>
      <c r="F142" s="32">
        <v>1644.3066569373846</v>
      </c>
    </row>
    <row r="143" spans="2:6" x14ac:dyDescent="0.25">
      <c r="B143" s="45">
        <v>3.42500000000001</v>
      </c>
      <c r="C143" s="75">
        <v>3776.8083198095705</v>
      </c>
      <c r="D143" s="32">
        <v>514.30509129999928</v>
      </c>
      <c r="E143" s="32">
        <v>1006.2247439333337</v>
      </c>
      <c r="F143" s="32">
        <v>1557.7066817550926</v>
      </c>
    </row>
    <row r="144" spans="2:6" x14ac:dyDescent="0.25">
      <c r="B144" s="45">
        <v>3.4500000000000104</v>
      </c>
      <c r="C144" s="75">
        <v>3801.0628890125608</v>
      </c>
      <c r="D144" s="32">
        <v>514.30509129999973</v>
      </c>
      <c r="E144" s="32">
        <v>1006.2247439333341</v>
      </c>
      <c r="F144" s="32">
        <v>1562.1065733103005</v>
      </c>
    </row>
    <row r="145" spans="2:6" x14ac:dyDescent="0.25">
      <c r="B145" s="45">
        <v>3.4750000000000107</v>
      </c>
      <c r="C145" s="75">
        <v>3825.3174582155507</v>
      </c>
      <c r="D145" s="32">
        <v>514.30509129999973</v>
      </c>
      <c r="E145" s="32">
        <v>1006.2247439333341</v>
      </c>
      <c r="F145" s="32">
        <v>1566.5064648655089</v>
      </c>
    </row>
    <row r="146" spans="2:6" x14ac:dyDescent="0.25">
      <c r="B146" s="45">
        <v>3.5000000000000107</v>
      </c>
      <c r="C146" s="75">
        <v>3849.5720274185396</v>
      </c>
      <c r="D146" s="32">
        <v>514.30509129999973</v>
      </c>
      <c r="E146" s="32">
        <v>1006.2247439333341</v>
      </c>
      <c r="F146" s="32">
        <v>1570.9063564207172</v>
      </c>
    </row>
    <row r="147" spans="2:6" x14ac:dyDescent="0.25">
      <c r="B147" s="45">
        <v>3.525000000000011</v>
      </c>
      <c r="C147" s="75">
        <v>3873.8265966215295</v>
      </c>
      <c r="D147" s="32">
        <v>514.30509129999973</v>
      </c>
      <c r="E147" s="32">
        <v>1006.2247439333341</v>
      </c>
      <c r="F147" s="32">
        <v>1575.3062479759255</v>
      </c>
    </row>
    <row r="148" spans="2:6" x14ac:dyDescent="0.25">
      <c r="B148" s="45">
        <v>3.5500000000000114</v>
      </c>
      <c r="C148" s="75">
        <v>3898.0811658245193</v>
      </c>
      <c r="D148" s="32">
        <v>514.30509129999973</v>
      </c>
      <c r="E148" s="32">
        <v>1006.2247439333341</v>
      </c>
      <c r="F148" s="32">
        <v>1579.706139531133</v>
      </c>
    </row>
    <row r="149" spans="2:6" x14ac:dyDescent="0.25">
      <c r="B149" s="45">
        <v>3.5750000000000117</v>
      </c>
      <c r="C149" s="75">
        <v>3922.3357350275096</v>
      </c>
      <c r="D149" s="32">
        <v>514.30509129999928</v>
      </c>
      <c r="E149" s="32">
        <v>1006.2247439333346</v>
      </c>
      <c r="F149" s="32">
        <v>1584.1060310863418</v>
      </c>
    </row>
    <row r="150" spans="2:6" x14ac:dyDescent="0.25">
      <c r="B150" s="45">
        <v>3.6000000000000121</v>
      </c>
      <c r="C150" s="75">
        <v>3946.5903042304999</v>
      </c>
      <c r="D150" s="32">
        <v>514.30509129999973</v>
      </c>
      <c r="E150" s="32">
        <v>1006.2247439333341</v>
      </c>
      <c r="F150" s="32">
        <v>1588.5059226415497</v>
      </c>
    </row>
    <row r="151" spans="2:6" x14ac:dyDescent="0.25">
      <c r="B151" s="45">
        <v>3.625000000000012</v>
      </c>
      <c r="C151" s="75">
        <v>3970.8448734334888</v>
      </c>
      <c r="D151" s="32">
        <v>514.30509129999973</v>
      </c>
      <c r="E151" s="32">
        <v>1006.2247439333341</v>
      </c>
      <c r="F151" s="32">
        <v>1592.905814196758</v>
      </c>
    </row>
    <row r="152" spans="2:6" x14ac:dyDescent="0.25">
      <c r="B152" s="45">
        <v>3.6500000000000123</v>
      </c>
      <c r="C152" s="75">
        <v>3995.0994426364787</v>
      </c>
      <c r="D152" s="32">
        <v>514.30509129999882</v>
      </c>
      <c r="E152" s="32">
        <v>1006.2247439333341</v>
      </c>
      <c r="F152" s="32">
        <v>1597.6885005578306</v>
      </c>
    </row>
    <row r="153" spans="2:6" x14ac:dyDescent="0.25">
      <c r="B153" s="45">
        <v>3.6750000000000127</v>
      </c>
      <c r="C153" s="75">
        <v>4019.3540118394685</v>
      </c>
      <c r="D153" s="32">
        <v>514.30509129999882</v>
      </c>
      <c r="E153" s="32">
        <v>1006.2247439333341</v>
      </c>
      <c r="F153" s="32">
        <v>1603.6502006504643</v>
      </c>
    </row>
    <row r="154" spans="2:6" x14ac:dyDescent="0.25">
      <c r="B154" s="45">
        <v>3.7000000000000131</v>
      </c>
      <c r="C154" s="75">
        <v>4043.6085810424588</v>
      </c>
      <c r="D154" s="32">
        <v>514.30509129999928</v>
      </c>
      <c r="E154" s="32">
        <v>1006.2247439333337</v>
      </c>
      <c r="F154" s="32">
        <v>1609.6119007430984</v>
      </c>
    </row>
    <row r="155" spans="2:6" x14ac:dyDescent="0.25">
      <c r="B155" s="45">
        <v>3.7250000000000134</v>
      </c>
      <c r="C155" s="75">
        <v>4067.8631502454487</v>
      </c>
      <c r="D155" s="32">
        <v>514.30509129999928</v>
      </c>
      <c r="E155" s="32">
        <v>1006.2247439333337</v>
      </c>
      <c r="F155" s="32">
        <v>1615.5736008357321</v>
      </c>
    </row>
    <row r="156" spans="2:6" x14ac:dyDescent="0.25">
      <c r="B156" s="45">
        <v>3.7500000000000133</v>
      </c>
      <c r="C156" s="75">
        <v>4092.1177194484385</v>
      </c>
      <c r="D156" s="32">
        <v>514.30509129999928</v>
      </c>
      <c r="E156" s="32">
        <v>1006.2247439333337</v>
      </c>
      <c r="F156" s="32">
        <v>1621.5353009283649</v>
      </c>
    </row>
    <row r="157" spans="2:6" x14ac:dyDescent="0.25">
      <c r="B157" s="45">
        <v>3.7750000000000137</v>
      </c>
      <c r="C157" s="75">
        <v>4116.372288651427</v>
      </c>
      <c r="D157" s="32">
        <v>514.30509129999973</v>
      </c>
      <c r="E157" s="32">
        <v>1006.2247439333341</v>
      </c>
      <c r="F157" s="32">
        <v>1627.4970010209991</v>
      </c>
    </row>
    <row r="158" spans="2:6" x14ac:dyDescent="0.25">
      <c r="B158" s="45">
        <v>3.800000000000014</v>
      </c>
      <c r="C158" s="75">
        <v>4140.6268578544168</v>
      </c>
      <c r="D158" s="32">
        <v>514.30509129999973</v>
      </c>
      <c r="E158" s="32">
        <v>1006.2247439333341</v>
      </c>
      <c r="F158" s="32">
        <v>1633.4587011136327</v>
      </c>
    </row>
    <row r="159" spans="2:6" x14ac:dyDescent="0.25">
      <c r="B159" s="45">
        <v>3.8250000000000144</v>
      </c>
      <c r="C159" s="75">
        <v>4164.8814270574076</v>
      </c>
      <c r="D159" s="32">
        <v>514.30509129999973</v>
      </c>
      <c r="E159" s="32">
        <v>1006.2247439333341</v>
      </c>
      <c r="F159" s="32">
        <v>1639.4204012062664</v>
      </c>
    </row>
    <row r="160" spans="2:6" x14ac:dyDescent="0.25">
      <c r="B160" s="45">
        <v>3.8500000000000147</v>
      </c>
      <c r="C160" s="75">
        <v>4189.1359962603974</v>
      </c>
      <c r="D160" s="32">
        <v>514.30509129999882</v>
      </c>
      <c r="E160" s="32">
        <v>1006.2247439333341</v>
      </c>
      <c r="F160" s="32">
        <v>1645.3821012988992</v>
      </c>
    </row>
    <row r="161" spans="2:17" x14ac:dyDescent="0.25">
      <c r="B161" s="45">
        <v>3.8750000000000151</v>
      </c>
      <c r="C161" s="75">
        <v>4213.3905654633863</v>
      </c>
      <c r="D161" s="32">
        <v>514.30509130000064</v>
      </c>
      <c r="E161" s="32">
        <v>1006.224743933335</v>
      </c>
      <c r="F161" s="32">
        <v>1649.4485700666683</v>
      </c>
    </row>
    <row r="162" spans="2:17" x14ac:dyDescent="0.25">
      <c r="B162" s="45">
        <v>3.900000000000015</v>
      </c>
      <c r="C162" s="75">
        <v>4237.6451346663753</v>
      </c>
      <c r="D162" s="32">
        <v>514.30509129999973</v>
      </c>
      <c r="E162" s="32">
        <v>1006.2247439333341</v>
      </c>
      <c r="F162" s="32">
        <v>1649.4485700666683</v>
      </c>
    </row>
    <row r="163" spans="2:17" x14ac:dyDescent="0.25">
      <c r="B163" s="45">
        <v>3.9250000000000154</v>
      </c>
      <c r="C163" s="75">
        <v>4261.8997038693651</v>
      </c>
      <c r="D163" s="32">
        <v>514.30509129999973</v>
      </c>
      <c r="E163" s="32">
        <v>1006.2247439333341</v>
      </c>
      <c r="F163" s="32">
        <v>1649.4485700666683</v>
      </c>
    </row>
    <row r="164" spans="2:17" x14ac:dyDescent="0.25">
      <c r="B164" s="45">
        <v>3.9500000000000157</v>
      </c>
      <c r="C164" s="75">
        <v>4286.1542730723559</v>
      </c>
      <c r="D164" s="32">
        <v>514.30509129999973</v>
      </c>
      <c r="E164" s="32">
        <v>1006.2247439333341</v>
      </c>
      <c r="F164" s="32">
        <v>1649.4485700666683</v>
      </c>
    </row>
    <row r="165" spans="2:17" x14ac:dyDescent="0.25">
      <c r="B165" s="45">
        <v>3.9750000000000161</v>
      </c>
      <c r="C165" s="75">
        <v>4310.4088422753457</v>
      </c>
      <c r="D165" s="32">
        <v>514.30509129999882</v>
      </c>
      <c r="E165" s="32">
        <v>1006.2247439333341</v>
      </c>
      <c r="F165" s="32">
        <v>1649.4485700666673</v>
      </c>
    </row>
    <row r="166" spans="2:17" x14ac:dyDescent="0.25">
      <c r="B166" s="45">
        <v>4.000000000000016</v>
      </c>
      <c r="C166" s="75">
        <v>4334.6634114783355</v>
      </c>
      <c r="D166" s="32">
        <v>514.30509129999973</v>
      </c>
      <c r="E166" s="32">
        <v>1002.8087711594553</v>
      </c>
      <c r="F166" s="32">
        <v>1649.4485700666673</v>
      </c>
    </row>
    <row r="167" spans="2:17" x14ac:dyDescent="0.25">
      <c r="N167" s="69"/>
      <c r="O167" s="19"/>
      <c r="P167" s="19"/>
      <c r="Q167" s="19"/>
    </row>
    <row r="168" spans="2:17" ht="83.25" customHeight="1" x14ac:dyDescent="0.25">
      <c r="B168" s="90" t="s">
        <v>109</v>
      </c>
      <c r="C168" s="90"/>
      <c r="D168" s="90"/>
      <c r="E168" s="90"/>
      <c r="N168" s="69"/>
      <c r="O168" s="19"/>
      <c r="P168" s="19"/>
      <c r="Q168" s="19"/>
    </row>
    <row r="169" spans="2:17" x14ac:dyDescent="0.25">
      <c r="B169" s="90"/>
      <c r="C169" s="90"/>
      <c r="D169" s="90"/>
      <c r="E169" s="90"/>
      <c r="N169" s="69"/>
      <c r="O169" s="19"/>
      <c r="P169" s="19"/>
      <c r="Q169" s="19"/>
    </row>
    <row r="170" spans="2:17" x14ac:dyDescent="0.25">
      <c r="B170" s="9"/>
      <c r="C170" s="9"/>
      <c r="N170" s="69"/>
      <c r="O170" s="19"/>
      <c r="P170" s="19"/>
      <c r="Q170" s="19"/>
    </row>
    <row r="171" spans="2:17" x14ac:dyDescent="0.25">
      <c r="N171" s="69"/>
      <c r="O171" s="19"/>
      <c r="P171" s="19"/>
      <c r="Q171" s="19"/>
    </row>
  </sheetData>
  <mergeCells count="2">
    <mergeCell ref="B168:E168"/>
    <mergeCell ref="B169:E16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B1:Q171"/>
  <sheetViews>
    <sheetView showGridLines="0" topLeftCell="A163" zoomScaleNormal="100" workbookViewId="0">
      <selection activeCell="B168" sqref="B168:E168"/>
    </sheetView>
  </sheetViews>
  <sheetFormatPr baseColWidth="10" defaultRowHeight="12.75" x14ac:dyDescent="0.25"/>
  <cols>
    <col min="1" max="1" width="4.28515625" style="18" customWidth="1"/>
    <col min="2" max="3" width="24.85546875" style="18" customWidth="1"/>
    <col min="4" max="4" width="31.7109375" style="18" customWidth="1"/>
    <col min="5" max="5" width="25.42578125" style="18" customWidth="1"/>
    <col min="6" max="6" width="23.28515625" style="18" customWidth="1"/>
    <col min="7" max="7" width="11.42578125" style="18"/>
    <col min="8" max="9" width="28.42578125" style="18" customWidth="1"/>
    <col min="10" max="10" width="26.42578125" style="18" customWidth="1"/>
    <col min="11" max="11" width="21.7109375" style="18" customWidth="1"/>
    <col min="12" max="12" width="33.28515625" style="18" customWidth="1"/>
    <col min="13" max="16384" width="11.42578125" style="18"/>
  </cols>
  <sheetData>
    <row r="1" spans="2:14" x14ac:dyDescent="0.25">
      <c r="N1" s="20"/>
    </row>
    <row r="2" spans="2:14" x14ac:dyDescent="0.25">
      <c r="B2" s="60" t="s">
        <v>83</v>
      </c>
      <c r="C2" s="60"/>
    </row>
    <row r="3" spans="2:14" x14ac:dyDescent="0.25">
      <c r="B3" s="50"/>
      <c r="C3" s="50"/>
    </row>
    <row r="4" spans="2:14" x14ac:dyDescent="0.25">
      <c r="B4" s="52" t="s">
        <v>27</v>
      </c>
      <c r="C4" s="52"/>
      <c r="H4" s="52" t="s">
        <v>28</v>
      </c>
      <c r="I4" s="52"/>
    </row>
    <row r="5" spans="2:14" s="61" customFormat="1" ht="59.25" customHeight="1" x14ac:dyDescent="0.25">
      <c r="B5" s="54" t="s">
        <v>55</v>
      </c>
      <c r="C5" s="77" t="s">
        <v>84</v>
      </c>
      <c r="D5" s="26" t="s">
        <v>87</v>
      </c>
      <c r="E5" s="26" t="s">
        <v>88</v>
      </c>
      <c r="F5" s="26" t="s">
        <v>89</v>
      </c>
      <c r="H5" s="54" t="s">
        <v>93</v>
      </c>
      <c r="I5" s="76" t="s">
        <v>85</v>
      </c>
      <c r="J5" s="26" t="s">
        <v>90</v>
      </c>
      <c r="K5" s="26" t="s">
        <v>91</v>
      </c>
      <c r="L5" s="26" t="s">
        <v>92</v>
      </c>
    </row>
    <row r="6" spans="2:14" x14ac:dyDescent="0.25">
      <c r="B6" s="45">
        <v>0</v>
      </c>
      <c r="C6" s="75">
        <v>820.41936666666663</v>
      </c>
      <c r="D6" s="32">
        <v>468.54878921041643</v>
      </c>
      <c r="E6" s="32">
        <v>797.56068404208361</v>
      </c>
      <c r="F6" s="32">
        <v>1382.7509383187503</v>
      </c>
      <c r="H6" s="21">
        <v>0</v>
      </c>
      <c r="I6" s="74">
        <v>1114.2162333333333</v>
      </c>
      <c r="J6" s="32">
        <v>237.92490166041671</v>
      </c>
      <c r="K6" s="32">
        <v>514.96883560874994</v>
      </c>
      <c r="L6" s="32">
        <v>1014.0751823354169</v>
      </c>
    </row>
    <row r="7" spans="2:14" x14ac:dyDescent="0.25">
      <c r="B7" s="45">
        <v>2.5000000000000001E-2</v>
      </c>
      <c r="C7" s="75">
        <v>840.58652212366735</v>
      </c>
      <c r="D7" s="32">
        <v>468.54878921041666</v>
      </c>
      <c r="E7" s="32">
        <v>797.56068404208338</v>
      </c>
      <c r="F7" s="32">
        <v>1382.7509383187503</v>
      </c>
      <c r="H7" s="21">
        <v>0.05</v>
      </c>
      <c r="I7" s="74">
        <v>1154.5505442473348</v>
      </c>
      <c r="J7" s="32">
        <v>237.92490166041671</v>
      </c>
      <c r="K7" s="32">
        <v>514.96883560875017</v>
      </c>
      <c r="L7" s="32">
        <v>1014.0751823354169</v>
      </c>
    </row>
    <row r="8" spans="2:14" x14ac:dyDescent="0.25">
      <c r="B8" s="45">
        <v>0.05</v>
      </c>
      <c r="C8" s="75">
        <v>860.75367758066807</v>
      </c>
      <c r="D8" s="32">
        <v>468.54878921041666</v>
      </c>
      <c r="E8" s="32">
        <v>797.56068404208384</v>
      </c>
      <c r="F8" s="32">
        <v>1382.7509383187498</v>
      </c>
      <c r="H8" s="21">
        <v>0.1</v>
      </c>
      <c r="I8" s="74">
        <v>1194.8848551613362</v>
      </c>
      <c r="J8" s="32">
        <v>237.92490166041671</v>
      </c>
      <c r="K8" s="32">
        <v>514.96883560874994</v>
      </c>
      <c r="L8" s="32">
        <v>1014.0751823354169</v>
      </c>
    </row>
    <row r="9" spans="2:14" x14ac:dyDescent="0.25">
      <c r="B9" s="45">
        <v>7.4999999999999997E-2</v>
      </c>
      <c r="C9" s="75">
        <v>880.9208330376689</v>
      </c>
      <c r="D9" s="32">
        <v>468.54878921041677</v>
      </c>
      <c r="E9" s="32">
        <v>797.56068404208349</v>
      </c>
      <c r="F9" s="32">
        <v>1382.7509383187501</v>
      </c>
      <c r="H9" s="21">
        <v>0.15</v>
      </c>
      <c r="I9" s="74">
        <v>1235.2191660753379</v>
      </c>
      <c r="J9" s="32">
        <v>237.92490166041671</v>
      </c>
      <c r="K9" s="32">
        <v>514.96883560874994</v>
      </c>
      <c r="L9" s="32">
        <v>1014.0751823354167</v>
      </c>
    </row>
    <row r="10" spans="2:14" x14ac:dyDescent="0.25">
      <c r="B10" s="45">
        <v>0.1</v>
      </c>
      <c r="C10" s="75">
        <v>901.08798849466973</v>
      </c>
      <c r="D10" s="32">
        <v>468.54878921041643</v>
      </c>
      <c r="E10" s="32">
        <v>797.56068404208361</v>
      </c>
      <c r="F10" s="32">
        <v>1382.7509383187503</v>
      </c>
      <c r="H10" s="21">
        <v>0.2</v>
      </c>
      <c r="I10" s="74">
        <v>1275.5534769893395</v>
      </c>
      <c r="J10" s="32">
        <v>237.92490166041671</v>
      </c>
      <c r="K10" s="32">
        <v>514.96883560874994</v>
      </c>
      <c r="L10" s="32">
        <v>1014.0751823354165</v>
      </c>
    </row>
    <row r="11" spans="2:14" x14ac:dyDescent="0.25">
      <c r="B11" s="45">
        <v>0.125</v>
      </c>
      <c r="C11" s="75">
        <v>921.25514395167045</v>
      </c>
      <c r="D11" s="32">
        <v>468.54878921041688</v>
      </c>
      <c r="E11" s="32">
        <v>797.56068404208361</v>
      </c>
      <c r="F11" s="32">
        <v>1382.7509383187498</v>
      </c>
      <c r="H11" s="21">
        <v>0.25</v>
      </c>
      <c r="I11" s="74">
        <v>1315.8877879033409</v>
      </c>
      <c r="J11" s="32">
        <v>237.92490166041671</v>
      </c>
      <c r="K11" s="32">
        <v>514.96883560874994</v>
      </c>
      <c r="L11" s="32">
        <v>1014.0751823354169</v>
      </c>
    </row>
    <row r="12" spans="2:14" x14ac:dyDescent="0.25">
      <c r="B12" s="45">
        <v>0.15</v>
      </c>
      <c r="C12" s="75">
        <v>941.42229940867128</v>
      </c>
      <c r="D12" s="32">
        <v>468.54878921041677</v>
      </c>
      <c r="E12" s="32">
        <v>797.56068404208349</v>
      </c>
      <c r="F12" s="32">
        <v>1382.7509383187503</v>
      </c>
      <c r="H12" s="21">
        <v>0.3</v>
      </c>
      <c r="I12" s="74">
        <v>1356.2220988173426</v>
      </c>
      <c r="J12" s="32">
        <v>237.92490166041671</v>
      </c>
      <c r="K12" s="32">
        <v>514.96883560874994</v>
      </c>
      <c r="L12" s="32">
        <v>1014.0751823354167</v>
      </c>
    </row>
    <row r="13" spans="2:14" x14ac:dyDescent="0.25">
      <c r="B13" s="45">
        <v>0.17499999999999999</v>
      </c>
      <c r="C13" s="75">
        <v>961.589454865672</v>
      </c>
      <c r="D13" s="32">
        <v>468.54878921041677</v>
      </c>
      <c r="E13" s="32">
        <v>797.56068404208349</v>
      </c>
      <c r="F13" s="32">
        <v>1382.7509383187503</v>
      </c>
      <c r="H13" s="21">
        <v>0.35</v>
      </c>
      <c r="I13" s="74">
        <v>1396.556409731344</v>
      </c>
      <c r="J13" s="32">
        <v>237.92490166041671</v>
      </c>
      <c r="K13" s="32">
        <v>514.96883560874994</v>
      </c>
      <c r="L13" s="32">
        <v>1014.0751823354162</v>
      </c>
    </row>
    <row r="14" spans="2:14" x14ac:dyDescent="0.25">
      <c r="B14" s="45">
        <v>0.2</v>
      </c>
      <c r="C14" s="75">
        <v>981.75661032267271</v>
      </c>
      <c r="D14" s="32">
        <v>468.54878921041677</v>
      </c>
      <c r="E14" s="32">
        <v>797.56068404208395</v>
      </c>
      <c r="F14" s="32">
        <v>1382.7509383187498</v>
      </c>
      <c r="H14" s="21">
        <v>0.4</v>
      </c>
      <c r="I14" s="74">
        <v>1436.8907206453455</v>
      </c>
      <c r="J14" s="32">
        <v>237.92490166041671</v>
      </c>
      <c r="K14" s="32">
        <v>514.96883560874994</v>
      </c>
      <c r="L14" s="32">
        <v>1014.0751823354167</v>
      </c>
    </row>
    <row r="15" spans="2:14" x14ac:dyDescent="0.25">
      <c r="B15" s="45">
        <v>0.22500000000000001</v>
      </c>
      <c r="C15" s="75">
        <v>1001.9237657796735</v>
      </c>
      <c r="D15" s="32">
        <v>468.54878921041688</v>
      </c>
      <c r="E15" s="32">
        <v>797.56068404208361</v>
      </c>
      <c r="F15" s="32">
        <v>1382.7509383187503</v>
      </c>
      <c r="H15" s="21">
        <v>0.45</v>
      </c>
      <c r="I15" s="74">
        <v>1477.2250315593469</v>
      </c>
      <c r="J15" s="32">
        <v>237.92490166041671</v>
      </c>
      <c r="K15" s="32">
        <v>514.96883560875017</v>
      </c>
      <c r="L15" s="32">
        <v>1014.0751823354167</v>
      </c>
    </row>
    <row r="16" spans="2:14" x14ac:dyDescent="0.25">
      <c r="B16" s="45">
        <v>0.25</v>
      </c>
      <c r="C16" s="75">
        <v>1022.0909212366741</v>
      </c>
      <c r="D16" s="32">
        <v>468.54878921041677</v>
      </c>
      <c r="E16" s="32">
        <v>797.56068404208372</v>
      </c>
      <c r="F16" s="32">
        <v>1370.190871862404</v>
      </c>
      <c r="H16" s="21">
        <v>0.5</v>
      </c>
      <c r="I16" s="74">
        <v>1499.5593424733484</v>
      </c>
      <c r="J16" s="32">
        <v>255.92490166041671</v>
      </c>
      <c r="K16" s="32">
        <v>532.96883560874994</v>
      </c>
      <c r="L16" s="32">
        <v>1032.0751823354167</v>
      </c>
    </row>
    <row r="17" spans="2:12" x14ac:dyDescent="0.25">
      <c r="B17" s="45">
        <v>0.27500000000000002</v>
      </c>
      <c r="C17" s="75">
        <v>1042.2580766936749</v>
      </c>
      <c r="D17" s="32">
        <v>468.548789210417</v>
      </c>
      <c r="E17" s="32">
        <v>797.56068404208372</v>
      </c>
      <c r="F17" s="32">
        <v>1331.6050927929959</v>
      </c>
      <c r="H17" s="21">
        <v>0.55000000000000004</v>
      </c>
      <c r="I17" s="74">
        <v>1515.89365338735</v>
      </c>
      <c r="J17" s="32">
        <v>279.92490166041671</v>
      </c>
      <c r="K17" s="32">
        <v>556.96883560875017</v>
      </c>
      <c r="L17" s="32">
        <v>1056.0751823354165</v>
      </c>
    </row>
    <row r="18" spans="2:12" x14ac:dyDescent="0.25">
      <c r="B18" s="45">
        <v>0.3</v>
      </c>
      <c r="C18" s="75">
        <v>1062.4252321506758</v>
      </c>
      <c r="D18" s="32">
        <v>468.54878921041677</v>
      </c>
      <c r="E18" s="32">
        <v>797.56068404208349</v>
      </c>
      <c r="F18" s="32">
        <v>1331.7712280220678</v>
      </c>
      <c r="H18" s="21">
        <v>0.6</v>
      </c>
      <c r="I18" s="74">
        <v>1494.9555274657364</v>
      </c>
      <c r="J18" s="32">
        <v>321.19733849603199</v>
      </c>
      <c r="K18" s="32">
        <v>605.24127244436522</v>
      </c>
      <c r="L18" s="32">
        <v>1106.4072230149754</v>
      </c>
    </row>
    <row r="19" spans="2:12" x14ac:dyDescent="0.25">
      <c r="B19" s="45">
        <v>0.32500000000000001</v>
      </c>
      <c r="C19" s="75">
        <v>1082.5923876076765</v>
      </c>
      <c r="D19" s="32">
        <v>468.54878921041654</v>
      </c>
      <c r="E19" s="32">
        <v>797.56068404208327</v>
      </c>
      <c r="F19" s="32">
        <v>1331.9373632511395</v>
      </c>
      <c r="H19" s="21">
        <v>0.65</v>
      </c>
      <c r="I19" s="74">
        <v>1514.6221088378811</v>
      </c>
      <c r="J19" s="32">
        <v>323.8650680378887</v>
      </c>
      <c r="K19" s="32">
        <v>609.90900198622194</v>
      </c>
      <c r="L19" s="32">
        <v>1061.5035655336255</v>
      </c>
    </row>
    <row r="20" spans="2:12" x14ac:dyDescent="0.25">
      <c r="B20" s="45">
        <v>0.35</v>
      </c>
      <c r="C20" s="75">
        <v>1089.7595430646775</v>
      </c>
      <c r="D20" s="32">
        <v>481.54878921041677</v>
      </c>
      <c r="E20" s="32">
        <v>810.56068404208349</v>
      </c>
      <c r="F20" s="32">
        <v>1345.1034984802104</v>
      </c>
      <c r="H20" s="21">
        <v>0.7</v>
      </c>
      <c r="I20" s="74">
        <v>1528.2886902100258</v>
      </c>
      <c r="J20" s="32">
        <v>285.40963554375003</v>
      </c>
      <c r="K20" s="32">
        <v>601.42649233115844</v>
      </c>
      <c r="L20" s="32">
        <v>1070.5035655336251</v>
      </c>
    </row>
    <row r="21" spans="2:12" x14ac:dyDescent="0.25">
      <c r="B21" s="45">
        <v>0.375</v>
      </c>
      <c r="C21" s="75">
        <v>1100.9266985216782</v>
      </c>
      <c r="D21" s="32">
        <v>490.54878921041654</v>
      </c>
      <c r="E21" s="32">
        <v>819.56068404208327</v>
      </c>
      <c r="F21" s="32">
        <v>1354.2696337092825</v>
      </c>
      <c r="H21" s="21">
        <v>0.75</v>
      </c>
      <c r="I21" s="74">
        <v>1544.9552715821706</v>
      </c>
      <c r="J21" s="32">
        <v>288.40963554375048</v>
      </c>
      <c r="K21" s="32">
        <v>571.76954979875018</v>
      </c>
      <c r="L21" s="32">
        <v>1077.5035655336255</v>
      </c>
    </row>
    <row r="22" spans="2:12" x14ac:dyDescent="0.25">
      <c r="B22" s="45">
        <v>0.4</v>
      </c>
      <c r="C22" s="75">
        <v>1084.6356389771579</v>
      </c>
      <c r="D22" s="32">
        <v>527.00700421193801</v>
      </c>
      <c r="E22" s="32">
        <v>856.01889904360473</v>
      </c>
      <c r="F22" s="32">
        <v>1390.8939839398752</v>
      </c>
      <c r="H22" s="21">
        <v>0.8</v>
      </c>
      <c r="I22" s="74">
        <v>1557.6218529543155</v>
      </c>
      <c r="J22" s="32">
        <v>292.40963554375026</v>
      </c>
      <c r="K22" s="32">
        <v>577.7695497987504</v>
      </c>
      <c r="L22" s="32">
        <v>1087.5035655336249</v>
      </c>
    </row>
    <row r="23" spans="2:12" x14ac:dyDescent="0.25">
      <c r="B23" s="45">
        <v>0.42499999999999999</v>
      </c>
      <c r="C23" s="75">
        <v>1092.96892966323</v>
      </c>
      <c r="D23" s="32">
        <v>538.84086898286637</v>
      </c>
      <c r="E23" s="32">
        <v>826.58446473625031</v>
      </c>
      <c r="F23" s="32">
        <v>1402.8939839398749</v>
      </c>
      <c r="H23" s="21">
        <v>0.85</v>
      </c>
      <c r="I23" s="74">
        <v>1574.28843432646</v>
      </c>
      <c r="J23" s="32">
        <v>295.40963554375048</v>
      </c>
      <c r="K23" s="32">
        <v>583.76954979875018</v>
      </c>
      <c r="L23" s="32">
        <v>1095.5035655336255</v>
      </c>
    </row>
    <row r="24" spans="2:12" x14ac:dyDescent="0.25">
      <c r="B24" s="45">
        <v>0.45</v>
      </c>
      <c r="C24" s="75">
        <v>1103.3022203493024</v>
      </c>
      <c r="D24" s="32">
        <v>548.67473375379473</v>
      </c>
      <c r="E24" s="32">
        <v>836.58446473625008</v>
      </c>
      <c r="F24" s="32">
        <v>1412.8939839398754</v>
      </c>
      <c r="H24" s="21">
        <v>0.9</v>
      </c>
      <c r="I24" s="74">
        <v>1607.5667396986048</v>
      </c>
      <c r="J24" s="32">
        <v>282.79791154375039</v>
      </c>
      <c r="K24" s="32">
        <v>572.15782579875008</v>
      </c>
      <c r="L24" s="32">
        <v>1086.8918415336254</v>
      </c>
    </row>
    <row r="25" spans="2:12" x14ac:dyDescent="0.25">
      <c r="B25" s="45">
        <v>0.47499999999999998</v>
      </c>
      <c r="C25" s="75">
        <v>1111.6355110353747</v>
      </c>
      <c r="D25" s="32">
        <v>560.50859852472286</v>
      </c>
      <c r="E25" s="32">
        <v>848.58446473625008</v>
      </c>
      <c r="F25" s="32">
        <v>1424.8939839398754</v>
      </c>
      <c r="H25" s="21">
        <v>0.95</v>
      </c>
      <c r="I25" s="74">
        <v>1648.0983210707495</v>
      </c>
      <c r="J25" s="32">
        <v>258.93291154375038</v>
      </c>
      <c r="K25" s="32">
        <v>551.29282579875007</v>
      </c>
      <c r="L25" s="32">
        <v>1068.026841533625</v>
      </c>
    </row>
    <row r="26" spans="2:12" x14ac:dyDescent="0.25">
      <c r="B26" s="45">
        <v>0.5</v>
      </c>
      <c r="C26" s="75">
        <v>1118.9728673664376</v>
      </c>
      <c r="D26" s="32">
        <v>538.89708146249995</v>
      </c>
      <c r="E26" s="32">
        <v>861.58446473625008</v>
      </c>
      <c r="F26" s="32">
        <v>1437.8939839398745</v>
      </c>
      <c r="H26" s="21">
        <v>1</v>
      </c>
      <c r="I26" s="74">
        <v>1688.6480337328753</v>
      </c>
      <c r="J26" s="32">
        <v>238.05791154375038</v>
      </c>
      <c r="K26" s="32">
        <v>532.41782579875007</v>
      </c>
      <c r="L26" s="32">
        <v>1052.1518415336245</v>
      </c>
    </row>
    <row r="27" spans="2:12" x14ac:dyDescent="0.25">
      <c r="B27" s="45">
        <v>0.52500000000000002</v>
      </c>
      <c r="C27" s="75">
        <v>1135.7936512516847</v>
      </c>
      <c r="D27" s="32">
        <v>550.89708146250018</v>
      </c>
      <c r="E27" s="32">
        <v>873.58446473625031</v>
      </c>
      <c r="F27" s="32">
        <v>1449.8939839398747</v>
      </c>
      <c r="H27" s="21">
        <v>1.05</v>
      </c>
      <c r="I27" s="74">
        <v>1746.1546015033691</v>
      </c>
      <c r="J27" s="32">
        <v>214.19291154375014</v>
      </c>
      <c r="K27" s="32">
        <v>511.55282579875075</v>
      </c>
      <c r="L27" s="32">
        <v>1034.2868415336252</v>
      </c>
    </row>
    <row r="28" spans="2:12" x14ac:dyDescent="0.25">
      <c r="B28" s="45">
        <v>0.55000000000000004</v>
      </c>
      <c r="C28" s="75">
        <v>1155.6144351369312</v>
      </c>
      <c r="D28" s="32">
        <v>559.89708146250018</v>
      </c>
      <c r="E28" s="32">
        <v>882.58446473625054</v>
      </c>
      <c r="F28" s="32">
        <v>1458.8939839398754</v>
      </c>
      <c r="H28" s="21">
        <v>1.1000000000000001</v>
      </c>
      <c r="I28" s="74">
        <v>1803.6761692738628</v>
      </c>
      <c r="J28" s="32">
        <v>211.33266999375019</v>
      </c>
      <c r="K28" s="32">
        <v>492.67282579874973</v>
      </c>
      <c r="L28" s="32">
        <v>1018.4068415336251</v>
      </c>
    </row>
    <row r="29" spans="2:12" x14ac:dyDescent="0.25">
      <c r="B29" s="45">
        <v>0.57499999999999996</v>
      </c>
      <c r="C29" s="75">
        <v>1171.4352190221784</v>
      </c>
      <c r="D29" s="32">
        <v>564.89708146249995</v>
      </c>
      <c r="E29" s="32">
        <v>893.58446473625008</v>
      </c>
      <c r="F29" s="32">
        <v>1471.8939839398749</v>
      </c>
      <c r="H29" s="21">
        <v>1.1499999999999999</v>
      </c>
      <c r="I29" s="74">
        <v>1861.2127370443566</v>
      </c>
      <c r="J29" s="32">
        <v>211.31766999375009</v>
      </c>
      <c r="K29" s="32">
        <v>470.77782579874952</v>
      </c>
      <c r="L29" s="32">
        <v>999.51184153362487</v>
      </c>
    </row>
    <row r="30" spans="2:12" x14ac:dyDescent="0.25">
      <c r="B30" s="45">
        <v>0.6</v>
      </c>
      <c r="C30" s="75">
        <v>1188.256002907425</v>
      </c>
      <c r="D30" s="32">
        <v>564.89708146250018</v>
      </c>
      <c r="E30" s="32">
        <v>894.58446473625031</v>
      </c>
      <c r="F30" s="32">
        <v>1479.8939839398752</v>
      </c>
      <c r="H30" s="21">
        <v>1.2</v>
      </c>
      <c r="I30" s="74">
        <v>1918.8543048148504</v>
      </c>
      <c r="J30" s="32">
        <v>211.21266999374984</v>
      </c>
      <c r="K30" s="32">
        <v>452.77782579874975</v>
      </c>
      <c r="L30" s="32">
        <v>983.5118415336251</v>
      </c>
    </row>
    <row r="31" spans="2:12" x14ac:dyDescent="0.25">
      <c r="B31" s="45">
        <v>0.625</v>
      </c>
      <c r="C31" s="75">
        <v>1207.0767867926718</v>
      </c>
      <c r="D31" s="32">
        <v>565.89708146250018</v>
      </c>
      <c r="E31" s="32">
        <v>896.58446473625077</v>
      </c>
      <c r="F31" s="32">
        <v>1482.8939839398752</v>
      </c>
      <c r="H31" s="21">
        <v>1.25</v>
      </c>
      <c r="I31" s="74">
        <v>1976.4958725853439</v>
      </c>
      <c r="J31" s="32">
        <v>211.10766999375028</v>
      </c>
      <c r="K31" s="32">
        <v>433.77782579874975</v>
      </c>
      <c r="L31" s="32">
        <v>967.51184153362465</v>
      </c>
    </row>
    <row r="32" spans="2:12" x14ac:dyDescent="0.25">
      <c r="B32" s="45">
        <v>0.65</v>
      </c>
      <c r="C32" s="75">
        <v>1223.897570677919</v>
      </c>
      <c r="D32" s="32">
        <v>565.89708146249973</v>
      </c>
      <c r="E32" s="32">
        <v>897.58446473625031</v>
      </c>
      <c r="F32" s="32">
        <v>1485.8939839398752</v>
      </c>
      <c r="H32" s="21">
        <v>1.3</v>
      </c>
      <c r="I32" s="74">
        <v>2034.1374403558377</v>
      </c>
      <c r="J32" s="32">
        <v>210.98766999375061</v>
      </c>
      <c r="K32" s="32">
        <v>419.85258424875042</v>
      </c>
      <c r="L32" s="32">
        <v>949.51184153362533</v>
      </c>
    </row>
    <row r="33" spans="2:12" x14ac:dyDescent="0.25">
      <c r="B33" s="45">
        <v>0.67500000000000004</v>
      </c>
      <c r="C33" s="75">
        <v>1239.7183545631658</v>
      </c>
      <c r="D33" s="32">
        <v>566.89708146249995</v>
      </c>
      <c r="E33" s="32">
        <v>899.58446473624986</v>
      </c>
      <c r="F33" s="32">
        <v>1488.8939839398752</v>
      </c>
      <c r="H33" s="21">
        <v>1.35</v>
      </c>
      <c r="I33" s="74">
        <v>2091.7790081263315</v>
      </c>
      <c r="J33" s="32">
        <v>210.88266999375037</v>
      </c>
      <c r="K33" s="32">
        <v>419.75758424875039</v>
      </c>
      <c r="L33" s="32">
        <v>932.5118415336251</v>
      </c>
    </row>
    <row r="34" spans="2:12" x14ac:dyDescent="0.25">
      <c r="B34" s="45">
        <v>0.7</v>
      </c>
      <c r="C34" s="75">
        <v>1256.5391384484128</v>
      </c>
      <c r="D34" s="32">
        <v>566.89708146249995</v>
      </c>
      <c r="E34" s="32">
        <v>901.58446473625008</v>
      </c>
      <c r="F34" s="32">
        <v>1491.8939839398754</v>
      </c>
      <c r="H34" s="21">
        <v>1.4</v>
      </c>
      <c r="I34" s="74">
        <v>2149.4205758968255</v>
      </c>
      <c r="J34" s="32">
        <v>210.76266999375002</v>
      </c>
      <c r="K34" s="32">
        <v>419.65258424874992</v>
      </c>
      <c r="L34" s="32">
        <v>914.51184153362465</v>
      </c>
    </row>
    <row r="35" spans="2:12" x14ac:dyDescent="0.25">
      <c r="B35" s="45">
        <v>0.72499999999999998</v>
      </c>
      <c r="C35" s="75">
        <v>1275.3599223336596</v>
      </c>
      <c r="D35" s="32">
        <v>567.89708146249995</v>
      </c>
      <c r="E35" s="32">
        <v>903.58446473625008</v>
      </c>
      <c r="F35" s="32">
        <v>1494.8939839398749</v>
      </c>
      <c r="H35" s="21">
        <v>1.45</v>
      </c>
      <c r="I35" s="74">
        <v>2207.0621436673187</v>
      </c>
      <c r="J35" s="32">
        <v>210.65766999375091</v>
      </c>
      <c r="K35" s="32">
        <v>419.55758424875057</v>
      </c>
      <c r="L35" s="32">
        <v>898.51184153362601</v>
      </c>
    </row>
    <row r="36" spans="2:12" x14ac:dyDescent="0.25">
      <c r="B36" s="45">
        <v>0.75</v>
      </c>
      <c r="C36" s="75">
        <v>1292.1807062189064</v>
      </c>
      <c r="D36" s="32">
        <v>567.89708146249995</v>
      </c>
      <c r="E36" s="32">
        <v>904.58446473625008</v>
      </c>
      <c r="F36" s="32">
        <v>1497.8939839398749</v>
      </c>
      <c r="H36" s="21">
        <v>1.5</v>
      </c>
      <c r="I36" s="74">
        <v>2264.7037114378127</v>
      </c>
      <c r="J36" s="32">
        <v>210.65766999375091</v>
      </c>
      <c r="K36" s="32">
        <v>419.4525842487501</v>
      </c>
      <c r="L36" s="32">
        <v>879.51184153362556</v>
      </c>
    </row>
    <row r="37" spans="2:12" x14ac:dyDescent="0.25">
      <c r="B37" s="45">
        <v>0.77500000000000002</v>
      </c>
      <c r="C37" s="75">
        <v>1309.0014901041532</v>
      </c>
      <c r="D37" s="32">
        <v>567.89708146250041</v>
      </c>
      <c r="E37" s="32">
        <v>905.58446473625054</v>
      </c>
      <c r="F37" s="32">
        <v>1489.1848626834781</v>
      </c>
      <c r="H37" s="21">
        <v>1.55</v>
      </c>
      <c r="I37" s="74">
        <v>2322.3452792083067</v>
      </c>
      <c r="J37" s="32">
        <v>210.65766999375046</v>
      </c>
      <c r="K37" s="32">
        <v>419.3575842487503</v>
      </c>
      <c r="L37" s="32">
        <v>863.5118415336251</v>
      </c>
    </row>
    <row r="38" spans="2:12" x14ac:dyDescent="0.25">
      <c r="B38" s="45">
        <v>0.8</v>
      </c>
      <c r="C38" s="75">
        <v>1336.1281359894006</v>
      </c>
      <c r="D38" s="32">
        <v>560.59121946249979</v>
      </c>
      <c r="E38" s="32">
        <v>899.27860273625038</v>
      </c>
      <c r="F38" s="32">
        <v>1488.2852626125491</v>
      </c>
      <c r="H38" s="21">
        <v>1.6</v>
      </c>
      <c r="I38" s="74">
        <v>2379.9868469788007</v>
      </c>
      <c r="J38" s="32">
        <v>210.65766999375001</v>
      </c>
      <c r="K38" s="32">
        <v>419.26258424874959</v>
      </c>
      <c r="L38" s="32">
        <v>848.61659998362484</v>
      </c>
    </row>
    <row r="39" spans="2:12" x14ac:dyDescent="0.25">
      <c r="B39" s="45">
        <v>0.82499999999999996</v>
      </c>
      <c r="C39" s="75">
        <v>1364.8889198746469</v>
      </c>
      <c r="D39" s="32">
        <v>548.65121946249997</v>
      </c>
      <c r="E39" s="32">
        <v>889.33860273625032</v>
      </c>
      <c r="F39" s="32">
        <v>1483.7515245416216</v>
      </c>
      <c r="H39" s="21">
        <v>1.65</v>
      </c>
      <c r="I39" s="74">
        <v>2437.6284147492938</v>
      </c>
      <c r="J39" s="32">
        <v>210.65766999375091</v>
      </c>
      <c r="K39" s="32">
        <v>419.15758424875048</v>
      </c>
      <c r="L39" s="32">
        <v>848.5265999836256</v>
      </c>
    </row>
    <row r="40" spans="2:12" x14ac:dyDescent="0.25">
      <c r="B40" s="45">
        <v>0.85</v>
      </c>
      <c r="C40" s="75">
        <v>1393.6447037598944</v>
      </c>
      <c r="D40" s="32">
        <v>536.71621946249957</v>
      </c>
      <c r="E40" s="32">
        <v>878.40360273625015</v>
      </c>
      <c r="F40" s="32">
        <v>1479.2227864706931</v>
      </c>
      <c r="H40" s="21">
        <v>1.7</v>
      </c>
      <c r="I40" s="74">
        <v>2495.2699825197883</v>
      </c>
      <c r="J40" s="32">
        <v>210.65766999375046</v>
      </c>
      <c r="K40" s="32">
        <v>419.01758424875015</v>
      </c>
      <c r="L40" s="32">
        <v>757.42488453862552</v>
      </c>
    </row>
    <row r="41" spans="2:12" x14ac:dyDescent="0.25">
      <c r="B41" s="45">
        <v>0.875</v>
      </c>
      <c r="C41" s="75">
        <v>1422.405487645141</v>
      </c>
      <c r="D41" s="32">
        <v>524.77621946250019</v>
      </c>
      <c r="E41" s="32">
        <v>867.46360273625032</v>
      </c>
      <c r="F41" s="32">
        <v>1473.6890483997649</v>
      </c>
      <c r="H41" s="21">
        <v>1.75</v>
      </c>
      <c r="I41" s="74">
        <v>2552.9115502902819</v>
      </c>
      <c r="J41" s="32">
        <v>210.65766999375046</v>
      </c>
      <c r="K41" s="32">
        <v>419.01758424875015</v>
      </c>
      <c r="L41" s="32">
        <v>757.32988453862481</v>
      </c>
    </row>
    <row r="42" spans="2:12" x14ac:dyDescent="0.25">
      <c r="B42" s="45">
        <v>0.9</v>
      </c>
      <c r="C42" s="75">
        <v>1451.1762715303878</v>
      </c>
      <c r="D42" s="32">
        <v>516.82621946249992</v>
      </c>
      <c r="E42" s="32">
        <v>859.51360273625028</v>
      </c>
      <c r="F42" s="32">
        <v>1471.145310328837</v>
      </c>
      <c r="H42" s="21">
        <v>1.8</v>
      </c>
      <c r="I42" s="74">
        <v>2610.5531180607754</v>
      </c>
      <c r="J42" s="32">
        <v>174.98965500000077</v>
      </c>
      <c r="K42" s="32">
        <v>419.01758424875015</v>
      </c>
      <c r="L42" s="32">
        <v>757.24988453862579</v>
      </c>
    </row>
    <row r="43" spans="2:12" x14ac:dyDescent="0.25">
      <c r="B43" s="45">
        <v>0.92500000000000004</v>
      </c>
      <c r="C43" s="75">
        <v>1479.9220554156345</v>
      </c>
      <c r="D43" s="32">
        <v>504.90121946250019</v>
      </c>
      <c r="E43" s="32">
        <v>849.58860273625032</v>
      </c>
      <c r="F43" s="32">
        <v>1466.6265722579092</v>
      </c>
      <c r="H43" s="21">
        <v>1.85</v>
      </c>
      <c r="I43" s="74">
        <v>2668.194685831269</v>
      </c>
      <c r="J43" s="32">
        <v>174.98965500000031</v>
      </c>
      <c r="K43" s="32">
        <v>419.01758424875015</v>
      </c>
      <c r="L43" s="32">
        <v>757.15988453862474</v>
      </c>
    </row>
    <row r="44" spans="2:12" x14ac:dyDescent="0.25">
      <c r="B44" s="45">
        <v>0.95</v>
      </c>
      <c r="C44" s="75">
        <v>1508.7428393008815</v>
      </c>
      <c r="D44" s="32">
        <v>492.90121946249997</v>
      </c>
      <c r="E44" s="32">
        <v>838.5886027362501</v>
      </c>
      <c r="F44" s="32">
        <v>1462.0328341869806</v>
      </c>
      <c r="H44" s="21">
        <v>1.9</v>
      </c>
      <c r="I44" s="74">
        <v>2725.8362536017626</v>
      </c>
      <c r="J44" s="32">
        <v>174.98965500000077</v>
      </c>
      <c r="K44" s="32">
        <v>419.01758424875015</v>
      </c>
      <c r="L44" s="32">
        <v>757.07988453862527</v>
      </c>
    </row>
    <row r="45" spans="2:12" x14ac:dyDescent="0.25">
      <c r="B45" s="45">
        <v>0.97499999999999998</v>
      </c>
      <c r="C45" s="75">
        <v>1537.5636231861283</v>
      </c>
      <c r="D45" s="32">
        <v>483.90121946249997</v>
      </c>
      <c r="E45" s="32">
        <v>830.5886027362501</v>
      </c>
      <c r="F45" s="32">
        <v>1459.4390961160527</v>
      </c>
      <c r="H45" s="21">
        <v>1.95</v>
      </c>
      <c r="I45" s="74">
        <v>2783.477821372257</v>
      </c>
      <c r="J45" s="32">
        <v>174.98965500000031</v>
      </c>
      <c r="K45" s="32">
        <v>419.01758424875015</v>
      </c>
      <c r="L45" s="32">
        <v>756.98488453862547</v>
      </c>
    </row>
    <row r="46" spans="2:12" x14ac:dyDescent="0.25">
      <c r="B46" s="45">
        <v>1</v>
      </c>
      <c r="C46" s="75">
        <v>1566.376275781394</v>
      </c>
      <c r="D46" s="32">
        <v>471.90121946250042</v>
      </c>
      <c r="E46" s="32">
        <v>819.588602736251</v>
      </c>
      <c r="F46" s="32">
        <v>1454.8534893351059</v>
      </c>
      <c r="H46" s="21">
        <v>2</v>
      </c>
      <c r="I46" s="74">
        <v>2841.1031265627885</v>
      </c>
      <c r="J46" s="32">
        <v>174.98965500000031</v>
      </c>
      <c r="K46" s="32">
        <v>419.01758424875015</v>
      </c>
      <c r="L46" s="32">
        <v>756.90488453862463</v>
      </c>
    </row>
    <row r="47" spans="2:12" x14ac:dyDescent="0.25">
      <c r="B47" s="45">
        <v>1.0249999999999999</v>
      </c>
      <c r="C47" s="75">
        <v>1586.7095664674666</v>
      </c>
      <c r="D47" s="32">
        <v>459.90121946250019</v>
      </c>
      <c r="E47" s="32">
        <v>809.58860273624987</v>
      </c>
      <c r="F47" s="32">
        <v>1458.7472444633518</v>
      </c>
      <c r="H47" s="21">
        <v>2.0499999999999998</v>
      </c>
      <c r="I47" s="74">
        <v>2881.7697079349332</v>
      </c>
      <c r="J47" s="32">
        <v>174.98965500000077</v>
      </c>
      <c r="K47" s="32">
        <v>419.01758424875015</v>
      </c>
      <c r="L47" s="32">
        <v>756.82488453862516</v>
      </c>
    </row>
    <row r="48" spans="2:12" x14ac:dyDescent="0.25">
      <c r="B48" s="45">
        <v>1.05</v>
      </c>
      <c r="C48" s="75">
        <v>1607.0428571535392</v>
      </c>
      <c r="D48" s="32">
        <v>447.90121946249997</v>
      </c>
      <c r="E48" s="32">
        <v>798.58860273625055</v>
      </c>
      <c r="F48" s="32">
        <v>1461.6409995915985</v>
      </c>
      <c r="H48" s="21">
        <v>2.1</v>
      </c>
      <c r="I48" s="74">
        <v>2908.4099859747321</v>
      </c>
      <c r="J48" s="32">
        <v>189.0159583323466</v>
      </c>
      <c r="K48" s="32">
        <v>433.04388758109599</v>
      </c>
      <c r="L48" s="32">
        <v>770.75618787097119</v>
      </c>
    </row>
    <row r="49" spans="2:12" x14ac:dyDescent="0.25">
      <c r="B49" s="45">
        <v>1.075</v>
      </c>
      <c r="C49" s="75">
        <v>1627.3761478396113</v>
      </c>
      <c r="D49" s="32">
        <v>438.90121946249974</v>
      </c>
      <c r="E49" s="32">
        <v>790.58860273624987</v>
      </c>
      <c r="F49" s="32">
        <v>1468.5347547198448</v>
      </c>
      <c r="H49" s="21">
        <v>2.15</v>
      </c>
      <c r="I49" s="74">
        <v>2939.1766820244793</v>
      </c>
      <c r="J49" s="32">
        <v>198.91584365474409</v>
      </c>
      <c r="K49" s="32">
        <v>442.94377290349348</v>
      </c>
      <c r="L49" s="32">
        <v>780.65607319336914</v>
      </c>
    </row>
    <row r="50" spans="2:12" x14ac:dyDescent="0.25">
      <c r="B50" s="45">
        <v>1.1000000000000001</v>
      </c>
      <c r="C50" s="75">
        <v>1647.7094385256835</v>
      </c>
      <c r="D50" s="32">
        <v>426.90121946249997</v>
      </c>
      <c r="E50" s="32">
        <v>779.58860273625055</v>
      </c>
      <c r="F50" s="32">
        <v>1471.4285098480912</v>
      </c>
      <c r="H50" s="21">
        <v>2.2000000000000002</v>
      </c>
      <c r="I50" s="74">
        <v>2969.943378074227</v>
      </c>
      <c r="J50" s="32">
        <v>208.81572897714068</v>
      </c>
      <c r="K50" s="32">
        <v>405.91649437635533</v>
      </c>
      <c r="L50" s="32">
        <v>790.55595851576572</v>
      </c>
    </row>
    <row r="51" spans="2:12" x14ac:dyDescent="0.25">
      <c r="B51" s="45">
        <v>1.125</v>
      </c>
      <c r="C51" s="75">
        <v>1658.1428691453204</v>
      </c>
      <c r="D51" s="32">
        <v>424.80107952893536</v>
      </c>
      <c r="E51" s="32">
        <v>778.48846280268594</v>
      </c>
      <c r="F51" s="32">
        <v>1485.2221250427726</v>
      </c>
      <c r="H51" s="21">
        <v>2.25</v>
      </c>
      <c r="I51" s="74">
        <v>3000.7100741239742</v>
      </c>
      <c r="J51" s="32">
        <v>218.71561429953772</v>
      </c>
      <c r="K51" s="32">
        <v>394.40442793953753</v>
      </c>
      <c r="L51" s="32">
        <v>800.45584383816231</v>
      </c>
    </row>
    <row r="52" spans="2:12" x14ac:dyDescent="0.25">
      <c r="B52" s="45">
        <v>1.1499999999999999</v>
      </c>
      <c r="C52" s="75">
        <v>1673.5262171701943</v>
      </c>
      <c r="D52" s="32">
        <v>429.38774619013429</v>
      </c>
      <c r="E52" s="32">
        <v>773.43840546388446</v>
      </c>
      <c r="F52" s="32">
        <v>1494.0658228322181</v>
      </c>
      <c r="H52" s="21">
        <v>2.2999999999999998</v>
      </c>
      <c r="I52" s="74">
        <v>3031.4767701737219</v>
      </c>
      <c r="J52" s="32">
        <v>228.61549962193567</v>
      </c>
      <c r="K52" s="32">
        <v>404.30431326193502</v>
      </c>
      <c r="L52" s="32">
        <v>810.35572916056071</v>
      </c>
    </row>
    <row r="53" spans="2:12" x14ac:dyDescent="0.25">
      <c r="B53" s="45">
        <v>1.175</v>
      </c>
      <c r="C53" s="75">
        <v>1688.9095651950681</v>
      </c>
      <c r="D53" s="32">
        <v>434.29268885133274</v>
      </c>
      <c r="E53" s="32">
        <v>770.38834812508253</v>
      </c>
      <c r="F53" s="32">
        <v>1504.9095206216628</v>
      </c>
      <c r="H53" s="21">
        <v>2.35</v>
      </c>
      <c r="I53" s="74">
        <v>3059.8165766016305</v>
      </c>
      <c r="J53" s="32">
        <v>240.94227456617182</v>
      </c>
      <c r="K53" s="32">
        <v>416.63108820617117</v>
      </c>
      <c r="L53" s="32">
        <v>822.68250410479641</v>
      </c>
    </row>
    <row r="54" spans="2:12" x14ac:dyDescent="0.25">
      <c r="B54" s="45">
        <v>1.2</v>
      </c>
      <c r="C54" s="75">
        <v>1704.292913219942</v>
      </c>
      <c r="D54" s="32">
        <v>439.18263151253132</v>
      </c>
      <c r="E54" s="32">
        <v>764.3382907862815</v>
      </c>
      <c r="F54" s="32">
        <v>1513.7532184111078</v>
      </c>
      <c r="H54" s="21">
        <v>2.4</v>
      </c>
      <c r="I54" s="74">
        <v>3116.3707829078708</v>
      </c>
      <c r="J54" s="32">
        <v>225.05464963207578</v>
      </c>
      <c r="K54" s="32">
        <v>400.74346327207559</v>
      </c>
      <c r="L54" s="32">
        <v>806.79487917070082</v>
      </c>
    </row>
    <row r="55" spans="2:12" x14ac:dyDescent="0.25">
      <c r="B55" s="45">
        <v>1.2250000000000001</v>
      </c>
      <c r="C55" s="75">
        <v>1719.6762612448158</v>
      </c>
      <c r="D55" s="32">
        <v>444.07257417372989</v>
      </c>
      <c r="E55" s="32">
        <v>758.28823344747957</v>
      </c>
      <c r="F55" s="32">
        <v>1522.5969162005529</v>
      </c>
      <c r="H55" s="21">
        <v>2.4500000000000002</v>
      </c>
      <c r="I55" s="74">
        <v>3172.9249892141111</v>
      </c>
      <c r="J55" s="32">
        <v>197.58815499427055</v>
      </c>
      <c r="K55" s="32">
        <v>384.85583833798</v>
      </c>
      <c r="L55" s="32">
        <v>790.90725423660479</v>
      </c>
    </row>
    <row r="56" spans="2:12" x14ac:dyDescent="0.25">
      <c r="B56" s="45">
        <v>1.25</v>
      </c>
      <c r="C56" s="75">
        <v>1735.0596092696896</v>
      </c>
      <c r="D56" s="32">
        <v>448.97751683492788</v>
      </c>
      <c r="E56" s="32">
        <v>755.23817610867854</v>
      </c>
      <c r="F56" s="32">
        <v>1533.4406139899975</v>
      </c>
      <c r="H56" s="21">
        <v>2.5</v>
      </c>
      <c r="I56" s="74">
        <v>3229.4791955203509</v>
      </c>
      <c r="J56" s="32">
        <v>171.80064473777793</v>
      </c>
      <c r="K56" s="32">
        <v>368.96821340388442</v>
      </c>
      <c r="L56" s="32">
        <v>765.14232911027375</v>
      </c>
    </row>
    <row r="57" spans="2:12" x14ac:dyDescent="0.25">
      <c r="B57" s="45">
        <v>1.2749999999999999</v>
      </c>
      <c r="C57" s="75">
        <v>1750.4429572945633</v>
      </c>
      <c r="D57" s="32">
        <v>453.86745949612714</v>
      </c>
      <c r="E57" s="32">
        <v>750.18811876987684</v>
      </c>
      <c r="F57" s="32">
        <v>1541.2843117794428</v>
      </c>
      <c r="H57" s="21">
        <v>2.5499999999999998</v>
      </c>
      <c r="I57" s="74">
        <v>3286.0334018265917</v>
      </c>
      <c r="J57" s="32">
        <v>146.01313448128531</v>
      </c>
      <c r="K57" s="32">
        <v>353.08058846978884</v>
      </c>
      <c r="L57" s="32">
        <v>775.04221443267079</v>
      </c>
    </row>
    <row r="58" spans="2:12" x14ac:dyDescent="0.25">
      <c r="B58" s="45">
        <v>1.3</v>
      </c>
      <c r="C58" s="75">
        <v>1765.8263053194371</v>
      </c>
      <c r="D58" s="32">
        <v>458.75740215732526</v>
      </c>
      <c r="E58" s="32">
        <v>754.19781988107593</v>
      </c>
      <c r="F58" s="32">
        <v>1550.1280095688878</v>
      </c>
      <c r="H58" s="21">
        <v>2.6</v>
      </c>
      <c r="I58" s="74">
        <v>3342.587608132832</v>
      </c>
      <c r="J58" s="32">
        <v>120.22562422479177</v>
      </c>
      <c r="K58" s="32">
        <v>337.1929635356928</v>
      </c>
      <c r="L58" s="32">
        <v>744.26681520561715</v>
      </c>
    </row>
    <row r="59" spans="2:12" x14ac:dyDescent="0.25">
      <c r="B59" s="45">
        <v>1.325</v>
      </c>
      <c r="C59" s="75">
        <v>1781.2096533443109</v>
      </c>
      <c r="D59" s="32">
        <v>463.64734481852383</v>
      </c>
      <c r="E59" s="32">
        <v>759.0927625422737</v>
      </c>
      <c r="F59" s="32">
        <v>1558.9717073583324</v>
      </c>
      <c r="H59" s="21">
        <v>2.65</v>
      </c>
      <c r="I59" s="74">
        <v>3399.1418144390723</v>
      </c>
      <c r="J59" s="32">
        <v>94.438113968299149</v>
      </c>
      <c r="K59" s="32">
        <v>321.30533860159721</v>
      </c>
      <c r="L59" s="32">
        <v>693.96381044052441</v>
      </c>
    </row>
    <row r="60" spans="2:12" x14ac:dyDescent="0.25">
      <c r="B60" s="45">
        <v>1.35</v>
      </c>
      <c r="C60" s="75">
        <v>1796.5930013691848</v>
      </c>
      <c r="D60" s="32">
        <v>468.55228747972228</v>
      </c>
      <c r="E60" s="32">
        <v>764.00270520347317</v>
      </c>
      <c r="F60" s="32">
        <v>1569.8154051477775</v>
      </c>
      <c r="H60" s="21">
        <v>2.7</v>
      </c>
      <c r="I60" s="74">
        <v>3455.6960207453126</v>
      </c>
      <c r="J60" s="32">
        <v>71.74663088541638</v>
      </c>
      <c r="K60" s="32">
        <v>305.41771366750163</v>
      </c>
      <c r="L60" s="32">
        <v>703.73165417611153</v>
      </c>
    </row>
    <row r="61" spans="2:12" x14ac:dyDescent="0.25">
      <c r="B61" s="45">
        <v>1.375</v>
      </c>
      <c r="C61" s="75">
        <v>1811.9763493940586</v>
      </c>
      <c r="D61" s="32">
        <v>473.44223014092131</v>
      </c>
      <c r="E61" s="32">
        <v>768.9026478646706</v>
      </c>
      <c r="F61" s="32">
        <v>1578.6591029372225</v>
      </c>
      <c r="H61" s="21">
        <v>2.75</v>
      </c>
      <c r="I61" s="74">
        <v>3512.2502270515533</v>
      </c>
      <c r="J61" s="32">
        <v>71.746630885416835</v>
      </c>
      <c r="K61" s="32">
        <v>282.55654052350928</v>
      </c>
      <c r="L61" s="32">
        <v>713.63153949850948</v>
      </c>
    </row>
    <row r="62" spans="2:12" x14ac:dyDescent="0.25">
      <c r="B62" s="45">
        <v>1.4</v>
      </c>
      <c r="C62" s="75">
        <v>1827.3596974189325</v>
      </c>
      <c r="D62" s="32">
        <v>478.33217280211943</v>
      </c>
      <c r="E62" s="32">
        <v>773.79759052587019</v>
      </c>
      <c r="F62" s="32">
        <v>1587.5028007266676</v>
      </c>
      <c r="H62" s="21">
        <v>2.8</v>
      </c>
      <c r="I62" s="74">
        <v>3568.8044333577936</v>
      </c>
      <c r="J62" s="32">
        <v>71.74663088541638</v>
      </c>
      <c r="K62" s="32">
        <v>283.32498977083333</v>
      </c>
      <c r="L62" s="32">
        <v>723.53142482090607</v>
      </c>
    </row>
    <row r="63" spans="2:12" x14ac:dyDescent="0.25">
      <c r="B63" s="45">
        <v>1.425</v>
      </c>
      <c r="C63" s="75">
        <v>1842.7430454438061</v>
      </c>
      <c r="D63" s="32">
        <v>483.19211546331803</v>
      </c>
      <c r="E63" s="32">
        <v>778.70753318706807</v>
      </c>
      <c r="F63" s="32">
        <v>1598.3464985161129</v>
      </c>
      <c r="H63" s="21">
        <v>2.85</v>
      </c>
      <c r="I63" s="74">
        <v>3625.3586396640339</v>
      </c>
      <c r="J63" s="32">
        <v>71.74663088541638</v>
      </c>
      <c r="K63" s="32">
        <v>283.32498977083333</v>
      </c>
      <c r="L63" s="32">
        <v>733.43131014330356</v>
      </c>
    </row>
    <row r="64" spans="2:12" x14ac:dyDescent="0.25">
      <c r="B64" s="45">
        <v>1.45</v>
      </c>
      <c r="C64" s="75">
        <v>1852.9195425684704</v>
      </c>
      <c r="D64" s="32">
        <v>493.34890902472603</v>
      </c>
      <c r="E64" s="32">
        <v>788.80932674847668</v>
      </c>
      <c r="F64" s="32">
        <v>1612.397047205767</v>
      </c>
      <c r="H64" s="21">
        <v>2.9</v>
      </c>
      <c r="I64" s="74">
        <v>3681.9128459702742</v>
      </c>
      <c r="J64" s="32">
        <v>71.74663088541638</v>
      </c>
      <c r="K64" s="32">
        <v>283.32498977083333</v>
      </c>
      <c r="L64" s="32">
        <v>743.33119546570015</v>
      </c>
    </row>
    <row r="65" spans="2:12" x14ac:dyDescent="0.25">
      <c r="B65" s="45">
        <v>1.4750000000000001</v>
      </c>
      <c r="C65" s="75">
        <v>1881.1966457215906</v>
      </c>
      <c r="D65" s="32">
        <v>485.40509655767914</v>
      </c>
      <c r="E65" s="32">
        <v>780.81551428142825</v>
      </c>
      <c r="F65" s="32">
        <v>1607.3469898669653</v>
      </c>
      <c r="H65" s="21">
        <v>2.95</v>
      </c>
      <c r="I65" s="74">
        <v>3738.4670522765141</v>
      </c>
      <c r="J65" s="32">
        <v>71.746630885416835</v>
      </c>
      <c r="K65" s="32">
        <v>283.32498977083333</v>
      </c>
      <c r="L65" s="32">
        <v>753.2310807880981</v>
      </c>
    </row>
    <row r="66" spans="2:12" x14ac:dyDescent="0.25">
      <c r="B66" s="45">
        <v>1.5</v>
      </c>
      <c r="C66" s="75">
        <v>1909.4737488747107</v>
      </c>
      <c r="D66" s="32">
        <v>477.4612840906309</v>
      </c>
      <c r="E66" s="32">
        <v>772.81670181438108</v>
      </c>
      <c r="F66" s="32">
        <v>1603.2969325281645</v>
      </c>
      <c r="H66" s="21">
        <v>3</v>
      </c>
      <c r="I66" s="74">
        <v>3795.0212585827549</v>
      </c>
      <c r="J66" s="32">
        <v>71.746630885416835</v>
      </c>
      <c r="K66" s="32">
        <v>283.32498977083333</v>
      </c>
      <c r="L66" s="32">
        <v>763.13096611049514</v>
      </c>
    </row>
    <row r="67" spans="2:12" x14ac:dyDescent="0.25">
      <c r="B67" s="45">
        <v>1.5249999999999999</v>
      </c>
      <c r="C67" s="75">
        <v>1937.7508520278309</v>
      </c>
      <c r="D67" s="32">
        <v>469.51747162358311</v>
      </c>
      <c r="E67" s="32">
        <v>764.83288934733287</v>
      </c>
      <c r="F67" s="32">
        <v>1601.2468751893628</v>
      </c>
      <c r="H67" s="21">
        <v>3.05</v>
      </c>
      <c r="I67" s="74">
        <v>3843.390621399938</v>
      </c>
      <c r="J67" s="32">
        <v>79.93147437447351</v>
      </c>
      <c r="K67" s="32">
        <v>291.50983325989</v>
      </c>
      <c r="L67" s="32">
        <v>781.21569492194885</v>
      </c>
    </row>
    <row r="68" spans="2:12" x14ac:dyDescent="0.25">
      <c r="B68" s="45">
        <v>1.55</v>
      </c>
      <c r="C68" s="75">
        <v>1966.027955180951</v>
      </c>
      <c r="D68" s="32">
        <v>461.57365915653531</v>
      </c>
      <c r="E68" s="32">
        <v>756.83407688028524</v>
      </c>
      <c r="F68" s="32">
        <v>1597.196817850561</v>
      </c>
      <c r="H68" s="21">
        <v>3.1</v>
      </c>
      <c r="I68" s="74">
        <v>3887.3081239505691</v>
      </c>
      <c r="J68" s="32">
        <v>92.568178130082742</v>
      </c>
      <c r="K68" s="32">
        <v>304.14653701549923</v>
      </c>
      <c r="L68" s="32">
        <v>803.75228399995558</v>
      </c>
    </row>
    <row r="69" spans="2:12" x14ac:dyDescent="0.25">
      <c r="B69" s="45">
        <v>1.575</v>
      </c>
      <c r="C69" s="75">
        <v>1994.3050583340714</v>
      </c>
      <c r="D69" s="32">
        <v>453.62984668948775</v>
      </c>
      <c r="E69" s="32">
        <v>748.84026441323704</v>
      </c>
      <c r="F69" s="32">
        <v>1593.14676051176</v>
      </c>
      <c r="H69" s="21">
        <v>3.15</v>
      </c>
      <c r="I69" s="74">
        <v>3931.2256265012002</v>
      </c>
      <c r="J69" s="32">
        <v>105.20488188569243</v>
      </c>
      <c r="K69" s="32">
        <v>316.78324077110938</v>
      </c>
      <c r="L69" s="32">
        <v>826.28887307796231</v>
      </c>
    </row>
    <row r="70" spans="2:12" x14ac:dyDescent="0.25">
      <c r="B70" s="45">
        <v>1.6</v>
      </c>
      <c r="C70" s="75">
        <v>2022.5821614871918</v>
      </c>
      <c r="D70" s="32">
        <v>445.68603422243928</v>
      </c>
      <c r="E70" s="32">
        <v>726.92579683795816</v>
      </c>
      <c r="F70" s="32">
        <v>1591.0967031729581</v>
      </c>
      <c r="H70" s="21">
        <v>3.2</v>
      </c>
      <c r="I70" s="74">
        <v>3985.7714171410498</v>
      </c>
      <c r="J70" s="32">
        <v>107.21329755208353</v>
      </c>
      <c r="K70" s="32">
        <v>318.79165643750002</v>
      </c>
      <c r="L70" s="32">
        <v>838.19717406675045</v>
      </c>
    </row>
    <row r="71" spans="2:12" x14ac:dyDescent="0.25">
      <c r="B71" s="45">
        <v>1.625</v>
      </c>
      <c r="C71" s="75">
        <v>2050.8592646403117</v>
      </c>
      <c r="D71" s="32">
        <v>437.74222175539217</v>
      </c>
      <c r="E71" s="32">
        <v>721.87573949915668</v>
      </c>
      <c r="F71" s="32">
        <v>1587.0466458341566</v>
      </c>
      <c r="H71" s="21">
        <v>3.25</v>
      </c>
      <c r="I71" s="74">
        <v>4042.3256234472897</v>
      </c>
      <c r="J71" s="32">
        <v>107.21329755208308</v>
      </c>
      <c r="K71" s="32">
        <v>318.79165643750048</v>
      </c>
      <c r="L71" s="32">
        <v>848.09705938914749</v>
      </c>
    </row>
    <row r="72" spans="2:12" x14ac:dyDescent="0.25">
      <c r="B72" s="45">
        <v>1.65</v>
      </c>
      <c r="C72" s="75">
        <v>2079.1363677934319</v>
      </c>
      <c r="D72" s="32">
        <v>429.79840928834392</v>
      </c>
      <c r="E72" s="32">
        <v>715.82568216035543</v>
      </c>
      <c r="F72" s="32">
        <v>1581.9965884953558</v>
      </c>
      <c r="H72" s="21">
        <v>3.3</v>
      </c>
      <c r="I72" s="74">
        <v>4098.8798297535304</v>
      </c>
      <c r="J72" s="32">
        <v>107.21329755208353</v>
      </c>
      <c r="K72" s="32">
        <v>318.79165643750002</v>
      </c>
      <c r="L72" s="32">
        <v>857.99694471154453</v>
      </c>
    </row>
    <row r="73" spans="2:12" x14ac:dyDescent="0.25">
      <c r="B73" s="45">
        <v>1.675</v>
      </c>
      <c r="C73" s="75">
        <v>2107.413470946552</v>
      </c>
      <c r="D73" s="32">
        <v>421.85459682129567</v>
      </c>
      <c r="E73" s="32">
        <v>709.77562482155372</v>
      </c>
      <c r="F73" s="32">
        <v>1486.9248157115539</v>
      </c>
      <c r="H73" s="21">
        <v>3.35</v>
      </c>
      <c r="I73" s="74">
        <v>4157.8829161291942</v>
      </c>
      <c r="J73" s="32">
        <v>104.76441748265916</v>
      </c>
      <c r="K73" s="32">
        <v>316.34277636807565</v>
      </c>
      <c r="L73" s="32">
        <v>827.52098076939274</v>
      </c>
    </row>
    <row r="74" spans="2:12" x14ac:dyDescent="0.25">
      <c r="B74" s="45">
        <v>1.7</v>
      </c>
      <c r="C74" s="75">
        <v>2135.6905740996726</v>
      </c>
      <c r="D74" s="32">
        <v>413.91078435424788</v>
      </c>
      <c r="E74" s="32">
        <v>700.72556748275247</v>
      </c>
      <c r="F74" s="32">
        <v>1484.8747583727527</v>
      </c>
      <c r="H74" s="21">
        <v>3.4</v>
      </c>
      <c r="I74" s="74">
        <v>4217.5212519420684</v>
      </c>
      <c r="J74" s="32">
        <v>101.68028797602619</v>
      </c>
      <c r="K74" s="32">
        <v>313.25864686144359</v>
      </c>
      <c r="L74" s="32">
        <v>774.13384649766704</v>
      </c>
    </row>
    <row r="75" spans="2:12" x14ac:dyDescent="0.25">
      <c r="B75" s="45">
        <v>1.7250000000000001</v>
      </c>
      <c r="C75" s="75">
        <v>2163.9676772527923</v>
      </c>
      <c r="D75" s="32">
        <v>405.966971887201</v>
      </c>
      <c r="E75" s="32">
        <v>705.67551014395121</v>
      </c>
      <c r="F75" s="32">
        <v>1480.8247010339514</v>
      </c>
      <c r="H75" s="21">
        <v>3.45</v>
      </c>
      <c r="I75" s="74">
        <v>4277.1595877549416</v>
      </c>
      <c r="J75" s="32">
        <v>98.596158469393231</v>
      </c>
      <c r="K75" s="32">
        <v>310.17451735480972</v>
      </c>
      <c r="L75" s="32">
        <v>720.74671222594043</v>
      </c>
    </row>
    <row r="76" spans="2:12" x14ac:dyDescent="0.25">
      <c r="B76" s="45">
        <v>1.75</v>
      </c>
      <c r="C76" s="75">
        <v>2192.2447804059129</v>
      </c>
      <c r="D76" s="32">
        <v>398.0231594201523</v>
      </c>
      <c r="E76" s="32">
        <v>710.62545280514951</v>
      </c>
      <c r="F76" s="32">
        <v>1476.7746436951497</v>
      </c>
      <c r="H76" s="21">
        <v>3.5</v>
      </c>
      <c r="I76" s="74">
        <v>4336.7979235678158</v>
      </c>
      <c r="J76" s="32">
        <v>95.512028962759359</v>
      </c>
      <c r="K76" s="32">
        <v>307.09038784817676</v>
      </c>
      <c r="L76" s="32">
        <v>703.89548393680889</v>
      </c>
    </row>
    <row r="77" spans="2:12" x14ac:dyDescent="0.25">
      <c r="B77" s="45">
        <v>1.7749999999999999</v>
      </c>
      <c r="C77" s="75">
        <v>2213.0346028811355</v>
      </c>
      <c r="D77" s="32">
        <v>374.48902952512799</v>
      </c>
      <c r="E77" s="32">
        <v>723.06267614424542</v>
      </c>
      <c r="F77" s="32">
        <v>1482.2118670342456</v>
      </c>
      <c r="H77" s="21">
        <v>3.55</v>
      </c>
      <c r="I77" s="74">
        <v>4386.1267507020002</v>
      </c>
      <c r="J77" s="32">
        <v>102.73740813481527</v>
      </c>
      <c r="K77" s="32">
        <v>314.31576702023176</v>
      </c>
      <c r="L77" s="32">
        <v>706.88429429106509</v>
      </c>
    </row>
    <row r="78" spans="2:12" x14ac:dyDescent="0.25">
      <c r="B78" s="45">
        <v>1.8</v>
      </c>
      <c r="C78" s="75">
        <v>2234.7295420226105</v>
      </c>
      <c r="D78" s="32">
        <v>360.53696418184927</v>
      </c>
      <c r="E78" s="32">
        <v>734.59478281708925</v>
      </c>
      <c r="F78" s="32">
        <v>1484.7439737070895</v>
      </c>
      <c r="H78" s="21">
        <v>3.6</v>
      </c>
      <c r="I78" s="74">
        <v>4433.9924173785548</v>
      </c>
      <c r="J78" s="32">
        <v>111.42594776450096</v>
      </c>
      <c r="K78" s="32">
        <v>323.00430664991745</v>
      </c>
      <c r="L78" s="32">
        <v>715.57283392075078</v>
      </c>
    </row>
    <row r="79" spans="2:12" x14ac:dyDescent="0.25">
      <c r="B79" s="45">
        <v>1.825</v>
      </c>
      <c r="C79" s="75">
        <v>2258.6623753608878</v>
      </c>
      <c r="D79" s="32">
        <v>351.31506038438101</v>
      </c>
      <c r="E79" s="32">
        <v>743.88899529313085</v>
      </c>
      <c r="F79" s="32">
        <v>1485.0381861831311</v>
      </c>
      <c r="H79" s="21">
        <v>3.65</v>
      </c>
      <c r="I79" s="74">
        <v>4481.8580840551094</v>
      </c>
      <c r="J79" s="32">
        <v>120.11448739418665</v>
      </c>
      <c r="K79" s="32">
        <v>331.69284627960405</v>
      </c>
      <c r="L79" s="32">
        <v>724.26137355043647</v>
      </c>
    </row>
    <row r="80" spans="2:12" x14ac:dyDescent="0.25">
      <c r="B80" s="45">
        <v>1.85</v>
      </c>
      <c r="C80" s="75">
        <v>2282.5952086991642</v>
      </c>
      <c r="D80" s="32">
        <v>350.65433739006221</v>
      </c>
      <c r="E80" s="32">
        <v>753.1832077691729</v>
      </c>
      <c r="F80" s="32">
        <v>1484.3323986591731</v>
      </c>
      <c r="H80" s="21">
        <v>3.7</v>
      </c>
      <c r="I80" s="74">
        <v>4529.7237507316622</v>
      </c>
      <c r="J80" s="32">
        <v>130.48945358764649</v>
      </c>
      <c r="K80" s="32">
        <v>340.38138590929066</v>
      </c>
      <c r="L80" s="32">
        <v>732.94991318012399</v>
      </c>
    </row>
    <row r="81" spans="2:12" x14ac:dyDescent="0.25">
      <c r="B81" s="45">
        <v>1.875</v>
      </c>
      <c r="C81" s="75">
        <v>2306.5280420374415</v>
      </c>
      <c r="D81" s="32">
        <v>354.99860720490551</v>
      </c>
      <c r="E81" s="32">
        <v>762.47742024521449</v>
      </c>
      <c r="F81" s="32">
        <v>1486.6266111352147</v>
      </c>
      <c r="H81" s="21">
        <v>3.75</v>
      </c>
      <c r="I81" s="74">
        <v>4577.5894174082168</v>
      </c>
      <c r="J81" s="32">
        <v>142.26212272396606</v>
      </c>
      <c r="K81" s="32">
        <v>349.06992553897726</v>
      </c>
      <c r="L81" s="32">
        <v>741.63845280980968</v>
      </c>
    </row>
    <row r="82" spans="2:12" x14ac:dyDescent="0.25">
      <c r="B82" s="45">
        <v>1.9</v>
      </c>
      <c r="C82" s="75">
        <v>2328.4055974271178</v>
      </c>
      <c r="D82" s="32">
        <v>361.39815496834944</v>
      </c>
      <c r="E82" s="32">
        <v>773.82691066985717</v>
      </c>
      <c r="F82" s="32">
        <v>1488.9761015598574</v>
      </c>
      <c r="H82" s="21">
        <v>3.8</v>
      </c>
      <c r="I82" s="74">
        <v>4625.4550840847705</v>
      </c>
      <c r="J82" s="32">
        <v>154.03479186028562</v>
      </c>
      <c r="K82" s="32">
        <v>357.75846516866386</v>
      </c>
      <c r="L82" s="32">
        <v>750.32699243949628</v>
      </c>
    </row>
    <row r="83" spans="2:12" x14ac:dyDescent="0.25">
      <c r="B83" s="45">
        <v>1.925</v>
      </c>
      <c r="C83" s="75">
        <v>2342.4140458257516</v>
      </c>
      <c r="D83" s="32">
        <v>375.66680972283621</v>
      </c>
      <c r="E83" s="32">
        <v>793.04550808554222</v>
      </c>
      <c r="F83" s="32">
        <v>1499.1946989755425</v>
      </c>
      <c r="H83" s="21">
        <v>3.85</v>
      </c>
      <c r="I83" s="74">
        <v>4673.3207507613251</v>
      </c>
      <c r="J83" s="32">
        <v>165.80746099660519</v>
      </c>
      <c r="K83" s="32">
        <v>366.44700479834955</v>
      </c>
      <c r="L83" s="32">
        <v>759.01553206918288</v>
      </c>
    </row>
    <row r="84" spans="2:12" x14ac:dyDescent="0.25">
      <c r="B84" s="45">
        <v>1.95</v>
      </c>
      <c r="C84" s="75">
        <v>2356.4224942243845</v>
      </c>
      <c r="D84" s="32">
        <v>389.93546447732297</v>
      </c>
      <c r="E84" s="32">
        <v>812.26410550122773</v>
      </c>
      <c r="F84" s="32">
        <v>1511.413296391228</v>
      </c>
      <c r="H84" s="21">
        <v>3.9</v>
      </c>
      <c r="I84" s="74">
        <v>4721.1864174378788</v>
      </c>
      <c r="J84" s="32">
        <v>175.29733333333297</v>
      </c>
      <c r="K84" s="32">
        <v>375.13554442803616</v>
      </c>
      <c r="L84" s="32">
        <v>767.70407169886857</v>
      </c>
    </row>
    <row r="85" spans="2:12" x14ac:dyDescent="0.25">
      <c r="B85" s="45">
        <v>1.9750000000000001</v>
      </c>
      <c r="C85" s="75">
        <v>2374.4052087238829</v>
      </c>
      <c r="D85" s="32">
        <v>400.22985313094432</v>
      </c>
      <c r="E85" s="32">
        <v>827.50843681604783</v>
      </c>
      <c r="F85" s="32">
        <v>1517.6576277060481</v>
      </c>
      <c r="H85" s="21">
        <v>3.95</v>
      </c>
      <c r="I85" s="74">
        <v>4769.0520841144325</v>
      </c>
      <c r="J85" s="32">
        <v>175.29733333333297</v>
      </c>
      <c r="K85" s="32">
        <v>383.82408405772185</v>
      </c>
      <c r="L85" s="32">
        <v>776.39261132855518</v>
      </c>
    </row>
    <row r="86" spans="2:12" x14ac:dyDescent="0.25">
      <c r="B86" s="45">
        <v>2</v>
      </c>
      <c r="C86" s="75">
        <v>2398.3380420621597</v>
      </c>
      <c r="D86" s="32">
        <v>404.57412294578808</v>
      </c>
      <c r="E86" s="32">
        <v>836.80264929208988</v>
      </c>
      <c r="F86" s="32">
        <v>1517.9518401820901</v>
      </c>
      <c r="H86" s="21">
        <v>4</v>
      </c>
      <c r="I86" s="74">
        <v>4816.9177507909862</v>
      </c>
      <c r="J86" s="32">
        <v>175.29733333333388</v>
      </c>
      <c r="K86" s="32">
        <v>392.51262368740936</v>
      </c>
      <c r="L86" s="32">
        <v>785.08115095824178</v>
      </c>
    </row>
    <row r="87" spans="2:12" x14ac:dyDescent="0.25">
      <c r="B87" s="45">
        <v>2.0249999999999999</v>
      </c>
      <c r="C87" s="75">
        <v>2422.2708754004366</v>
      </c>
      <c r="D87" s="32">
        <v>408.91839276063092</v>
      </c>
      <c r="E87" s="32">
        <v>846.09686176813148</v>
      </c>
      <c r="F87" s="32">
        <v>1518.2460526581317</v>
      </c>
      <c r="H87" s="21">
        <v>4.05</v>
      </c>
      <c r="I87" s="74">
        <v>4864.7834174675399</v>
      </c>
      <c r="J87" s="32">
        <v>165.20313230447846</v>
      </c>
      <c r="K87" s="32">
        <v>402.12513637521624</v>
      </c>
      <c r="L87" s="32">
        <v>793.76969058792838</v>
      </c>
    </row>
    <row r="88" spans="2:12" x14ac:dyDescent="0.25">
      <c r="B88" s="45">
        <v>2.0499999999999998</v>
      </c>
      <c r="C88" s="75">
        <v>2442.8070136451388</v>
      </c>
      <c r="D88" s="32">
        <v>412.67544146239652</v>
      </c>
      <c r="E88" s="32">
        <v>854.13476236024826</v>
      </c>
      <c r="F88" s="32">
        <v>1519.2839532502485</v>
      </c>
      <c r="H88" s="21">
        <v>4.0999999999999996</v>
      </c>
      <c r="I88" s="74">
        <v>4909.3733394111341</v>
      </c>
      <c r="J88" s="32">
        <v>155.75268848776886</v>
      </c>
      <c r="K88" s="32">
        <v>413.13047352614376</v>
      </c>
      <c r="L88" s="32">
        <v>801.89191901944832</v>
      </c>
    </row>
    <row r="89" spans="2:12" x14ac:dyDescent="0.25">
      <c r="B89" s="45">
        <v>2.0750000000000002</v>
      </c>
      <c r="C89" s="75">
        <v>2467.0615828481282</v>
      </c>
      <c r="D89" s="32">
        <v>417.07533301760441</v>
      </c>
      <c r="E89" s="32">
        <v>863.54797303282749</v>
      </c>
      <c r="F89" s="32">
        <v>1511.6971639228277</v>
      </c>
      <c r="H89" s="21">
        <v>4.1500000000000004</v>
      </c>
      <c r="I89" s="74">
        <v>4957.9253759324083</v>
      </c>
      <c r="J89" s="32">
        <v>145.50526153219107</v>
      </c>
      <c r="K89" s="32">
        <v>425.06392244800736</v>
      </c>
      <c r="L89" s="32">
        <v>810.69911836191295</v>
      </c>
    </row>
    <row r="90" spans="2:12" x14ac:dyDescent="0.25">
      <c r="B90" s="45">
        <v>2.1</v>
      </c>
      <c r="C90" s="75">
        <v>2491.316152051118</v>
      </c>
      <c r="D90" s="32">
        <v>421.47522457281229</v>
      </c>
      <c r="E90" s="32">
        <v>872.96118370540671</v>
      </c>
      <c r="F90" s="32">
        <v>1521.1103745954069</v>
      </c>
      <c r="H90" s="21">
        <v>4.2</v>
      </c>
      <c r="I90" s="74">
        <v>5006.4774124536825</v>
      </c>
      <c r="J90" s="32">
        <v>139.83066666666764</v>
      </c>
      <c r="K90" s="32">
        <v>436.99737136987187</v>
      </c>
      <c r="L90" s="32">
        <v>819.50631770437849</v>
      </c>
    </row>
    <row r="91" spans="2:12" x14ac:dyDescent="0.25">
      <c r="B91" s="45">
        <v>2.125</v>
      </c>
      <c r="C91" s="75">
        <v>2515.5707212541074</v>
      </c>
      <c r="D91" s="32">
        <v>425.87511612802064</v>
      </c>
      <c r="E91" s="32">
        <v>882.37439437798594</v>
      </c>
      <c r="F91" s="32">
        <v>1530.5235852679862</v>
      </c>
      <c r="H91" s="21">
        <v>4.25</v>
      </c>
      <c r="I91" s="74">
        <v>5055.0294489749567</v>
      </c>
      <c r="J91" s="32">
        <v>139.83066666666673</v>
      </c>
      <c r="K91" s="32">
        <v>448.93082029173456</v>
      </c>
      <c r="L91" s="32">
        <v>828.31351704684221</v>
      </c>
    </row>
    <row r="92" spans="2:12" x14ac:dyDescent="0.25">
      <c r="B92" s="45">
        <v>2.15</v>
      </c>
      <c r="C92" s="75">
        <v>2539.8252904570968</v>
      </c>
      <c r="D92" s="32">
        <v>430.27500768322898</v>
      </c>
      <c r="E92" s="32">
        <v>891.78760505056562</v>
      </c>
      <c r="F92" s="32">
        <v>1539.9367959405658</v>
      </c>
      <c r="H92" s="21">
        <v>4.3</v>
      </c>
      <c r="I92" s="74">
        <v>5103.5814854962309</v>
      </c>
      <c r="J92" s="32">
        <v>139.83066666666673</v>
      </c>
      <c r="K92" s="32">
        <v>454.95972800000072</v>
      </c>
      <c r="L92" s="32">
        <v>837.12071638930774</v>
      </c>
    </row>
    <row r="93" spans="2:12" x14ac:dyDescent="0.25">
      <c r="B93" s="45">
        <v>2.1749999999999998</v>
      </c>
      <c r="C93" s="75">
        <v>2564.0798596600866</v>
      </c>
      <c r="D93" s="32">
        <v>434.67489923843641</v>
      </c>
      <c r="E93" s="32">
        <v>886.5169367791168</v>
      </c>
      <c r="F93" s="32">
        <v>1549.3500066131442</v>
      </c>
      <c r="H93" s="21">
        <v>4.3499999999999996</v>
      </c>
      <c r="I93" s="74">
        <v>5152.1335220175042</v>
      </c>
      <c r="J93" s="32">
        <v>139.83066666666764</v>
      </c>
      <c r="K93" s="32">
        <v>454.95972800000072</v>
      </c>
      <c r="L93" s="32">
        <v>845.92791573177237</v>
      </c>
    </row>
    <row r="94" spans="2:12" x14ac:dyDescent="0.25">
      <c r="B94" s="45">
        <v>2.2000000000000002</v>
      </c>
      <c r="C94" s="75">
        <v>2588.3344288630756</v>
      </c>
      <c r="D94" s="32">
        <v>439.07479079364521</v>
      </c>
      <c r="E94" s="32">
        <v>858.22462956749496</v>
      </c>
      <c r="F94" s="32">
        <v>1558.7632172857243</v>
      </c>
      <c r="H94" s="21">
        <v>4.4000000000000004</v>
      </c>
      <c r="I94" s="74">
        <v>5200.6855585387793</v>
      </c>
      <c r="J94" s="32">
        <v>139.83066666666673</v>
      </c>
      <c r="K94" s="32">
        <v>454.95972799999981</v>
      </c>
      <c r="L94" s="32">
        <v>854.735115074237</v>
      </c>
    </row>
    <row r="95" spans="2:12" x14ac:dyDescent="0.25">
      <c r="B95" s="45">
        <v>2.2250000000000001</v>
      </c>
      <c r="C95" s="75">
        <v>2612.5889980660654</v>
      </c>
      <c r="D95" s="32">
        <v>443.47468234885264</v>
      </c>
      <c r="E95" s="32">
        <v>839.45613253426927</v>
      </c>
      <c r="F95" s="32">
        <v>1568.1764279583035</v>
      </c>
      <c r="H95" s="21">
        <v>4.45</v>
      </c>
      <c r="I95" s="74">
        <v>5249.2375950600526</v>
      </c>
      <c r="J95" s="32">
        <v>139.83066666666673</v>
      </c>
      <c r="K95" s="32">
        <v>454.95972800000072</v>
      </c>
      <c r="L95" s="32">
        <v>863.54231441670163</v>
      </c>
    </row>
    <row r="96" spans="2:12" x14ac:dyDescent="0.25">
      <c r="B96" s="45">
        <v>2.25</v>
      </c>
      <c r="C96" s="75">
        <v>2636.8435672690543</v>
      </c>
      <c r="D96" s="32">
        <v>447.87457390406144</v>
      </c>
      <c r="E96" s="32">
        <v>843.85602408947761</v>
      </c>
      <c r="F96" s="32">
        <v>1577.5896386308827</v>
      </c>
      <c r="H96" s="21">
        <v>4.5</v>
      </c>
      <c r="I96" s="74">
        <v>5297.7896315813259</v>
      </c>
      <c r="J96" s="32">
        <v>139.83066666666764</v>
      </c>
      <c r="K96" s="32">
        <v>454.95972800000072</v>
      </c>
      <c r="L96" s="32">
        <v>872.34951375916717</v>
      </c>
    </row>
    <row r="97" spans="2:12" x14ac:dyDescent="0.25">
      <c r="B97" s="45">
        <v>2.2749999999999999</v>
      </c>
      <c r="C97" s="75">
        <v>2661.0981364720442</v>
      </c>
      <c r="D97" s="32">
        <v>452.27446545926932</v>
      </c>
      <c r="E97" s="32">
        <v>848.25591564468596</v>
      </c>
      <c r="F97" s="32">
        <v>1587.002849303462</v>
      </c>
      <c r="H97" s="21">
        <v>4.55</v>
      </c>
      <c r="I97" s="74">
        <v>5346.341668102601</v>
      </c>
      <c r="J97" s="32">
        <v>139.83066666666673</v>
      </c>
      <c r="K97" s="32">
        <v>454.95972799999981</v>
      </c>
      <c r="L97" s="32">
        <v>881.15671310163088</v>
      </c>
    </row>
    <row r="98" spans="2:12" x14ac:dyDescent="0.25">
      <c r="B98" s="45">
        <v>2.2999999999999998</v>
      </c>
      <c r="C98" s="75">
        <v>2685.352705675034</v>
      </c>
      <c r="D98" s="32">
        <v>456.67435701447721</v>
      </c>
      <c r="E98" s="32">
        <v>852.65580719989384</v>
      </c>
      <c r="F98" s="32">
        <v>1596.4160599760412</v>
      </c>
      <c r="H98" s="21">
        <v>4.5999999999999996</v>
      </c>
      <c r="I98" s="74">
        <v>5394.8937046238752</v>
      </c>
      <c r="J98" s="32">
        <v>139.83066666666673</v>
      </c>
      <c r="K98" s="32">
        <v>454.95972799999981</v>
      </c>
      <c r="L98" s="32">
        <v>889.96391244409642</v>
      </c>
    </row>
    <row r="99" spans="2:12" x14ac:dyDescent="0.25">
      <c r="B99" s="45">
        <v>2.3250000000000002</v>
      </c>
      <c r="C99" s="75">
        <v>2709.6072748780234</v>
      </c>
      <c r="D99" s="32">
        <v>461.07424856968555</v>
      </c>
      <c r="E99" s="32">
        <v>857.05569875510173</v>
      </c>
      <c r="F99" s="32">
        <v>1605.82927064862</v>
      </c>
      <c r="H99" s="21">
        <v>4.6500000000000004</v>
      </c>
      <c r="I99" s="74">
        <v>5443.4457411451494</v>
      </c>
      <c r="J99" s="32">
        <v>139.83066666666764</v>
      </c>
      <c r="K99" s="32">
        <v>454.95972800000072</v>
      </c>
      <c r="L99" s="32">
        <v>898.77111178656105</v>
      </c>
    </row>
    <row r="100" spans="2:12" x14ac:dyDescent="0.25">
      <c r="B100" s="45">
        <v>2.35</v>
      </c>
      <c r="C100" s="75">
        <v>2733.8618440810128</v>
      </c>
      <c r="D100" s="32">
        <v>465.47414012489344</v>
      </c>
      <c r="E100" s="32">
        <v>861.45559031031007</v>
      </c>
      <c r="F100" s="32">
        <v>1615.2424813211996</v>
      </c>
      <c r="H100" s="21">
        <v>4.7</v>
      </c>
      <c r="I100" s="74">
        <v>5491.9977776664218</v>
      </c>
      <c r="J100" s="32">
        <v>139.83066666666764</v>
      </c>
      <c r="K100" s="32">
        <v>454.95972800000072</v>
      </c>
      <c r="L100" s="32">
        <v>907.57831112902659</v>
      </c>
    </row>
    <row r="101" spans="2:12" x14ac:dyDescent="0.25">
      <c r="B101" s="45">
        <v>2.375</v>
      </c>
      <c r="C101" s="75">
        <v>2758.1164132840022</v>
      </c>
      <c r="D101" s="32">
        <v>469.87403168010133</v>
      </c>
      <c r="E101" s="32">
        <v>865.85548186551796</v>
      </c>
      <c r="F101" s="32">
        <v>1624.6556919937793</v>
      </c>
      <c r="H101" s="21">
        <v>4.75</v>
      </c>
      <c r="I101" s="74">
        <v>5540.5498141876969</v>
      </c>
      <c r="J101" s="32">
        <v>139.83066666666673</v>
      </c>
      <c r="K101" s="32">
        <v>454.95972799999981</v>
      </c>
      <c r="L101" s="32">
        <v>916.38551047149031</v>
      </c>
    </row>
    <row r="102" spans="2:12" x14ac:dyDescent="0.25">
      <c r="B102" s="45">
        <v>2.4</v>
      </c>
      <c r="C102" s="75">
        <v>2782.370982486992</v>
      </c>
      <c r="D102" s="32">
        <v>474.27392323530967</v>
      </c>
      <c r="E102" s="32">
        <v>870.25537342072585</v>
      </c>
      <c r="F102" s="32">
        <v>1634.0689026663576</v>
      </c>
      <c r="H102" s="21">
        <v>4.8</v>
      </c>
      <c r="I102" s="74">
        <v>5589.1018507089711</v>
      </c>
      <c r="J102" s="32">
        <v>139.83066666666673</v>
      </c>
      <c r="K102" s="32">
        <v>454.95972800000072</v>
      </c>
      <c r="L102" s="32">
        <v>928.06456559890012</v>
      </c>
    </row>
    <row r="103" spans="2:12" x14ac:dyDescent="0.25">
      <c r="B103" s="45">
        <v>2.4249999999999998</v>
      </c>
      <c r="C103" s="75">
        <v>2806.625551689981</v>
      </c>
      <c r="D103" s="32">
        <v>478.67381479051755</v>
      </c>
      <c r="E103" s="32">
        <v>874.65526497593419</v>
      </c>
      <c r="F103" s="32">
        <v>1643.4821133389369</v>
      </c>
      <c r="H103" s="21">
        <v>4.8499999999999996</v>
      </c>
      <c r="I103" s="74">
        <v>5637.6538872302435</v>
      </c>
      <c r="J103" s="32">
        <v>139.83066666666764</v>
      </c>
      <c r="K103" s="32">
        <v>446.37046269859002</v>
      </c>
      <c r="L103" s="32">
        <v>931.40874921935301</v>
      </c>
    </row>
    <row r="104" spans="2:12" x14ac:dyDescent="0.25">
      <c r="B104" s="45">
        <v>2.4500000000000002</v>
      </c>
      <c r="C104" s="75">
        <v>2830.8801208929708</v>
      </c>
      <c r="D104" s="32">
        <v>483.0737063457259</v>
      </c>
      <c r="E104" s="32">
        <v>879.05515653114207</v>
      </c>
      <c r="F104" s="32">
        <v>1652.895324011517</v>
      </c>
      <c r="H104" s="21">
        <v>4.9000000000000004</v>
      </c>
      <c r="I104" s="74">
        <v>5686.2059237515186</v>
      </c>
      <c r="J104" s="32">
        <v>139.83066666666673</v>
      </c>
      <c r="K104" s="32">
        <v>385.34537947500576</v>
      </c>
      <c r="L104" s="32">
        <v>882.31711491763235</v>
      </c>
    </row>
    <row r="105" spans="2:12" x14ac:dyDescent="0.25">
      <c r="B105" s="45">
        <v>2.4749999999999996</v>
      </c>
      <c r="C105" s="75">
        <v>2855.1346900959597</v>
      </c>
      <c r="D105" s="32">
        <v>487.47359790093378</v>
      </c>
      <c r="E105" s="32">
        <v>883.45504808635042</v>
      </c>
      <c r="F105" s="32">
        <v>1662.3085346840962</v>
      </c>
      <c r="H105" s="21">
        <v>4.9499999999999993</v>
      </c>
      <c r="I105" s="74">
        <v>5734.7579602727919</v>
      </c>
      <c r="J105" s="32">
        <v>139.83066666666673</v>
      </c>
      <c r="K105" s="32">
        <v>385.0438639999993</v>
      </c>
      <c r="L105" s="32">
        <v>833.2254806159126</v>
      </c>
    </row>
    <row r="106" spans="2:12" x14ac:dyDescent="0.25">
      <c r="B106" s="45">
        <v>2.5</v>
      </c>
      <c r="C106" s="75">
        <v>2879.38925929895</v>
      </c>
      <c r="D106" s="32">
        <v>491.87348945614167</v>
      </c>
      <c r="E106" s="32">
        <v>887.8549396415583</v>
      </c>
      <c r="F106" s="32">
        <v>1671.721745356675</v>
      </c>
      <c r="H106" s="21">
        <v>5</v>
      </c>
      <c r="I106" s="74">
        <v>5783.3099967940661</v>
      </c>
      <c r="J106" s="32">
        <v>139.83066666666673</v>
      </c>
      <c r="K106" s="32">
        <v>380.57936717180201</v>
      </c>
      <c r="L106" s="32">
        <v>784.13384631419194</v>
      </c>
    </row>
    <row r="107" spans="2:12" x14ac:dyDescent="0.25">
      <c r="B107" s="45">
        <v>2.5250000000000004</v>
      </c>
      <c r="C107" s="75">
        <v>2903.6438285019399</v>
      </c>
      <c r="D107" s="32">
        <v>496.27338101135001</v>
      </c>
      <c r="E107" s="32">
        <v>892.25483119676619</v>
      </c>
      <c r="F107" s="32">
        <v>1681.1349560292542</v>
      </c>
      <c r="H107" s="21">
        <v>5.0500000000000007</v>
      </c>
      <c r="I107" s="74">
        <v>5831.8620333153413</v>
      </c>
      <c r="J107" s="32">
        <v>139.83066666666764</v>
      </c>
      <c r="K107" s="32">
        <v>372.03984470882006</v>
      </c>
      <c r="L107" s="32">
        <v>789.24283008333441</v>
      </c>
    </row>
    <row r="108" spans="2:12" x14ac:dyDescent="0.25">
      <c r="B108" s="45">
        <v>2.5500000000000007</v>
      </c>
      <c r="C108" s="75">
        <v>2927.8983977049293</v>
      </c>
      <c r="D108" s="32">
        <v>500.67327256655835</v>
      </c>
      <c r="E108" s="32">
        <v>896.65472275197453</v>
      </c>
      <c r="F108" s="32">
        <v>1690.5481667018339</v>
      </c>
      <c r="H108" s="21">
        <v>5.1000000000000014</v>
      </c>
      <c r="I108" s="74">
        <v>5880.4140698366145</v>
      </c>
      <c r="J108" s="32">
        <v>139.83066666666764</v>
      </c>
      <c r="K108" s="32">
        <v>363.50032224583811</v>
      </c>
      <c r="L108" s="32">
        <v>789.24283008333532</v>
      </c>
    </row>
    <row r="109" spans="2:12" x14ac:dyDescent="0.25">
      <c r="B109" s="45">
        <v>2.5750000000000006</v>
      </c>
      <c r="C109" s="75">
        <v>2952.1529669079196</v>
      </c>
      <c r="D109" s="32">
        <v>505.35227197458607</v>
      </c>
      <c r="E109" s="32">
        <v>901.05461430718242</v>
      </c>
      <c r="F109" s="32">
        <v>1685.3629292097589</v>
      </c>
      <c r="H109" s="21">
        <v>5.1500000000000012</v>
      </c>
      <c r="I109" s="74">
        <v>5928.9661063578887</v>
      </c>
      <c r="J109" s="32">
        <v>139.83066666666673</v>
      </c>
      <c r="K109" s="32">
        <v>354.96079978285525</v>
      </c>
      <c r="L109" s="32">
        <v>789.24283008333441</v>
      </c>
    </row>
    <row r="110" spans="2:12" x14ac:dyDescent="0.25">
      <c r="B110" s="45">
        <v>2.600000000000001</v>
      </c>
      <c r="C110" s="75">
        <v>2976.4075361109089</v>
      </c>
      <c r="D110" s="32">
        <v>511.31397206722022</v>
      </c>
      <c r="E110" s="32">
        <v>905.45450586239076</v>
      </c>
      <c r="F110" s="32">
        <v>1664.2892918060488</v>
      </c>
      <c r="H110" s="21">
        <v>5.200000000000002</v>
      </c>
      <c r="I110" s="74">
        <v>5977.518142879163</v>
      </c>
      <c r="J110" s="32">
        <v>139.83066666666673</v>
      </c>
      <c r="K110" s="32">
        <v>349.57719733333397</v>
      </c>
      <c r="L110" s="32">
        <v>789.24283008333441</v>
      </c>
    </row>
    <row r="111" spans="2:12" x14ac:dyDescent="0.25">
      <c r="B111" s="45">
        <v>2.6250000000000013</v>
      </c>
      <c r="C111" s="75">
        <v>3000.6621053138992</v>
      </c>
      <c r="D111" s="32">
        <v>517.27567215985346</v>
      </c>
      <c r="E111" s="32">
        <v>909.85439741759865</v>
      </c>
      <c r="F111" s="32">
        <v>1643.2156544023378</v>
      </c>
      <c r="H111" s="21">
        <v>5.2500000000000027</v>
      </c>
      <c r="I111" s="74">
        <v>6026.070179400439</v>
      </c>
      <c r="J111" s="32">
        <v>139.83066666666673</v>
      </c>
      <c r="K111" s="32">
        <v>349.57719733333397</v>
      </c>
      <c r="L111" s="32">
        <v>789.24283008333441</v>
      </c>
    </row>
    <row r="112" spans="2:12" x14ac:dyDescent="0.25">
      <c r="B112" s="45">
        <v>2.6500000000000017</v>
      </c>
      <c r="C112" s="75">
        <v>3024.9166745168882</v>
      </c>
      <c r="D112" s="32">
        <v>523.2373722524876</v>
      </c>
      <c r="E112" s="32">
        <v>914.25428897280699</v>
      </c>
      <c r="F112" s="32">
        <v>1627.1907931684013</v>
      </c>
      <c r="H112" s="21">
        <v>5.3000000000000034</v>
      </c>
      <c r="I112" s="74">
        <v>6074.6222159217123</v>
      </c>
      <c r="J112" s="32">
        <v>139.83066666666673</v>
      </c>
      <c r="K112" s="32">
        <v>349.57719733333306</v>
      </c>
      <c r="L112" s="32">
        <v>789.24283008333441</v>
      </c>
    </row>
    <row r="113" spans="2:17" x14ac:dyDescent="0.25">
      <c r="B113" s="45">
        <v>2.675000000000002</v>
      </c>
      <c r="C113" s="75">
        <v>3049.171243719878</v>
      </c>
      <c r="D113" s="32">
        <v>529.19907234512084</v>
      </c>
      <c r="E113" s="32">
        <v>918.65418052801533</v>
      </c>
      <c r="F113" s="32">
        <v>1636.6040038409806</v>
      </c>
      <c r="H113" s="21">
        <v>5.3500000000000041</v>
      </c>
      <c r="I113" s="74">
        <v>6123.1742524429865</v>
      </c>
      <c r="J113" s="32">
        <v>139.83066666666673</v>
      </c>
      <c r="K113" s="32">
        <v>349.57719733333306</v>
      </c>
      <c r="L113" s="32">
        <v>789.24283008333441</v>
      </c>
    </row>
    <row r="114" spans="2:17" x14ac:dyDescent="0.25">
      <c r="B114" s="45">
        <v>2.700000000000002</v>
      </c>
      <c r="C114" s="75">
        <v>3073.4258129228679</v>
      </c>
      <c r="D114" s="32">
        <v>535.16077243775453</v>
      </c>
      <c r="E114" s="32">
        <v>923.05407208322367</v>
      </c>
      <c r="F114" s="32">
        <v>1646.0172145135598</v>
      </c>
      <c r="H114" s="21">
        <v>5.4000000000000039</v>
      </c>
      <c r="I114" s="74">
        <v>6171.7262889642607</v>
      </c>
      <c r="J114" s="32">
        <v>139.83066666666764</v>
      </c>
      <c r="K114" s="32">
        <v>349.57719733333397</v>
      </c>
      <c r="L114" s="32">
        <v>789.24283008333441</v>
      </c>
    </row>
    <row r="115" spans="2:17" x14ac:dyDescent="0.25">
      <c r="B115" s="45">
        <v>2.7250000000000023</v>
      </c>
      <c r="C115" s="75">
        <v>3097.6803821258577</v>
      </c>
      <c r="D115" s="32">
        <v>541.12247253038777</v>
      </c>
      <c r="E115" s="32">
        <v>927.45396363843156</v>
      </c>
      <c r="F115" s="32">
        <v>1655.430425186139</v>
      </c>
      <c r="H115" s="21">
        <v>5.4500000000000046</v>
      </c>
      <c r="I115" s="74">
        <v>6220.2783254855349</v>
      </c>
      <c r="J115" s="32">
        <v>139.83066666666673</v>
      </c>
      <c r="K115" s="32">
        <v>349.57719733333306</v>
      </c>
      <c r="L115" s="32">
        <v>789.24283008333441</v>
      </c>
    </row>
    <row r="116" spans="2:17" x14ac:dyDescent="0.25">
      <c r="B116" s="45">
        <v>2.7500000000000027</v>
      </c>
      <c r="C116" s="75">
        <v>3121.9349513288475</v>
      </c>
      <c r="D116" s="32">
        <v>542.1592579666667</v>
      </c>
      <c r="E116" s="32">
        <v>931.8538551936399</v>
      </c>
      <c r="F116" s="32">
        <v>1664.8436358587182</v>
      </c>
      <c r="H116" s="21">
        <v>5.5000000000000053</v>
      </c>
      <c r="I116" s="74">
        <v>6268.8303620068091</v>
      </c>
      <c r="J116" s="32">
        <v>139.83066666666673</v>
      </c>
      <c r="K116" s="32">
        <v>349.57719733333397</v>
      </c>
      <c r="L116" s="32">
        <v>789.24283008333441</v>
      </c>
      <c r="N116" s="69"/>
      <c r="O116" s="19"/>
      <c r="P116" s="19"/>
      <c r="Q116" s="19"/>
    </row>
    <row r="117" spans="2:17" x14ac:dyDescent="0.25">
      <c r="B117" s="45">
        <v>2.775000000000003</v>
      </c>
      <c r="C117" s="75">
        <v>3146.1895205318374</v>
      </c>
      <c r="D117" s="32">
        <v>542.1592579666667</v>
      </c>
      <c r="E117" s="32">
        <v>936.25374674884779</v>
      </c>
      <c r="F117" s="32">
        <v>1674.2568465312975</v>
      </c>
      <c r="H117" s="21">
        <v>5.550000000000006</v>
      </c>
      <c r="I117" s="74">
        <v>6317.3823985280833</v>
      </c>
      <c r="J117" s="32">
        <v>139.83066666666764</v>
      </c>
      <c r="K117" s="32">
        <v>349.57719733333397</v>
      </c>
      <c r="L117" s="32">
        <v>789.24283008333441</v>
      </c>
      <c r="N117" s="69"/>
      <c r="O117" s="19"/>
      <c r="P117" s="19"/>
      <c r="Q117" s="19"/>
    </row>
    <row r="118" spans="2:17" x14ac:dyDescent="0.25">
      <c r="B118" s="45">
        <v>2.8000000000000034</v>
      </c>
      <c r="C118" s="75">
        <v>3170.4440897348272</v>
      </c>
      <c r="D118" s="32">
        <v>542.1592579666667</v>
      </c>
      <c r="E118" s="32">
        <v>940.65363830405613</v>
      </c>
      <c r="F118" s="32">
        <v>1683.6700572038776</v>
      </c>
      <c r="H118" s="21">
        <v>5.6000000000000068</v>
      </c>
      <c r="I118" s="74">
        <v>6365.9344350493575</v>
      </c>
      <c r="J118" s="32">
        <v>139.83066666666764</v>
      </c>
      <c r="K118" s="32">
        <v>349.57719733333397</v>
      </c>
      <c r="L118" s="32">
        <v>789.24283008333441</v>
      </c>
      <c r="N118" s="69"/>
      <c r="O118" s="19"/>
      <c r="P118" s="19"/>
      <c r="Q118" s="19"/>
    </row>
    <row r="119" spans="2:17" x14ac:dyDescent="0.25">
      <c r="B119" s="45">
        <v>2.8250000000000037</v>
      </c>
      <c r="C119" s="75">
        <v>3194.6986589378162</v>
      </c>
      <c r="D119" s="32">
        <v>542.1592579666667</v>
      </c>
      <c r="E119" s="32">
        <v>945.05352985926447</v>
      </c>
      <c r="F119" s="32">
        <v>1693.0832678764568</v>
      </c>
      <c r="H119" s="21">
        <v>5.6500000000000075</v>
      </c>
      <c r="I119" s="74">
        <v>6414.4864715706326</v>
      </c>
      <c r="J119" s="32">
        <v>139.83066666666673</v>
      </c>
      <c r="K119" s="32">
        <v>349.57719733333306</v>
      </c>
      <c r="L119" s="32">
        <v>789.24283008333441</v>
      </c>
      <c r="N119" s="69"/>
      <c r="O119" s="19"/>
      <c r="P119" s="19"/>
      <c r="Q119" s="19"/>
    </row>
    <row r="120" spans="2:17" x14ac:dyDescent="0.25">
      <c r="B120" s="45">
        <v>2.8500000000000036</v>
      </c>
      <c r="C120" s="75">
        <v>3218.953228140806</v>
      </c>
      <c r="D120" s="32">
        <v>542.1592579666667</v>
      </c>
      <c r="E120" s="32">
        <v>949.45342141447281</v>
      </c>
      <c r="F120" s="32">
        <v>1702.4964785490361</v>
      </c>
      <c r="H120" s="21">
        <v>5.7000000000000073</v>
      </c>
      <c r="I120" s="74">
        <v>6463.0385080919059</v>
      </c>
      <c r="J120" s="32">
        <v>139.83066666666673</v>
      </c>
      <c r="K120" s="32">
        <v>349.57719733333306</v>
      </c>
      <c r="L120" s="32">
        <v>789.24283008333441</v>
      </c>
      <c r="N120" s="69"/>
      <c r="O120" s="19"/>
      <c r="P120" s="19"/>
      <c r="Q120" s="19"/>
    </row>
    <row r="121" spans="2:17" x14ac:dyDescent="0.25">
      <c r="B121" s="45">
        <v>2.875000000000004</v>
      </c>
      <c r="C121" s="75">
        <v>3243.2077973437963</v>
      </c>
      <c r="D121" s="32">
        <v>542.1592579666667</v>
      </c>
      <c r="E121" s="32">
        <v>953.85331296967979</v>
      </c>
      <c r="F121" s="32">
        <v>1711.9096892216148</v>
      </c>
      <c r="H121" s="21">
        <v>5.750000000000008</v>
      </c>
      <c r="I121" s="74">
        <v>6511.5905446131792</v>
      </c>
      <c r="J121" s="32">
        <v>139.83066666666764</v>
      </c>
      <c r="K121" s="32">
        <v>349.57719733333397</v>
      </c>
      <c r="L121" s="32">
        <v>789.24283008333532</v>
      </c>
      <c r="N121" s="69"/>
      <c r="O121" s="19"/>
      <c r="P121" s="19"/>
      <c r="Q121" s="19"/>
    </row>
    <row r="122" spans="2:17" x14ac:dyDescent="0.25">
      <c r="B122" s="45">
        <v>2.9000000000000044</v>
      </c>
      <c r="C122" s="75">
        <v>3267.4623665467861</v>
      </c>
      <c r="D122" s="32">
        <v>542.1592579666667</v>
      </c>
      <c r="E122" s="32">
        <v>958.25320452488904</v>
      </c>
      <c r="F122" s="32">
        <v>1721.322899894195</v>
      </c>
      <c r="H122" s="21">
        <v>5.8000000000000087</v>
      </c>
      <c r="I122" s="74">
        <v>6560.1425811344552</v>
      </c>
      <c r="J122" s="32">
        <v>139.83066666666673</v>
      </c>
      <c r="K122" s="32">
        <v>349.57719733333397</v>
      </c>
      <c r="L122" s="32">
        <v>789.24283008333532</v>
      </c>
      <c r="N122" s="69"/>
      <c r="O122" s="19"/>
      <c r="P122" s="19"/>
      <c r="Q122" s="19"/>
    </row>
    <row r="123" spans="2:17" x14ac:dyDescent="0.25">
      <c r="B123" s="45">
        <v>2.9250000000000047</v>
      </c>
      <c r="C123" s="75">
        <v>3291.7169357497764</v>
      </c>
      <c r="D123" s="32">
        <v>542.1592579666667</v>
      </c>
      <c r="E123" s="32">
        <v>962.65309608009693</v>
      </c>
      <c r="F123" s="32">
        <v>1721.6244481259296</v>
      </c>
      <c r="H123" s="21">
        <v>5.8500000000000094</v>
      </c>
      <c r="I123" s="74">
        <v>6608.6946176557294</v>
      </c>
      <c r="J123" s="32">
        <v>139.83066666666673</v>
      </c>
      <c r="K123" s="32">
        <v>349.57719733333397</v>
      </c>
      <c r="L123" s="32">
        <v>781.49611848344557</v>
      </c>
      <c r="N123" s="69"/>
      <c r="O123" s="19"/>
      <c r="P123" s="19"/>
      <c r="Q123" s="19"/>
    </row>
    <row r="124" spans="2:17" x14ac:dyDescent="0.25">
      <c r="B124" s="45">
        <v>2.9500000000000051</v>
      </c>
      <c r="C124" s="75">
        <v>3315.9715049527654</v>
      </c>
      <c r="D124" s="32">
        <v>542.1592579666667</v>
      </c>
      <c r="E124" s="32">
        <v>968.40786349742348</v>
      </c>
      <c r="F124" s="32">
        <v>1726.0243396811379</v>
      </c>
      <c r="H124" s="21">
        <v>5.9000000000000101</v>
      </c>
      <c r="I124" s="74">
        <v>6657.2466541770018</v>
      </c>
      <c r="J124" s="32">
        <v>139.83066666666764</v>
      </c>
      <c r="K124" s="32">
        <v>349.57719733333397</v>
      </c>
      <c r="L124" s="32">
        <v>772.95659602046453</v>
      </c>
      <c r="N124" s="69"/>
      <c r="O124" s="19"/>
      <c r="P124" s="19"/>
      <c r="Q124" s="19"/>
    </row>
    <row r="125" spans="2:17" x14ac:dyDescent="0.25">
      <c r="B125" s="45">
        <v>2.975000000000005</v>
      </c>
      <c r="C125" s="75">
        <v>3340.2260741557552</v>
      </c>
      <c r="D125" s="32">
        <v>542.15925796666625</v>
      </c>
      <c r="E125" s="32">
        <v>974.36956359005717</v>
      </c>
      <c r="F125" s="32">
        <v>1730.4242312363453</v>
      </c>
      <c r="H125" s="21">
        <v>5.9500000000000099</v>
      </c>
      <c r="I125" s="74">
        <v>6705.7986906982769</v>
      </c>
      <c r="J125" s="32">
        <v>139.83066666666764</v>
      </c>
      <c r="K125" s="32">
        <v>349.57719733333397</v>
      </c>
      <c r="L125" s="32">
        <v>764.41707355748167</v>
      </c>
      <c r="N125" s="69"/>
      <c r="O125" s="19"/>
      <c r="P125" s="19"/>
      <c r="Q125" s="19"/>
    </row>
    <row r="126" spans="2:17" x14ac:dyDescent="0.25">
      <c r="B126" s="45">
        <v>3.0000000000000053</v>
      </c>
      <c r="C126" s="75">
        <v>3364.4806433587451</v>
      </c>
      <c r="D126" s="32">
        <v>542.15925796666625</v>
      </c>
      <c r="E126" s="32">
        <v>980.33126368269086</v>
      </c>
      <c r="F126" s="32">
        <v>1734.8241227915546</v>
      </c>
      <c r="H126" s="21">
        <v>6.0000000000000107</v>
      </c>
      <c r="I126" s="74">
        <v>6754.3507272195511</v>
      </c>
      <c r="J126" s="32">
        <v>139.83066666666673</v>
      </c>
      <c r="K126" s="32">
        <v>349.57719733333397</v>
      </c>
      <c r="L126" s="32">
        <v>755.87755109449881</v>
      </c>
      <c r="N126" s="69"/>
      <c r="O126" s="19"/>
      <c r="P126" s="19"/>
      <c r="Q126" s="19"/>
    </row>
    <row r="127" spans="2:17" x14ac:dyDescent="0.25">
      <c r="B127" s="45">
        <v>3.0250000000000057</v>
      </c>
      <c r="C127" s="75">
        <v>3388.7352125617349</v>
      </c>
      <c r="D127" s="32">
        <v>538.88633471713729</v>
      </c>
      <c r="E127" s="32">
        <v>986.29296377532455</v>
      </c>
      <c r="F127" s="32">
        <v>1739.2240143467629</v>
      </c>
      <c r="N127" s="69"/>
      <c r="O127" s="19"/>
      <c r="P127" s="19"/>
      <c r="Q127" s="19"/>
    </row>
    <row r="128" spans="2:17" x14ac:dyDescent="0.25">
      <c r="B128" s="45">
        <v>3.050000000000006</v>
      </c>
      <c r="C128" s="75">
        <v>3412.9897817647252</v>
      </c>
      <c r="D128" s="32">
        <v>533.86060895105174</v>
      </c>
      <c r="E128" s="32">
        <v>992.25466386795779</v>
      </c>
      <c r="F128" s="32">
        <v>1743.6239059019699</v>
      </c>
      <c r="N128" s="69"/>
      <c r="O128" s="19"/>
      <c r="P128" s="19"/>
      <c r="Q128" s="19"/>
    </row>
    <row r="129" spans="2:17" x14ac:dyDescent="0.25">
      <c r="B129" s="45">
        <v>3.0750000000000064</v>
      </c>
      <c r="C129" s="75">
        <v>3437.2443509677155</v>
      </c>
      <c r="D129" s="32">
        <v>528.83488318496529</v>
      </c>
      <c r="E129" s="32">
        <v>998.21636396059193</v>
      </c>
      <c r="F129" s="32">
        <v>1748.0237974571787</v>
      </c>
      <c r="N129" s="69"/>
      <c r="O129" s="19"/>
      <c r="P129" s="19"/>
      <c r="Q129" s="19"/>
    </row>
    <row r="130" spans="2:17" x14ac:dyDescent="0.25">
      <c r="B130" s="45">
        <v>3.1000000000000063</v>
      </c>
      <c r="C130" s="75">
        <v>3461.4989201707044</v>
      </c>
      <c r="D130" s="32">
        <v>523.80915741887884</v>
      </c>
      <c r="E130" s="32">
        <v>1004.1780640532256</v>
      </c>
      <c r="F130" s="32">
        <v>1752.4236890123871</v>
      </c>
      <c r="N130" s="69"/>
      <c r="O130" s="19"/>
      <c r="P130" s="19"/>
      <c r="Q130" s="19"/>
    </row>
    <row r="131" spans="2:17" x14ac:dyDescent="0.25">
      <c r="B131" s="45">
        <v>3.1250000000000067</v>
      </c>
      <c r="C131" s="75">
        <v>3485.7534893736938</v>
      </c>
      <c r="D131" s="32">
        <v>518.78343165279375</v>
      </c>
      <c r="E131" s="32">
        <v>1006.2247439333341</v>
      </c>
      <c r="F131" s="32">
        <v>1756.8235805675949</v>
      </c>
      <c r="N131" s="69"/>
      <c r="O131" s="19"/>
      <c r="P131" s="19"/>
      <c r="Q131" s="19"/>
    </row>
    <row r="132" spans="2:17" x14ac:dyDescent="0.25">
      <c r="B132" s="45">
        <v>3.150000000000007</v>
      </c>
      <c r="C132" s="75">
        <v>3510.0080585766832</v>
      </c>
      <c r="D132" s="32">
        <v>514.30509129999973</v>
      </c>
      <c r="E132" s="32">
        <v>1006.2247439333346</v>
      </c>
      <c r="F132" s="32">
        <v>1761.2234721228037</v>
      </c>
      <c r="N132" s="69"/>
      <c r="O132" s="19"/>
      <c r="P132" s="19"/>
      <c r="Q132" s="19"/>
    </row>
    <row r="133" spans="2:17" x14ac:dyDescent="0.25">
      <c r="B133" s="45">
        <v>3.1750000000000074</v>
      </c>
      <c r="C133" s="75">
        <v>3534.262627779673</v>
      </c>
      <c r="D133" s="32">
        <v>514.30509129999973</v>
      </c>
      <c r="E133" s="32">
        <v>1006.2247439333337</v>
      </c>
      <c r="F133" s="32">
        <v>1765.6233636780121</v>
      </c>
      <c r="N133" s="69"/>
      <c r="O133" s="19"/>
      <c r="P133" s="19"/>
      <c r="Q133" s="19"/>
    </row>
    <row r="134" spans="2:17" x14ac:dyDescent="0.25">
      <c r="B134" s="45">
        <v>3.2000000000000077</v>
      </c>
      <c r="C134" s="75">
        <v>3558.5171969826638</v>
      </c>
      <c r="D134" s="32">
        <v>514.30509129999973</v>
      </c>
      <c r="E134" s="32">
        <v>1006.2247439333337</v>
      </c>
      <c r="F134" s="32">
        <v>1770.0232552332195</v>
      </c>
      <c r="N134" s="69"/>
      <c r="O134" s="19"/>
      <c r="P134" s="19"/>
      <c r="Q134" s="19"/>
    </row>
    <row r="135" spans="2:17" x14ac:dyDescent="0.25">
      <c r="B135" s="45">
        <v>3.2250000000000076</v>
      </c>
      <c r="C135" s="75">
        <v>3582.7717661856527</v>
      </c>
      <c r="D135" s="32">
        <v>514.30509129999928</v>
      </c>
      <c r="E135" s="32">
        <v>1006.2247439333337</v>
      </c>
      <c r="F135" s="32">
        <v>1774.4231467884279</v>
      </c>
      <c r="N135" s="69"/>
      <c r="O135" s="19"/>
      <c r="P135" s="19"/>
      <c r="Q135" s="19"/>
    </row>
    <row r="136" spans="2:17" x14ac:dyDescent="0.25">
      <c r="B136" s="45">
        <v>3.250000000000008</v>
      </c>
      <c r="C136" s="75">
        <v>3607.0263353886426</v>
      </c>
      <c r="D136" s="32">
        <v>514.30509129999928</v>
      </c>
      <c r="E136" s="32">
        <v>1006.2247439333337</v>
      </c>
      <c r="F136" s="32">
        <v>1778.8230383436362</v>
      </c>
      <c r="N136" s="69"/>
      <c r="O136" s="19"/>
      <c r="P136" s="19"/>
      <c r="Q136" s="19"/>
    </row>
    <row r="137" spans="2:17" x14ac:dyDescent="0.25">
      <c r="B137" s="45">
        <v>3.2750000000000083</v>
      </c>
      <c r="C137" s="75">
        <v>3631.2809045916324</v>
      </c>
      <c r="D137" s="32">
        <v>514.30509129999928</v>
      </c>
      <c r="E137" s="32">
        <v>1006.2247439333337</v>
      </c>
      <c r="F137" s="32">
        <v>1783.2229298988436</v>
      </c>
      <c r="N137" s="69"/>
      <c r="O137" s="19"/>
      <c r="P137" s="19"/>
      <c r="Q137" s="19"/>
    </row>
    <row r="138" spans="2:17" x14ac:dyDescent="0.25">
      <c r="B138" s="45">
        <v>3.3000000000000087</v>
      </c>
      <c r="C138" s="75">
        <v>3655.5354737946218</v>
      </c>
      <c r="D138" s="32">
        <v>514.30509129999882</v>
      </c>
      <c r="E138" s="32">
        <v>1006.2247439333341</v>
      </c>
      <c r="F138" s="32">
        <v>1787.6228214540524</v>
      </c>
      <c r="N138" s="69"/>
      <c r="O138" s="19"/>
      <c r="P138" s="19"/>
      <c r="Q138" s="19"/>
    </row>
    <row r="139" spans="2:17" x14ac:dyDescent="0.25">
      <c r="B139" s="45">
        <v>3.3250000000000091</v>
      </c>
      <c r="C139" s="75">
        <v>3679.7900429976125</v>
      </c>
      <c r="D139" s="32">
        <v>514.30509129999882</v>
      </c>
      <c r="E139" s="32">
        <v>1006.2247439333341</v>
      </c>
      <c r="F139" s="32">
        <v>1768.6104892225903</v>
      </c>
      <c r="N139" s="69"/>
      <c r="O139" s="19"/>
      <c r="P139" s="19"/>
      <c r="Q139" s="19"/>
    </row>
    <row r="140" spans="2:17" x14ac:dyDescent="0.25">
      <c r="B140" s="45">
        <v>3.3500000000000094</v>
      </c>
      <c r="C140" s="75">
        <v>3704.0446122006015</v>
      </c>
      <c r="D140" s="32">
        <v>514.30509129999882</v>
      </c>
      <c r="E140" s="32">
        <v>1006.2247439333341</v>
      </c>
      <c r="F140" s="32">
        <v>1742.5235327015089</v>
      </c>
      <c r="N140" s="69"/>
      <c r="O140" s="19"/>
      <c r="P140" s="19"/>
      <c r="Q140" s="19"/>
    </row>
    <row r="141" spans="2:17" x14ac:dyDescent="0.25">
      <c r="B141" s="45">
        <v>3.3750000000000093</v>
      </c>
      <c r="C141" s="75">
        <v>3728.2991814035909</v>
      </c>
      <c r="D141" s="32">
        <v>514.30509129999928</v>
      </c>
      <c r="E141" s="32">
        <v>1006.2247439333337</v>
      </c>
      <c r="F141" s="32">
        <v>1716.4365761804288</v>
      </c>
      <c r="N141" s="69"/>
      <c r="O141" s="19"/>
      <c r="P141" s="19"/>
      <c r="Q141" s="19"/>
    </row>
    <row r="142" spans="2:17" x14ac:dyDescent="0.25">
      <c r="B142" s="45">
        <v>3.4000000000000097</v>
      </c>
      <c r="C142" s="75">
        <v>3752.5537506065807</v>
      </c>
      <c r="D142" s="32">
        <v>514.30509129999928</v>
      </c>
      <c r="E142" s="32">
        <v>1006.2247439333337</v>
      </c>
      <c r="F142" s="32">
        <v>1690.3496196593455</v>
      </c>
      <c r="N142" s="69"/>
      <c r="O142" s="19"/>
      <c r="P142" s="19"/>
      <c r="Q142" s="19"/>
    </row>
    <row r="143" spans="2:17" x14ac:dyDescent="0.25">
      <c r="B143" s="45">
        <v>3.42500000000001</v>
      </c>
      <c r="C143" s="75">
        <v>3776.8083198095705</v>
      </c>
      <c r="D143" s="32">
        <v>514.30509129999928</v>
      </c>
      <c r="E143" s="32">
        <v>1006.2247439333337</v>
      </c>
      <c r="F143" s="32">
        <v>1664.2626631382641</v>
      </c>
      <c r="N143" s="69"/>
      <c r="O143" s="19"/>
      <c r="P143" s="19"/>
      <c r="Q143" s="19"/>
    </row>
    <row r="144" spans="2:17" x14ac:dyDescent="0.25">
      <c r="B144" s="45">
        <v>3.4500000000000104</v>
      </c>
      <c r="C144" s="75">
        <v>3801.0628890125608</v>
      </c>
      <c r="D144" s="32">
        <v>514.30509129999973</v>
      </c>
      <c r="E144" s="32">
        <v>1006.2247439333341</v>
      </c>
      <c r="F144" s="32">
        <v>1638.1757066171831</v>
      </c>
      <c r="N144" s="69"/>
      <c r="O144" s="19"/>
      <c r="P144" s="19"/>
      <c r="Q144" s="19"/>
    </row>
    <row r="145" spans="2:17" x14ac:dyDescent="0.25">
      <c r="B145" s="45">
        <v>3.4750000000000107</v>
      </c>
      <c r="C145" s="75">
        <v>3825.3174582155507</v>
      </c>
      <c r="D145" s="32">
        <v>514.30509129999973</v>
      </c>
      <c r="E145" s="32">
        <v>1006.2247439333341</v>
      </c>
      <c r="F145" s="32">
        <v>1636.4223288655085</v>
      </c>
      <c r="N145" s="69"/>
      <c r="O145" s="19"/>
      <c r="P145" s="19"/>
      <c r="Q145" s="19"/>
    </row>
    <row r="146" spans="2:17" x14ac:dyDescent="0.25">
      <c r="B146" s="45">
        <v>3.5000000000000107</v>
      </c>
      <c r="C146" s="75">
        <v>3849.5720274185396</v>
      </c>
      <c r="D146" s="32">
        <v>514.30509129999973</v>
      </c>
      <c r="E146" s="32">
        <v>1006.2247439333341</v>
      </c>
      <c r="F146" s="32">
        <v>1640.8222204207168</v>
      </c>
      <c r="N146" s="69"/>
      <c r="O146" s="19"/>
      <c r="P146" s="19"/>
      <c r="Q146" s="19"/>
    </row>
    <row r="147" spans="2:17" x14ac:dyDescent="0.25">
      <c r="B147" s="45">
        <v>3.525000000000011</v>
      </c>
      <c r="C147" s="75">
        <v>3873.8265966215295</v>
      </c>
      <c r="D147" s="32">
        <v>514.30509129999973</v>
      </c>
      <c r="E147" s="32">
        <v>1006.2247439333341</v>
      </c>
      <c r="F147" s="32">
        <v>1645.2221119759251</v>
      </c>
      <c r="N147" s="69"/>
      <c r="O147" s="19"/>
      <c r="P147" s="19"/>
      <c r="Q147" s="19"/>
    </row>
    <row r="148" spans="2:17" x14ac:dyDescent="0.25">
      <c r="B148" s="45">
        <v>3.5500000000000114</v>
      </c>
      <c r="C148" s="75">
        <v>3898.0811658245193</v>
      </c>
      <c r="D148" s="32">
        <v>514.30509129999973</v>
      </c>
      <c r="E148" s="32">
        <v>1006.2247439333341</v>
      </c>
      <c r="F148" s="32">
        <v>1649.6220035311326</v>
      </c>
      <c r="N148" s="69"/>
      <c r="O148" s="19"/>
      <c r="P148" s="19"/>
      <c r="Q148" s="19"/>
    </row>
    <row r="149" spans="2:17" x14ac:dyDescent="0.25">
      <c r="B149" s="45">
        <v>3.5750000000000117</v>
      </c>
      <c r="C149" s="75">
        <v>3922.3357350275096</v>
      </c>
      <c r="D149" s="32">
        <v>514.30509129999928</v>
      </c>
      <c r="E149" s="32">
        <v>1006.2247439333346</v>
      </c>
      <c r="F149" s="32">
        <v>1654.0218950863414</v>
      </c>
      <c r="N149" s="69"/>
      <c r="O149" s="19"/>
      <c r="P149" s="19"/>
      <c r="Q149" s="19"/>
    </row>
    <row r="150" spans="2:17" x14ac:dyDescent="0.25">
      <c r="B150" s="45">
        <v>3.6000000000000121</v>
      </c>
      <c r="C150" s="75">
        <v>3946.5903042304999</v>
      </c>
      <c r="D150" s="32">
        <v>514.30509129999973</v>
      </c>
      <c r="E150" s="32">
        <v>1006.2247439333341</v>
      </c>
      <c r="F150" s="32">
        <v>1658.4217866415493</v>
      </c>
      <c r="N150" s="69"/>
      <c r="O150" s="19"/>
      <c r="P150" s="19"/>
      <c r="Q150" s="19"/>
    </row>
    <row r="151" spans="2:17" x14ac:dyDescent="0.25">
      <c r="B151" s="45">
        <v>3.625000000000012</v>
      </c>
      <c r="C151" s="75">
        <v>3970.8448734334888</v>
      </c>
      <c r="D151" s="32">
        <v>514.30509129999973</v>
      </c>
      <c r="E151" s="32">
        <v>1006.2247439333341</v>
      </c>
      <c r="F151" s="32">
        <v>1662.8216781967576</v>
      </c>
      <c r="N151" s="69"/>
      <c r="O151" s="19"/>
      <c r="P151" s="19"/>
      <c r="Q151" s="19"/>
    </row>
    <row r="152" spans="2:17" x14ac:dyDescent="0.25">
      <c r="B152" s="45">
        <v>3.6500000000000123</v>
      </c>
      <c r="C152" s="75">
        <v>3995.0994426364787</v>
      </c>
      <c r="D152" s="32">
        <v>514.30509129999882</v>
      </c>
      <c r="E152" s="32">
        <v>1006.2247439333341</v>
      </c>
      <c r="F152" s="32">
        <v>1667.6043645578302</v>
      </c>
      <c r="N152" s="69"/>
      <c r="O152" s="19"/>
      <c r="P152" s="19"/>
      <c r="Q152" s="19"/>
    </row>
    <row r="153" spans="2:17" x14ac:dyDescent="0.25">
      <c r="B153" s="45">
        <v>3.6750000000000127</v>
      </c>
      <c r="C153" s="75">
        <v>4019.3540118394685</v>
      </c>
      <c r="D153" s="32">
        <v>514.30509129999882</v>
      </c>
      <c r="E153" s="32">
        <v>1006.2247439333341</v>
      </c>
      <c r="F153" s="32">
        <v>1673.5660646504639</v>
      </c>
      <c r="N153" s="69"/>
      <c r="O153" s="19"/>
      <c r="P153" s="19"/>
      <c r="Q153" s="19"/>
    </row>
    <row r="154" spans="2:17" x14ac:dyDescent="0.25">
      <c r="B154" s="45">
        <v>3.7000000000000131</v>
      </c>
      <c r="C154" s="75">
        <v>4043.6085810424588</v>
      </c>
      <c r="D154" s="32">
        <v>514.30509129999928</v>
      </c>
      <c r="E154" s="32">
        <v>1006.2247439333337</v>
      </c>
      <c r="F154" s="32">
        <v>1679.527764743098</v>
      </c>
      <c r="N154" s="69"/>
      <c r="O154" s="19"/>
      <c r="P154" s="19"/>
      <c r="Q154" s="19"/>
    </row>
    <row r="155" spans="2:17" x14ac:dyDescent="0.25">
      <c r="B155" s="45">
        <v>3.7250000000000134</v>
      </c>
      <c r="C155" s="75">
        <v>4067.8631502454487</v>
      </c>
      <c r="D155" s="32">
        <v>514.30509129999928</v>
      </c>
      <c r="E155" s="32">
        <v>1006.2247439333337</v>
      </c>
      <c r="F155" s="32">
        <v>1685.4894648357317</v>
      </c>
      <c r="N155" s="69"/>
      <c r="O155" s="19"/>
      <c r="P155" s="19"/>
      <c r="Q155" s="19"/>
    </row>
    <row r="156" spans="2:17" x14ac:dyDescent="0.25">
      <c r="B156" s="45">
        <v>3.7500000000000133</v>
      </c>
      <c r="C156" s="75">
        <v>4092.1177194484385</v>
      </c>
      <c r="D156" s="32">
        <v>514.30509129999928</v>
      </c>
      <c r="E156" s="32">
        <v>1006.2247439333337</v>
      </c>
      <c r="F156" s="32">
        <v>1691.4511649283645</v>
      </c>
      <c r="N156" s="69"/>
      <c r="O156" s="19"/>
      <c r="P156" s="19"/>
      <c r="Q156" s="19"/>
    </row>
    <row r="157" spans="2:17" x14ac:dyDescent="0.25">
      <c r="B157" s="45">
        <v>3.7750000000000137</v>
      </c>
      <c r="C157" s="75">
        <v>4116.372288651427</v>
      </c>
      <c r="D157" s="32">
        <v>514.30509129999973</v>
      </c>
      <c r="E157" s="32">
        <v>1006.2247439333341</v>
      </c>
      <c r="F157" s="32">
        <v>1697.4128650209987</v>
      </c>
      <c r="N157" s="69"/>
      <c r="O157" s="19"/>
      <c r="P157" s="19"/>
      <c r="Q157" s="19"/>
    </row>
    <row r="158" spans="2:17" x14ac:dyDescent="0.25">
      <c r="B158" s="45">
        <v>3.800000000000014</v>
      </c>
      <c r="C158" s="75">
        <v>4140.6268578544168</v>
      </c>
      <c r="D158" s="32">
        <v>514.30509129999973</v>
      </c>
      <c r="E158" s="32">
        <v>1006.2247439333341</v>
      </c>
      <c r="F158" s="32">
        <v>1703.3745651136323</v>
      </c>
      <c r="N158" s="69"/>
      <c r="O158" s="19"/>
      <c r="P158" s="19"/>
      <c r="Q158" s="19"/>
    </row>
    <row r="159" spans="2:17" x14ac:dyDescent="0.25">
      <c r="B159" s="45">
        <v>3.8250000000000144</v>
      </c>
      <c r="C159" s="75">
        <v>4164.8814270574076</v>
      </c>
      <c r="D159" s="32">
        <v>514.30509129999973</v>
      </c>
      <c r="E159" s="32">
        <v>1006.2247439333341</v>
      </c>
      <c r="F159" s="32">
        <v>1709.336265206266</v>
      </c>
      <c r="N159" s="69"/>
      <c r="O159" s="19"/>
      <c r="P159" s="19"/>
      <c r="Q159" s="19"/>
    </row>
    <row r="160" spans="2:17" x14ac:dyDescent="0.25">
      <c r="B160" s="45">
        <v>3.8500000000000147</v>
      </c>
      <c r="C160" s="75">
        <v>4189.1359962603974</v>
      </c>
      <c r="D160" s="32">
        <v>514.30509129999882</v>
      </c>
      <c r="E160" s="32">
        <v>1006.2247439333341</v>
      </c>
      <c r="F160" s="32">
        <v>1715.2979652988988</v>
      </c>
      <c r="N160" s="69"/>
      <c r="O160" s="19"/>
      <c r="P160" s="19"/>
      <c r="Q160" s="19"/>
    </row>
    <row r="161" spans="2:17" x14ac:dyDescent="0.25">
      <c r="B161" s="45">
        <v>3.8750000000000151</v>
      </c>
      <c r="C161" s="75">
        <v>4213.3905654633863</v>
      </c>
      <c r="D161" s="32">
        <v>514.30509130000064</v>
      </c>
      <c r="E161" s="32">
        <v>1006.224743933335</v>
      </c>
      <c r="F161" s="32">
        <v>1719.3644340666679</v>
      </c>
      <c r="N161" s="69"/>
      <c r="O161" s="19"/>
      <c r="P161" s="19"/>
      <c r="Q161" s="19"/>
    </row>
    <row r="162" spans="2:17" x14ac:dyDescent="0.25">
      <c r="B162" s="45">
        <v>3.900000000000015</v>
      </c>
      <c r="C162" s="75">
        <v>4237.6451346663753</v>
      </c>
      <c r="D162" s="32">
        <v>514.30509129999973</v>
      </c>
      <c r="E162" s="32">
        <v>1006.2247439333341</v>
      </c>
      <c r="F162" s="32">
        <v>1719.3644340666679</v>
      </c>
      <c r="N162" s="69"/>
      <c r="O162" s="19"/>
      <c r="P162" s="19"/>
      <c r="Q162" s="19"/>
    </row>
    <row r="163" spans="2:17" x14ac:dyDescent="0.25">
      <c r="B163" s="45">
        <v>3.9250000000000154</v>
      </c>
      <c r="C163" s="75">
        <v>4261.8997038693651</v>
      </c>
      <c r="D163" s="32">
        <v>514.30509129999973</v>
      </c>
      <c r="E163" s="32">
        <v>1006.2247439333341</v>
      </c>
      <c r="F163" s="32">
        <v>1719.3644340666679</v>
      </c>
      <c r="N163" s="69"/>
      <c r="O163" s="19"/>
      <c r="P163" s="19"/>
      <c r="Q163" s="19"/>
    </row>
    <row r="164" spans="2:17" x14ac:dyDescent="0.25">
      <c r="B164" s="45">
        <v>3.9500000000000157</v>
      </c>
      <c r="C164" s="75">
        <v>4286.1542730723559</v>
      </c>
      <c r="D164" s="32">
        <v>514.30509129999973</v>
      </c>
      <c r="E164" s="32">
        <v>1006.2247439333341</v>
      </c>
      <c r="F164" s="32">
        <v>1719.3644340666679</v>
      </c>
      <c r="N164" s="69"/>
      <c r="O164" s="19"/>
      <c r="P164" s="19"/>
      <c r="Q164" s="19"/>
    </row>
    <row r="165" spans="2:17" x14ac:dyDescent="0.25">
      <c r="B165" s="45">
        <v>3.9750000000000161</v>
      </c>
      <c r="C165" s="75">
        <v>4310.4088422753457</v>
      </c>
      <c r="D165" s="32">
        <v>514.30509129999882</v>
      </c>
      <c r="E165" s="32">
        <v>1006.2247439333341</v>
      </c>
      <c r="F165" s="32">
        <v>1719.3644340666669</v>
      </c>
      <c r="N165" s="69"/>
      <c r="O165" s="19"/>
      <c r="P165" s="19"/>
      <c r="Q165" s="19"/>
    </row>
    <row r="166" spans="2:17" x14ac:dyDescent="0.25">
      <c r="B166" s="45">
        <v>4.000000000000016</v>
      </c>
      <c r="C166" s="75">
        <v>4334.6634114783355</v>
      </c>
      <c r="D166" s="32">
        <v>514.30509129999973</v>
      </c>
      <c r="E166" s="32">
        <v>1002.8087711594553</v>
      </c>
      <c r="F166" s="32">
        <v>1719.3644340666669</v>
      </c>
      <c r="N166" s="69"/>
      <c r="O166" s="19"/>
      <c r="P166" s="19"/>
      <c r="Q166" s="19"/>
    </row>
    <row r="167" spans="2:17" x14ac:dyDescent="0.25">
      <c r="N167" s="69"/>
      <c r="O167" s="19"/>
      <c r="P167" s="19"/>
      <c r="Q167" s="19"/>
    </row>
    <row r="168" spans="2:17" ht="93" customHeight="1" x14ac:dyDescent="0.25">
      <c r="B168" s="90" t="s">
        <v>112</v>
      </c>
      <c r="C168" s="90"/>
      <c r="D168" s="90"/>
      <c r="E168" s="90"/>
      <c r="N168" s="69"/>
      <c r="O168" s="19"/>
      <c r="P168" s="19"/>
      <c r="Q168" s="19"/>
    </row>
    <row r="169" spans="2:17" x14ac:dyDescent="0.25">
      <c r="B169" s="90"/>
      <c r="C169" s="90"/>
      <c r="D169" s="90"/>
      <c r="E169" s="90"/>
      <c r="N169" s="69"/>
      <c r="O169" s="19"/>
      <c r="P169" s="19"/>
      <c r="Q169" s="19"/>
    </row>
    <row r="170" spans="2:17" x14ac:dyDescent="0.25">
      <c r="B170" s="9"/>
      <c r="C170" s="9"/>
      <c r="N170" s="69"/>
      <c r="O170" s="19"/>
      <c r="P170" s="19"/>
      <c r="Q170" s="19"/>
    </row>
    <row r="171" spans="2:17" x14ac:dyDescent="0.25">
      <c r="N171" s="69"/>
      <c r="O171" s="19"/>
      <c r="P171" s="19"/>
      <c r="Q171" s="19"/>
    </row>
  </sheetData>
  <mergeCells count="2">
    <mergeCell ref="B168:E168"/>
    <mergeCell ref="B169:E16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2:M28"/>
  <sheetViews>
    <sheetView showGridLines="0" view="pageBreakPreview" topLeftCell="A16" zoomScaleNormal="394" zoomScaleSheetLayoutView="100" workbookViewId="0">
      <selection activeCell="B25" sqref="B25:H25"/>
    </sheetView>
  </sheetViews>
  <sheetFormatPr baseColWidth="10" defaultRowHeight="12.75" x14ac:dyDescent="0.25"/>
  <cols>
    <col min="1" max="1" width="4.7109375" style="18" customWidth="1"/>
    <col min="2" max="2" width="15.42578125" style="18" customWidth="1"/>
    <col min="3" max="3" width="11.42578125" style="18"/>
    <col min="4" max="4" width="22.5703125" style="18" customWidth="1"/>
    <col min="5" max="5" width="19.85546875" style="18" customWidth="1"/>
    <col min="6" max="6" width="18" style="18" customWidth="1"/>
    <col min="7" max="7" width="35.140625" style="18" customWidth="1"/>
    <col min="8" max="8" width="23.5703125" style="18" customWidth="1"/>
    <col min="9" max="9" width="28.85546875" style="18" customWidth="1"/>
    <col min="10" max="10" width="38.5703125" style="18" customWidth="1"/>
    <col min="11" max="11" width="43.140625" style="18" customWidth="1"/>
    <col min="12" max="12" width="25.42578125" style="18" customWidth="1"/>
    <col min="13" max="13" width="31.7109375" style="18" customWidth="1"/>
    <col min="14" max="16384" width="11.42578125" style="18"/>
  </cols>
  <sheetData>
    <row r="2" spans="2:13" x14ac:dyDescent="0.25">
      <c r="B2" s="27" t="s">
        <v>47</v>
      </c>
    </row>
    <row r="4" spans="2:13" ht="27.75" customHeight="1" x14ac:dyDescent="0.25">
      <c r="B4" s="28"/>
      <c r="C4" s="28"/>
      <c r="D4" s="25" t="s">
        <v>11</v>
      </c>
      <c r="E4" s="25" t="s">
        <v>51</v>
      </c>
      <c r="F4" s="25" t="s">
        <v>5</v>
      </c>
      <c r="G4" s="25" t="s">
        <v>6</v>
      </c>
      <c r="H4" s="25" t="s">
        <v>7</v>
      </c>
      <c r="I4" s="25" t="s">
        <v>2</v>
      </c>
      <c r="J4" s="25" t="s">
        <v>3</v>
      </c>
      <c r="K4" s="25" t="s">
        <v>4</v>
      </c>
    </row>
    <row r="5" spans="2:13" ht="26.25" x14ac:dyDescent="0.25">
      <c r="B5" s="95" t="s">
        <v>45</v>
      </c>
      <c r="C5" s="26" t="s">
        <v>32</v>
      </c>
      <c r="D5" s="29">
        <v>281</v>
      </c>
      <c r="E5" s="29">
        <v>599</v>
      </c>
      <c r="F5" s="29">
        <v>768.6</v>
      </c>
      <c r="G5" s="29">
        <v>586</v>
      </c>
      <c r="H5" s="29">
        <v>586</v>
      </c>
      <c r="I5" s="86" t="s">
        <v>108</v>
      </c>
      <c r="J5" s="86" t="s">
        <v>108</v>
      </c>
      <c r="K5" s="86" t="s">
        <v>108</v>
      </c>
      <c r="L5" s="30"/>
      <c r="M5" s="30"/>
    </row>
    <row r="6" spans="2:13" ht="13.5" x14ac:dyDescent="0.25">
      <c r="B6" s="96"/>
      <c r="C6" s="26" t="s">
        <v>33</v>
      </c>
      <c r="D6" s="29">
        <v>394</v>
      </c>
      <c r="E6" s="31">
        <v>898</v>
      </c>
      <c r="F6" s="31">
        <v>1025</v>
      </c>
      <c r="G6" s="31">
        <v>879</v>
      </c>
      <c r="H6" s="31">
        <v>1004</v>
      </c>
      <c r="I6" s="32">
        <f>27219/12</f>
        <v>2268.25</v>
      </c>
      <c r="J6" s="86" t="s">
        <v>108</v>
      </c>
      <c r="K6" s="86" t="s">
        <v>108</v>
      </c>
    </row>
    <row r="7" spans="2:13" ht="13.5" x14ac:dyDescent="0.25">
      <c r="B7" s="96"/>
      <c r="C7" s="26" t="s">
        <v>48</v>
      </c>
      <c r="D7" s="29">
        <v>455</v>
      </c>
      <c r="E7" s="31">
        <v>1077</v>
      </c>
      <c r="F7" s="31">
        <v>1281</v>
      </c>
      <c r="G7" s="31">
        <v>1055</v>
      </c>
      <c r="H7" s="31">
        <v>1255</v>
      </c>
      <c r="I7" s="32">
        <f>5444/12+2268</f>
        <v>2721.6666666666665</v>
      </c>
      <c r="J7" s="31">
        <v>140</v>
      </c>
      <c r="K7" s="32">
        <f>70074/12</f>
        <v>5839.5</v>
      </c>
    </row>
    <row r="8" spans="2:13" ht="13.5" x14ac:dyDescent="0.25">
      <c r="B8" s="97"/>
      <c r="C8" s="26" t="s">
        <v>49</v>
      </c>
      <c r="D8" s="29">
        <v>516</v>
      </c>
      <c r="E8" s="31">
        <v>1317</v>
      </c>
      <c r="F8" s="31">
        <v>1537</v>
      </c>
      <c r="G8" s="31">
        <v>1290</v>
      </c>
      <c r="H8" s="31">
        <v>1506</v>
      </c>
      <c r="I8" s="32">
        <f>6533/12+I7</f>
        <v>3266.083333333333</v>
      </c>
      <c r="J8" s="31">
        <v>319</v>
      </c>
      <c r="K8" s="32">
        <f>5839/12+K7</f>
        <v>6326.083333333333</v>
      </c>
    </row>
    <row r="9" spans="2:13" ht="26.25" x14ac:dyDescent="0.25">
      <c r="B9" s="92" t="s">
        <v>46</v>
      </c>
      <c r="C9" s="26" t="s">
        <v>34</v>
      </c>
      <c r="D9" s="29">
        <v>341</v>
      </c>
      <c r="E9" s="31">
        <v>898</v>
      </c>
      <c r="F9" s="85" t="s">
        <v>108</v>
      </c>
      <c r="G9" s="31">
        <v>879</v>
      </c>
      <c r="H9" s="85" t="s">
        <v>108</v>
      </c>
      <c r="I9" s="86" t="s">
        <v>108</v>
      </c>
      <c r="J9" s="86" t="s">
        <v>108</v>
      </c>
      <c r="K9" s="86" t="s">
        <v>108</v>
      </c>
    </row>
    <row r="10" spans="2:13" ht="13.5" x14ac:dyDescent="0.25">
      <c r="B10" s="93"/>
      <c r="C10" s="26" t="s">
        <v>33</v>
      </c>
      <c r="D10" s="29">
        <v>394</v>
      </c>
      <c r="E10" s="31">
        <v>1077</v>
      </c>
      <c r="F10" s="85" t="s">
        <v>108</v>
      </c>
      <c r="G10" s="31">
        <v>1055</v>
      </c>
      <c r="H10" s="85" t="s">
        <v>108</v>
      </c>
      <c r="I10" s="32">
        <f>I6</f>
        <v>2268.25</v>
      </c>
      <c r="J10" s="86" t="s">
        <v>108</v>
      </c>
      <c r="K10" s="86" t="s">
        <v>108</v>
      </c>
    </row>
    <row r="11" spans="2:13" ht="13.5" x14ac:dyDescent="0.25">
      <c r="B11" s="93"/>
      <c r="C11" s="26" t="s">
        <v>48</v>
      </c>
      <c r="D11" s="29">
        <v>455</v>
      </c>
      <c r="E11" s="31">
        <v>1257</v>
      </c>
      <c r="F11" s="85" t="s">
        <v>108</v>
      </c>
      <c r="G11" s="31">
        <v>1231</v>
      </c>
      <c r="H11" s="85" t="s">
        <v>108</v>
      </c>
      <c r="I11" s="32">
        <f>I7</f>
        <v>2721.6666666666665</v>
      </c>
      <c r="J11" s="32">
        <v>139.80000000000001</v>
      </c>
      <c r="K11" s="32">
        <f>K7</f>
        <v>5839.5</v>
      </c>
    </row>
    <row r="12" spans="2:13" ht="13.5" x14ac:dyDescent="0.25">
      <c r="B12" s="94"/>
      <c r="C12" s="26" t="s">
        <v>50</v>
      </c>
      <c r="D12" s="29">
        <v>516</v>
      </c>
      <c r="E12" s="31">
        <v>1496</v>
      </c>
      <c r="F12" s="85" t="s">
        <v>108</v>
      </c>
      <c r="G12" s="31">
        <v>1466</v>
      </c>
      <c r="H12" s="85" t="s">
        <v>108</v>
      </c>
      <c r="I12" s="32">
        <f>I8</f>
        <v>3266.083333333333</v>
      </c>
      <c r="J12" s="31">
        <v>319</v>
      </c>
      <c r="K12" s="32">
        <f>K8</f>
        <v>6326.083333333333</v>
      </c>
    </row>
    <row r="15" spans="2:13" ht="25.5" x14ac:dyDescent="0.25">
      <c r="C15" s="28"/>
      <c r="D15" s="25" t="s">
        <v>8</v>
      </c>
      <c r="E15" s="25" t="s">
        <v>1</v>
      </c>
      <c r="F15" s="25" t="s">
        <v>0</v>
      </c>
      <c r="G15" s="25" t="s">
        <v>9</v>
      </c>
      <c r="H15" s="25" t="s">
        <v>10</v>
      </c>
      <c r="I15" s="25" t="s">
        <v>4</v>
      </c>
      <c r="J15" s="25" t="s">
        <v>53</v>
      </c>
      <c r="K15" s="25" t="s">
        <v>54</v>
      </c>
    </row>
    <row r="16" spans="2:13" ht="26.25" x14ac:dyDescent="0.25">
      <c r="B16" s="95" t="s">
        <v>45</v>
      </c>
      <c r="C16" s="26" t="s">
        <v>32</v>
      </c>
      <c r="D16" s="33">
        <f>G5/G5</f>
        <v>1</v>
      </c>
      <c r="E16" s="33">
        <f>F5/F5</f>
        <v>1</v>
      </c>
      <c r="F16" s="33">
        <f>D5/D5</f>
        <v>1</v>
      </c>
      <c r="G16" s="87" t="s">
        <v>108</v>
      </c>
      <c r="H16" s="87" t="s">
        <v>108</v>
      </c>
      <c r="I16" s="87" t="s">
        <v>108</v>
      </c>
      <c r="J16" s="84" t="s">
        <v>106</v>
      </c>
      <c r="K16" s="31">
        <v>1</v>
      </c>
    </row>
    <row r="17" spans="2:11" ht="18" customHeight="1" x14ac:dyDescent="0.25">
      <c r="B17" s="96"/>
      <c r="C17" s="26" t="s">
        <v>33</v>
      </c>
      <c r="D17" s="34">
        <f>(G6-G5)/G$5</f>
        <v>0.5</v>
      </c>
      <c r="E17" s="34">
        <f>+(F6-F5)/$F$5</f>
        <v>0.33359354670830077</v>
      </c>
      <c r="F17" s="34">
        <f>(D6-D5)/D$5</f>
        <v>0.40213523131672596</v>
      </c>
      <c r="G17" s="31">
        <f>I6/I6</f>
        <v>1</v>
      </c>
      <c r="H17" s="87" t="s">
        <v>108</v>
      </c>
      <c r="I17" s="87" t="s">
        <v>108</v>
      </c>
      <c r="J17" s="84" t="s">
        <v>106</v>
      </c>
      <c r="K17" s="31">
        <v>0.3</v>
      </c>
    </row>
    <row r="18" spans="2:11" ht="13.5" x14ac:dyDescent="0.25">
      <c r="B18" s="96"/>
      <c r="C18" s="26" t="s">
        <v>48</v>
      </c>
      <c r="D18" s="34">
        <f>(G7-G6)/G$5</f>
        <v>0.30034129692832767</v>
      </c>
      <c r="E18" s="34">
        <f t="shared" ref="E18:E19" si="0">+(F7-F6)/$F$5</f>
        <v>0.33307311995836586</v>
      </c>
      <c r="F18" s="34">
        <f>(D7-D6)/D$5</f>
        <v>0.21708185053380782</v>
      </c>
      <c r="G18" s="35">
        <f>(I7-I6)/I$6</f>
        <v>0.19989713068077439</v>
      </c>
      <c r="H18" s="31">
        <f>J7/J7</f>
        <v>1</v>
      </c>
      <c r="I18" s="31">
        <f>K7/K7</f>
        <v>1</v>
      </c>
      <c r="J18" s="84" t="s">
        <v>107</v>
      </c>
      <c r="K18" s="31">
        <v>0.3</v>
      </c>
    </row>
    <row r="19" spans="2:11" ht="13.5" x14ac:dyDescent="0.25">
      <c r="B19" s="97"/>
      <c r="C19" s="26" t="s">
        <v>49</v>
      </c>
      <c r="D19" s="34">
        <f t="shared" ref="D19" si="1">(G8-G7)/G$5</f>
        <v>0.40102389078498296</v>
      </c>
      <c r="E19" s="34">
        <f t="shared" si="0"/>
        <v>0.33307311995836586</v>
      </c>
      <c r="F19" s="34">
        <f>(D8-D7)/D$5</f>
        <v>0.21708185053380782</v>
      </c>
      <c r="G19" s="35">
        <f>(I8-I7)/I$6</f>
        <v>0.24001616517873536</v>
      </c>
      <c r="H19" s="36">
        <f>(J8-J7)/J7</f>
        <v>1.2785714285714285</v>
      </c>
      <c r="I19" s="35">
        <f>(K8-K7)/K7</f>
        <v>8.3326198019236755E-2</v>
      </c>
      <c r="J19" s="84" t="s">
        <v>106</v>
      </c>
      <c r="K19" s="31">
        <v>0.3</v>
      </c>
    </row>
    <row r="20" spans="2:11" ht="26.25" x14ac:dyDescent="0.25">
      <c r="B20" s="92" t="s">
        <v>46</v>
      </c>
      <c r="C20" s="26" t="s">
        <v>34</v>
      </c>
      <c r="D20" s="34">
        <f>(G9-G5)/G$5</f>
        <v>0.5</v>
      </c>
      <c r="E20" s="87" t="s">
        <v>108</v>
      </c>
      <c r="F20" s="37">
        <f>(D9-D5)/D$5</f>
        <v>0.21352313167259787</v>
      </c>
      <c r="G20" s="87" t="s">
        <v>108</v>
      </c>
      <c r="H20" s="87" t="s">
        <v>108</v>
      </c>
      <c r="I20" s="87" t="s">
        <v>108</v>
      </c>
      <c r="J20" s="84" t="s">
        <v>106</v>
      </c>
      <c r="K20" s="31">
        <v>0.5</v>
      </c>
    </row>
    <row r="21" spans="2:11" ht="13.5" x14ac:dyDescent="0.25">
      <c r="B21" s="93"/>
      <c r="C21" s="26" t="s">
        <v>33</v>
      </c>
      <c r="D21" s="34">
        <f>(G10-G9)/G$5</f>
        <v>0.30034129692832767</v>
      </c>
      <c r="E21" s="87" t="s">
        <v>108</v>
      </c>
      <c r="F21" s="37">
        <f>(D10-D9)/D$5</f>
        <v>0.18861209964412812</v>
      </c>
      <c r="G21" s="35">
        <f>G17</f>
        <v>1</v>
      </c>
      <c r="H21" s="87" t="s">
        <v>108</v>
      </c>
      <c r="I21" s="87" t="s">
        <v>108</v>
      </c>
      <c r="J21" s="84" t="s">
        <v>107</v>
      </c>
      <c r="K21" s="31">
        <v>0.3</v>
      </c>
    </row>
    <row r="22" spans="2:11" ht="13.5" x14ac:dyDescent="0.25">
      <c r="B22" s="93"/>
      <c r="C22" s="26" t="s">
        <v>48</v>
      </c>
      <c r="D22" s="34">
        <f t="shared" ref="D22:D23" si="2">(G11-G10)/G$5</f>
        <v>0.30034129692832767</v>
      </c>
      <c r="E22" s="87" t="s">
        <v>108</v>
      </c>
      <c r="F22" s="37">
        <f t="shared" ref="F22:F23" si="3">(D11-D10)/D$5</f>
        <v>0.21708185053380782</v>
      </c>
      <c r="G22" s="35">
        <f>G18</f>
        <v>0.19989713068077439</v>
      </c>
      <c r="H22" s="31">
        <f>J11/J11</f>
        <v>1</v>
      </c>
      <c r="I22" s="31">
        <f>K11/K7</f>
        <v>1</v>
      </c>
      <c r="J22" s="84" t="s">
        <v>107</v>
      </c>
      <c r="K22" s="31">
        <v>0.3</v>
      </c>
    </row>
    <row r="23" spans="2:11" ht="13.5" x14ac:dyDescent="0.25">
      <c r="B23" s="94"/>
      <c r="C23" s="26" t="s">
        <v>50</v>
      </c>
      <c r="D23" s="34">
        <f t="shared" si="2"/>
        <v>0.40102389078498296</v>
      </c>
      <c r="E23" s="87" t="s">
        <v>108</v>
      </c>
      <c r="F23" s="37">
        <f t="shared" si="3"/>
        <v>0.21708185053380782</v>
      </c>
      <c r="G23" s="35">
        <f>G19</f>
        <v>0.24001616517873536</v>
      </c>
      <c r="H23" s="31">
        <f>(J12-J11)/J7</f>
        <v>1.28</v>
      </c>
      <c r="I23" s="35">
        <f>(K12-K11)/K7</f>
        <v>8.3326198019236755E-2</v>
      </c>
      <c r="J23" s="84" t="s">
        <v>106</v>
      </c>
      <c r="K23" s="31">
        <v>0.3</v>
      </c>
    </row>
    <row r="25" spans="2:11" ht="78" customHeight="1" x14ac:dyDescent="0.25">
      <c r="B25" s="99" t="s">
        <v>110</v>
      </c>
      <c r="C25" s="100"/>
      <c r="D25" s="100"/>
      <c r="E25" s="100"/>
      <c r="F25" s="100"/>
      <c r="G25" s="100"/>
      <c r="H25" s="100"/>
    </row>
    <row r="26" spans="2:11" ht="15.75" customHeight="1" x14ac:dyDescent="0.25">
      <c r="B26" s="89"/>
      <c r="C26" s="89"/>
      <c r="D26" s="89"/>
      <c r="E26" s="89"/>
      <c r="F26" s="89"/>
      <c r="G26" s="89"/>
    </row>
    <row r="27" spans="2:11" ht="30" customHeight="1" x14ac:dyDescent="0.25">
      <c r="B27" s="98"/>
      <c r="C27" s="98"/>
      <c r="D27" s="98"/>
      <c r="E27" s="98"/>
      <c r="F27" s="98"/>
      <c r="G27" s="98"/>
    </row>
    <row r="28" spans="2:11" x14ac:dyDescent="0.25">
      <c r="B28" s="91"/>
      <c r="C28" s="91"/>
      <c r="D28" s="91"/>
      <c r="E28" s="91"/>
    </row>
  </sheetData>
  <mergeCells count="8">
    <mergeCell ref="B28:E28"/>
    <mergeCell ref="B20:B23"/>
    <mergeCell ref="B5:B8"/>
    <mergeCell ref="B9:B12"/>
    <mergeCell ref="B16:B19"/>
    <mergeCell ref="B26:G26"/>
    <mergeCell ref="B27:G27"/>
    <mergeCell ref="B25:H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B2:J16"/>
  <sheetViews>
    <sheetView showGridLines="0" zoomScaleNormal="100" workbookViewId="0">
      <selection activeCell="B13" sqref="B13:J13"/>
    </sheetView>
  </sheetViews>
  <sheetFormatPr baseColWidth="10" defaultRowHeight="12.75" x14ac:dyDescent="0.25"/>
  <cols>
    <col min="1" max="1" width="3.7109375" style="9" customWidth="1"/>
    <col min="2" max="16384" width="11.42578125" style="9"/>
  </cols>
  <sheetData>
    <row r="2" spans="2:10" x14ac:dyDescent="0.25">
      <c r="B2" s="43" t="s">
        <v>105</v>
      </c>
    </row>
    <row r="3" spans="2:10" ht="13.5" thickBot="1" x14ac:dyDescent="0.3">
      <c r="B3" s="43"/>
    </row>
    <row r="4" spans="2:10" ht="15" customHeight="1" x14ac:dyDescent="0.25">
      <c r="B4" s="38"/>
      <c r="C4" s="101" t="s">
        <v>35</v>
      </c>
      <c r="D4" s="102"/>
      <c r="E4" s="103"/>
      <c r="F4" s="101" t="s">
        <v>36</v>
      </c>
      <c r="G4" s="102"/>
      <c r="H4" s="103"/>
    </row>
    <row r="5" spans="2:10" ht="13.5" thickBot="1" x14ac:dyDescent="0.3">
      <c r="B5" s="39"/>
      <c r="C5" s="5" t="s">
        <v>42</v>
      </c>
      <c r="D5" s="5" t="s">
        <v>43</v>
      </c>
      <c r="E5" s="6" t="s">
        <v>44</v>
      </c>
      <c r="F5" s="5" t="s">
        <v>42</v>
      </c>
      <c r="G5" s="5" t="s">
        <v>43</v>
      </c>
      <c r="H5" s="6" t="s">
        <v>44</v>
      </c>
    </row>
    <row r="6" spans="2:10" x14ac:dyDescent="0.25">
      <c r="B6" s="40" t="s">
        <v>37</v>
      </c>
      <c r="C6" s="63">
        <v>47</v>
      </c>
      <c r="D6" s="63">
        <v>0</v>
      </c>
      <c r="E6" s="64">
        <v>0</v>
      </c>
      <c r="F6" s="63">
        <v>193</v>
      </c>
      <c r="G6" s="63">
        <v>0</v>
      </c>
      <c r="H6" s="64">
        <v>0</v>
      </c>
    </row>
    <row r="7" spans="2:10" x14ac:dyDescent="0.25">
      <c r="B7" s="40" t="s">
        <v>0</v>
      </c>
      <c r="C7" s="63">
        <v>174</v>
      </c>
      <c r="D7" s="63">
        <v>284</v>
      </c>
      <c r="E7" s="64">
        <v>0</v>
      </c>
      <c r="F7" s="63">
        <v>114</v>
      </c>
      <c r="G7" s="63">
        <v>215</v>
      </c>
      <c r="H7" s="64">
        <v>0</v>
      </c>
    </row>
    <row r="8" spans="2:10" x14ac:dyDescent="0.25">
      <c r="B8" s="40" t="s">
        <v>38</v>
      </c>
      <c r="C8" s="63">
        <v>0</v>
      </c>
      <c r="D8" s="63">
        <v>-41</v>
      </c>
      <c r="E8" s="64">
        <v>0</v>
      </c>
      <c r="F8" s="63">
        <v>0</v>
      </c>
      <c r="G8" s="63">
        <v>109</v>
      </c>
      <c r="H8" s="64">
        <v>211</v>
      </c>
    </row>
    <row r="9" spans="2:10" x14ac:dyDescent="0.25">
      <c r="B9" s="40" t="s">
        <v>39</v>
      </c>
      <c r="C9" s="63">
        <v>574</v>
      </c>
      <c r="D9" s="63">
        <v>574</v>
      </c>
      <c r="E9" s="64">
        <v>574</v>
      </c>
      <c r="F9" s="63">
        <v>205</v>
      </c>
      <c r="G9" s="63">
        <v>205</v>
      </c>
      <c r="H9" s="64">
        <v>205</v>
      </c>
    </row>
    <row r="10" spans="2:10" ht="13.5" thickBot="1" x14ac:dyDescent="0.3">
      <c r="B10" s="41" t="s">
        <v>40</v>
      </c>
      <c r="C10" s="65">
        <v>0</v>
      </c>
      <c r="D10" s="65">
        <v>0</v>
      </c>
      <c r="E10" s="66">
        <v>-260</v>
      </c>
      <c r="F10" s="65">
        <v>0</v>
      </c>
      <c r="G10" s="65">
        <v>0</v>
      </c>
      <c r="H10" s="67">
        <v>0</v>
      </c>
    </row>
    <row r="11" spans="2:10" ht="26.25" thickBot="1" x14ac:dyDescent="0.3">
      <c r="B11" s="41" t="s">
        <v>41</v>
      </c>
      <c r="C11" s="65">
        <v>795</v>
      </c>
      <c r="D11" s="65">
        <v>817</v>
      </c>
      <c r="E11" s="67">
        <v>834</v>
      </c>
      <c r="F11" s="65">
        <v>512</v>
      </c>
      <c r="G11" s="65">
        <v>529</v>
      </c>
      <c r="H11" s="67">
        <v>416</v>
      </c>
    </row>
    <row r="12" spans="2:10" x14ac:dyDescent="0.25">
      <c r="B12" s="44"/>
      <c r="C12" s="44"/>
      <c r="D12" s="44"/>
      <c r="E12" s="44"/>
      <c r="F12" s="44"/>
      <c r="G12" s="44"/>
      <c r="H12" s="44"/>
    </row>
    <row r="13" spans="2:10" ht="69.75" customHeight="1" x14ac:dyDescent="0.25">
      <c r="B13" s="99" t="s">
        <v>111</v>
      </c>
      <c r="C13" s="100"/>
      <c r="D13" s="100"/>
      <c r="E13" s="100"/>
      <c r="F13" s="100"/>
      <c r="G13" s="100"/>
      <c r="H13" s="100"/>
      <c r="I13" s="100"/>
      <c r="J13" s="100"/>
    </row>
    <row r="14" spans="2:10" ht="45.75" customHeight="1" x14ac:dyDescent="0.25">
      <c r="B14" s="90"/>
      <c r="C14" s="90"/>
      <c r="D14" s="90"/>
      <c r="E14" s="90"/>
      <c r="F14" s="90"/>
      <c r="G14" s="90"/>
      <c r="H14" s="90"/>
      <c r="I14" s="90"/>
      <c r="J14" s="90"/>
    </row>
    <row r="15" spans="2:10" x14ac:dyDescent="0.25">
      <c r="B15" s="90"/>
      <c r="C15" s="90"/>
      <c r="D15" s="90"/>
      <c r="E15" s="90"/>
      <c r="F15" s="90"/>
      <c r="G15" s="90"/>
      <c r="H15" s="90"/>
      <c r="I15" s="90"/>
      <c r="J15" s="90"/>
    </row>
    <row r="16" spans="2:10" x14ac:dyDescent="0.25">
      <c r="B16" s="42"/>
    </row>
  </sheetData>
  <mergeCells count="5">
    <mergeCell ref="C4:E4"/>
    <mergeCell ref="F4:H4"/>
    <mergeCell ref="B14:J14"/>
    <mergeCell ref="B15:J15"/>
    <mergeCell ref="B13:J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9"/>
  <sheetViews>
    <sheetView workbookViewId="0"/>
  </sheetViews>
  <sheetFormatPr baseColWidth="10" defaultRowHeight="12.75" x14ac:dyDescent="0.25"/>
  <cols>
    <col min="1" max="1" width="3.42578125" style="9" customWidth="1"/>
    <col min="2" max="2" width="11.42578125" style="9"/>
    <col min="3" max="3" width="18.7109375" style="9" customWidth="1"/>
    <col min="4" max="4" width="18.28515625" style="9" customWidth="1"/>
    <col min="5" max="5" width="18.7109375" style="9" customWidth="1"/>
    <col min="6" max="6" width="11.42578125" style="9"/>
    <col min="7" max="7" width="26.28515625" style="9" customWidth="1"/>
    <col min="8" max="8" width="20.42578125" style="9" customWidth="1"/>
    <col min="9" max="9" width="23" style="9" customWidth="1"/>
    <col min="10" max="16384" width="11.42578125" style="9"/>
  </cols>
  <sheetData>
    <row r="2" spans="2:9" x14ac:dyDescent="0.25">
      <c r="B2" s="78" t="s">
        <v>95</v>
      </c>
    </row>
    <row r="4" spans="2:9" x14ac:dyDescent="0.25">
      <c r="B4" s="18"/>
      <c r="C4" s="52" t="s">
        <v>27</v>
      </c>
      <c r="D4" s="18"/>
      <c r="E4" s="18"/>
      <c r="F4" s="18"/>
      <c r="G4" s="52" t="s">
        <v>28</v>
      </c>
      <c r="H4" s="18"/>
      <c r="I4" s="18"/>
    </row>
    <row r="5" spans="2:9" ht="89.25" customHeight="1" x14ac:dyDescent="0.25">
      <c r="B5" s="61"/>
      <c r="C5" s="55" t="s">
        <v>87</v>
      </c>
      <c r="D5" s="55" t="s">
        <v>88</v>
      </c>
      <c r="E5" s="55" t="s">
        <v>89</v>
      </c>
      <c r="F5" s="79"/>
      <c r="G5" s="55" t="s">
        <v>90</v>
      </c>
      <c r="H5" s="55" t="s">
        <v>91</v>
      </c>
      <c r="I5" s="55" t="s">
        <v>92</v>
      </c>
    </row>
    <row r="6" spans="2:9" x14ac:dyDescent="0.25">
      <c r="B6" s="69">
        <f>'Graphique encadré 2 '!B6</f>
        <v>0</v>
      </c>
      <c r="C6" s="19">
        <f>'Graphique encadré 2 '!D6-'Graphique 1'!D6</f>
        <v>-32.671100614999887</v>
      </c>
      <c r="D6" s="19">
        <f>'Graphique encadré 2 '!E6-'Graphique 1'!E6</f>
        <v>-32.671100615000114</v>
      </c>
      <c r="E6" s="19">
        <f>'Graphique encadré 2 '!F6-'Graphique 1'!F6</f>
        <v>-123.69281606000004</v>
      </c>
      <c r="F6" s="69">
        <f>'Graphique encadré 2 '!H6</f>
        <v>0</v>
      </c>
      <c r="G6" s="19">
        <f>'Graphique encadré 2 '!J6-'Graphique 1'!J6</f>
        <v>-32.671100614999887</v>
      </c>
      <c r="H6" s="19">
        <f>'Graphique encadré 2 '!K6-'Graphique 1'!K6</f>
        <v>-32.671100614999887</v>
      </c>
      <c r="I6" s="19">
        <f>'Graphique encadré 2 '!L6-'Graphique 1'!L6</f>
        <v>-123.69281606000027</v>
      </c>
    </row>
    <row r="7" spans="2:9" x14ac:dyDescent="0.25">
      <c r="B7" s="69">
        <f>'Graphique encadré 2 '!B7</f>
        <v>2.5000000000000001E-2</v>
      </c>
      <c r="C7" s="19">
        <f>'Graphique encadré 2 '!D7-'Graphique 1'!D7</f>
        <v>-32.671100614999887</v>
      </c>
      <c r="D7" s="19">
        <f>'Graphique encadré 2 '!E7-'Graphique 1'!E7</f>
        <v>-32.671100614999887</v>
      </c>
      <c r="E7" s="19">
        <f>'Graphique encadré 2 '!F7-'Graphique 1'!F7</f>
        <v>-123.6928160600005</v>
      </c>
      <c r="F7" s="69">
        <f>'Graphique encadré 2 '!H7</f>
        <v>0.05</v>
      </c>
      <c r="G7" s="19">
        <f>'Graphique encadré 2 '!J7-'Graphique 1'!J7</f>
        <v>-32.671100614999432</v>
      </c>
      <c r="H7" s="19">
        <f>'Graphique encadré 2 '!K7-'Graphique 1'!K7</f>
        <v>-32.671100614999887</v>
      </c>
      <c r="I7" s="19">
        <f>'Graphique encadré 2 '!L7-'Graphique 1'!L7</f>
        <v>-123.69281606000004</v>
      </c>
    </row>
    <row r="8" spans="2:9" x14ac:dyDescent="0.25">
      <c r="B8" s="69">
        <f>'Graphique encadré 2 '!B8</f>
        <v>0.05</v>
      </c>
      <c r="C8" s="19">
        <f>'Graphique encadré 2 '!D8-'Graphique 1'!D8</f>
        <v>-32.671100614999887</v>
      </c>
      <c r="D8" s="19">
        <f>'Graphique encadré 2 '!E8-'Graphique 1'!E8</f>
        <v>-32.671100615000114</v>
      </c>
      <c r="E8" s="19">
        <f>'Graphique encadré 2 '!F8-'Graphique 1'!F8</f>
        <v>-123.69281606000004</v>
      </c>
      <c r="F8" s="69">
        <f>'Graphique encadré 2 '!H8</f>
        <v>0.1</v>
      </c>
      <c r="G8" s="19">
        <f>'Graphique encadré 2 '!J8-'Graphique 1'!J8</f>
        <v>-32.671100614999887</v>
      </c>
      <c r="H8" s="19">
        <f>'Graphique encadré 2 '!K8-'Graphique 1'!K8</f>
        <v>-32.671100614999659</v>
      </c>
      <c r="I8" s="19">
        <f>'Graphique encadré 2 '!L8-'Graphique 1'!L8</f>
        <v>-123.69281606000004</v>
      </c>
    </row>
    <row r="9" spans="2:9" x14ac:dyDescent="0.25">
      <c r="B9" s="69">
        <f>'Graphique encadré 2 '!B9</f>
        <v>7.4999999999999997E-2</v>
      </c>
      <c r="C9" s="19">
        <f>'Graphique encadré 2 '!D9-'Graphique 1'!D9</f>
        <v>-32.671100614999659</v>
      </c>
      <c r="D9" s="19">
        <f>'Graphique encadré 2 '!E9-'Graphique 1'!E9</f>
        <v>-32.671100614999887</v>
      </c>
      <c r="E9" s="19">
        <f>'Graphique encadré 2 '!F9-'Graphique 1'!F9</f>
        <v>-123.69281606000004</v>
      </c>
      <c r="F9" s="69">
        <f>'Graphique encadré 2 '!H9</f>
        <v>0.15</v>
      </c>
      <c r="G9" s="19">
        <f>'Graphique encadré 2 '!J9-'Graphique 1'!J9</f>
        <v>-32.671100614999887</v>
      </c>
      <c r="H9" s="19">
        <f>'Graphique encadré 2 '!K9-'Graphique 1'!K9</f>
        <v>-32.671100614999659</v>
      </c>
      <c r="I9" s="19">
        <f>'Graphique encadré 2 '!L9-'Graphique 1'!L9</f>
        <v>-123.69281606000004</v>
      </c>
    </row>
    <row r="10" spans="2:9" x14ac:dyDescent="0.25">
      <c r="B10" s="69">
        <f>'Graphique encadré 2 '!B10</f>
        <v>0.1</v>
      </c>
      <c r="C10" s="19">
        <f>'Graphique encadré 2 '!D10-'Graphique 1'!D10</f>
        <v>-32.671100614999887</v>
      </c>
      <c r="D10" s="19">
        <f>'Graphique encadré 2 '!E10-'Graphique 1'!E10</f>
        <v>-32.671100615000114</v>
      </c>
      <c r="E10" s="19">
        <f>'Graphique encadré 2 '!F10-'Graphique 1'!F10</f>
        <v>-123.69281606000004</v>
      </c>
      <c r="F10" s="69">
        <f>'Graphique encadré 2 '!H10</f>
        <v>0.2</v>
      </c>
      <c r="G10" s="19">
        <f>'Graphique encadré 2 '!J10-'Graphique 1'!J10</f>
        <v>-32.671100614999887</v>
      </c>
      <c r="H10" s="19">
        <f>'Graphique encadré 2 '!K10-'Graphique 1'!K10</f>
        <v>-32.671100614999659</v>
      </c>
      <c r="I10" s="19">
        <f>'Graphique encadré 2 '!L10-'Graphique 1'!L10</f>
        <v>-123.69281606000004</v>
      </c>
    </row>
    <row r="11" spans="2:9" x14ac:dyDescent="0.25">
      <c r="B11" s="69">
        <f>'Graphique encadré 2 '!B11</f>
        <v>0.125</v>
      </c>
      <c r="C11" s="19">
        <f>'Graphique encadré 2 '!D11-'Graphique 1'!D11</f>
        <v>-32.671100614999887</v>
      </c>
      <c r="D11" s="19">
        <f>'Graphique encadré 2 '!E11-'Graphique 1'!E11</f>
        <v>-32.671100615000114</v>
      </c>
      <c r="E11" s="19">
        <f>'Graphique encadré 2 '!F11-'Graphique 1'!F11</f>
        <v>-123.6928160600005</v>
      </c>
      <c r="F11" s="69">
        <f>'Graphique encadré 2 '!H11</f>
        <v>0.25</v>
      </c>
      <c r="G11" s="19">
        <f>'Graphique encadré 2 '!J11-'Graphique 1'!J11</f>
        <v>-32.671100614999887</v>
      </c>
      <c r="H11" s="19">
        <f>'Graphique encadré 2 '!K11-'Graphique 1'!K11</f>
        <v>-32.671100615000114</v>
      </c>
      <c r="I11" s="19">
        <f>'Graphique encadré 2 '!L11-'Graphique 1'!L11</f>
        <v>-123.69281606000004</v>
      </c>
    </row>
    <row r="12" spans="2:9" x14ac:dyDescent="0.25">
      <c r="B12" s="69">
        <f>'Graphique encadré 2 '!B12</f>
        <v>0.15</v>
      </c>
      <c r="C12" s="19">
        <f>'Graphique encadré 2 '!D12-'Graphique 1'!D12</f>
        <v>-32.671100614999887</v>
      </c>
      <c r="D12" s="19">
        <f>'Graphique encadré 2 '!E12-'Graphique 1'!E12</f>
        <v>-32.671100614999887</v>
      </c>
      <c r="E12" s="19">
        <f>'Graphique encadré 2 '!F12-'Graphique 1'!F12</f>
        <v>-123.6928160600005</v>
      </c>
      <c r="F12" s="69">
        <f>'Graphique encadré 2 '!H12</f>
        <v>0.3</v>
      </c>
      <c r="G12" s="19">
        <f>'Graphique encadré 2 '!J12-'Graphique 1'!J12</f>
        <v>-32.671100614999887</v>
      </c>
      <c r="H12" s="19">
        <f>'Graphique encadré 2 '!K12-'Graphique 1'!K12</f>
        <v>-32.671100615000114</v>
      </c>
      <c r="I12" s="19">
        <f>'Graphique encadré 2 '!L12-'Graphique 1'!L12</f>
        <v>-123.69281606000004</v>
      </c>
    </row>
    <row r="13" spans="2:9" x14ac:dyDescent="0.25">
      <c r="B13" s="69">
        <f>'Graphique encadré 2 '!B13</f>
        <v>0.17499999999999999</v>
      </c>
      <c r="C13" s="19">
        <f>'Graphique encadré 2 '!D13-'Graphique 1'!D13</f>
        <v>-32.671100614999887</v>
      </c>
      <c r="D13" s="19">
        <f>'Graphique encadré 2 '!E13-'Graphique 1'!E13</f>
        <v>-32.671100615000114</v>
      </c>
      <c r="E13" s="19">
        <f>'Graphique encadré 2 '!F13-'Graphique 1'!F13</f>
        <v>-123.69281606000004</v>
      </c>
      <c r="F13" s="69">
        <f>'Graphique encadré 2 '!H13</f>
        <v>0.35</v>
      </c>
      <c r="G13" s="19">
        <f>'Graphique encadré 2 '!J13-'Graphique 1'!J13</f>
        <v>-32.671100614999887</v>
      </c>
      <c r="H13" s="19">
        <f>'Graphique encadré 2 '!K13-'Graphique 1'!K13</f>
        <v>-32.671100614999887</v>
      </c>
      <c r="I13" s="19">
        <f>'Graphique encadré 2 '!L13-'Graphique 1'!L13</f>
        <v>-123.69281606000004</v>
      </c>
    </row>
    <row r="14" spans="2:9" x14ac:dyDescent="0.25">
      <c r="B14" s="69">
        <f>'Graphique encadré 2 '!B14</f>
        <v>0.2</v>
      </c>
      <c r="C14" s="19">
        <f>'Graphique encadré 2 '!D14-'Graphique 1'!D14</f>
        <v>-32.671100615000114</v>
      </c>
      <c r="D14" s="19">
        <f>'Graphique encadré 2 '!E14-'Graphique 1'!E14</f>
        <v>-32.671100615000114</v>
      </c>
      <c r="E14" s="19">
        <f>'Graphique encadré 2 '!F14-'Graphique 1'!F14</f>
        <v>-123.69281606000004</v>
      </c>
      <c r="F14" s="69">
        <f>'Graphique encadré 2 '!H14</f>
        <v>0.4</v>
      </c>
      <c r="G14" s="19">
        <f>'Graphique encadré 2 '!J14-'Graphique 1'!J14</f>
        <v>-32.671100614999887</v>
      </c>
      <c r="H14" s="19">
        <f>'Graphique encadré 2 '!K14-'Graphique 1'!K14</f>
        <v>-32.671100614999887</v>
      </c>
      <c r="I14" s="19">
        <f>'Graphique encadré 2 '!L14-'Graphique 1'!L14</f>
        <v>-123.69281606000004</v>
      </c>
    </row>
    <row r="15" spans="2:9" x14ac:dyDescent="0.25">
      <c r="B15" s="69">
        <f>'Graphique encadré 2 '!B15</f>
        <v>0.22500000000000001</v>
      </c>
      <c r="C15" s="19">
        <f>'Graphique encadré 2 '!D15-'Graphique 1'!D15</f>
        <v>-32.671100614999887</v>
      </c>
      <c r="D15" s="19">
        <f>'Graphique encadré 2 '!E15-'Graphique 1'!E15</f>
        <v>-32.671100615000114</v>
      </c>
      <c r="E15" s="19">
        <f>'Graphique encadré 2 '!F15-'Graphique 1'!F15</f>
        <v>-123.69281606000004</v>
      </c>
      <c r="F15" s="69">
        <f>'Graphique encadré 2 '!H15</f>
        <v>0.45</v>
      </c>
      <c r="G15" s="19">
        <f>'Graphique encadré 2 '!J15-'Graphique 1'!J15</f>
        <v>-32.671100614999887</v>
      </c>
      <c r="H15" s="19">
        <f>'Graphique encadré 2 '!K15-'Graphique 1'!K15</f>
        <v>-32.671100614999887</v>
      </c>
      <c r="I15" s="19">
        <f>'Graphique encadré 2 '!L15-'Graphique 1'!L15</f>
        <v>-123.69281606000004</v>
      </c>
    </row>
    <row r="16" spans="2:9" x14ac:dyDescent="0.25">
      <c r="B16" s="69">
        <f>'Graphique encadré 2 '!B16</f>
        <v>0.25</v>
      </c>
      <c r="C16" s="19">
        <f>'Graphique encadré 2 '!D16-'Graphique 1'!D16</f>
        <v>-32.671100614999887</v>
      </c>
      <c r="D16" s="19">
        <f>'Graphique encadré 2 '!E16-'Graphique 1'!E16</f>
        <v>-32.671100615000114</v>
      </c>
      <c r="E16" s="19">
        <f>'Graphique encadré 2 '!F16-'Graphique 1'!F16</f>
        <v>-123.69281606000004</v>
      </c>
      <c r="F16" s="69">
        <f>'Graphique encadré 2 '!H16</f>
        <v>0.5</v>
      </c>
      <c r="G16" s="19">
        <f>'Graphique encadré 2 '!J16-'Graphique 1'!J16</f>
        <v>-32.671100614999887</v>
      </c>
      <c r="H16" s="19">
        <f>'Graphique encadré 2 '!K16-'Graphique 1'!K16</f>
        <v>-32.671100615000341</v>
      </c>
      <c r="I16" s="19">
        <f>'Graphique encadré 2 '!L16-'Graphique 1'!L16</f>
        <v>-123.69281606000004</v>
      </c>
    </row>
    <row r="17" spans="2:9" x14ac:dyDescent="0.25">
      <c r="B17" s="69">
        <f>'Graphique encadré 2 '!B17</f>
        <v>0.27500000000000002</v>
      </c>
      <c r="C17" s="19">
        <f>'Graphique encadré 2 '!D17-'Graphique 1'!D17</f>
        <v>-32.671100614999887</v>
      </c>
      <c r="D17" s="19">
        <f>'Graphique encadré 2 '!E17-'Graphique 1'!E17</f>
        <v>-35.520425332843843</v>
      </c>
      <c r="E17" s="19">
        <f>'Graphique encadré 2 '!F17-'Graphique 1'!F17</f>
        <v>-123.69281606000004</v>
      </c>
      <c r="F17" s="69">
        <f>'Graphique encadré 2 '!H17</f>
        <v>0.55000000000000004</v>
      </c>
      <c r="G17" s="19">
        <f>'Graphique encadré 2 '!J17-'Graphique 1'!J17</f>
        <v>-73.881075358049657</v>
      </c>
      <c r="H17" s="19">
        <f>'Graphique encadré 2 '!K17-'Graphique 1'!K17</f>
        <v>-32.671100615000114</v>
      </c>
      <c r="I17" s="19">
        <f>'Graphique encadré 2 '!L17-'Graphique 1'!L17</f>
        <v>-123.69281606000004</v>
      </c>
    </row>
    <row r="18" spans="2:9" x14ac:dyDescent="0.25">
      <c r="B18" s="69">
        <f>'Graphique encadré 2 '!B18</f>
        <v>0.3</v>
      </c>
      <c r="C18" s="19">
        <f>'Graphique encadré 2 '!D18-'Graphique 1'!D18</f>
        <v>-32.671100614999887</v>
      </c>
      <c r="D18" s="19">
        <f>'Graphique encadré 2 '!E18-'Graphique 1'!E18</f>
        <v>-73.86007717126563</v>
      </c>
      <c r="E18" s="19">
        <f>'Graphique encadré 2 '!F18-'Graphique 1'!F18</f>
        <v>-123.69281606000004</v>
      </c>
      <c r="F18" s="69">
        <f>'Graphique encadré 2 '!H18</f>
        <v>0.6</v>
      </c>
      <c r="G18" s="19">
        <f>'Graphique encadré 2 '!J18-'Graphique 1'!J18</f>
        <v>-73.5488048999066</v>
      </c>
      <c r="H18" s="19">
        <f>'Graphique encadré 2 '!K18-'Graphique 1'!K18</f>
        <v>-81.232824593239911</v>
      </c>
      <c r="I18" s="19">
        <f>'Graphique encadré 2 '!L18-'Graphique 1'!L18</f>
        <v>-123.69281606000004</v>
      </c>
    </row>
    <row r="19" spans="2:9" x14ac:dyDescent="0.25">
      <c r="B19" s="69">
        <f>'Graphique encadré 2 '!B19</f>
        <v>0.32500000000000001</v>
      </c>
      <c r="C19" s="19">
        <f>'Graphique encadré 2 '!D19-'Graphique 1'!D19</f>
        <v>-32.671100615000114</v>
      </c>
      <c r="D19" s="19">
        <f>'Graphique encadré 2 '!E19-'Graphique 1'!E19</f>
        <v>-73.693941942194215</v>
      </c>
      <c r="E19" s="19">
        <f>'Graphique encadré 2 '!F19-'Graphique 1'!F19</f>
        <v>-123.69281606000004</v>
      </c>
      <c r="F19" s="69">
        <f>'Graphique encadré 2 '!H19</f>
        <v>0.65</v>
      </c>
      <c r="G19" s="19">
        <f>'Graphique encadré 2 '!J19-'Graphique 1'!J19</f>
        <v>-73.216534441763542</v>
      </c>
      <c r="H19" s="19">
        <f>'Graphique encadré 2 '!K19-'Graphique 1'!K19</f>
        <v>-80.900554135097082</v>
      </c>
      <c r="I19" s="19">
        <f>'Graphique encadré 2 '!L19-'Graphique 1'!L19</f>
        <v>-123.69281606000004</v>
      </c>
    </row>
    <row r="20" spans="2:9" x14ac:dyDescent="0.25">
      <c r="B20" s="69">
        <f>'Graphique encadré 2 '!B20</f>
        <v>0.35</v>
      </c>
      <c r="C20" s="19">
        <f>'Graphique encadré 2 '!D20-'Graphique 1'!D20</f>
        <v>-39.484620447335146</v>
      </c>
      <c r="D20" s="19">
        <f>'Graphique encadré 2 '!E20-'Graphique 1'!E20</f>
        <v>-73.527806713122573</v>
      </c>
      <c r="E20" s="19">
        <f>'Graphique encadré 2 '!F20-'Graphique 1'!F20</f>
        <v>-123.69281606000004</v>
      </c>
      <c r="F20" s="69">
        <f>'Graphique encadré 2 '!H20</f>
        <v>0.7</v>
      </c>
      <c r="G20" s="19">
        <f>'Graphique encadré 2 '!J20-'Graphique 1'!J20</f>
        <v>-31.76110194762532</v>
      </c>
      <c r="H20" s="19">
        <f>'Graphique encadré 2 '!K20-'Graphique 1'!K20</f>
        <v>-67.418044480033132</v>
      </c>
      <c r="I20" s="19">
        <f>'Graphique encadré 2 '!L20-'Graphique 1'!L20</f>
        <v>-123.69281606000004</v>
      </c>
    </row>
    <row r="21" spans="2:9" x14ac:dyDescent="0.25">
      <c r="B21" s="69">
        <f>'Graphique encadré 2 '!B21</f>
        <v>0.375</v>
      </c>
      <c r="C21" s="19">
        <f>'Graphique encadré 2 '!D21-'Graphique 1'!D21</f>
        <v>-67.037159926134336</v>
      </c>
      <c r="D21" s="19">
        <f>'Graphique encadré 2 '!E21-'Graphique 1'!E21</f>
        <v>-73.36167148405093</v>
      </c>
      <c r="E21" s="19">
        <f>'Graphique encadré 2 '!F21-'Graphique 1'!F21</f>
        <v>-123.69281606000004</v>
      </c>
      <c r="F21" s="69">
        <f>'Graphique encadré 2 '!H21</f>
        <v>0.75</v>
      </c>
      <c r="G21" s="19">
        <f>'Graphique encadré 2 '!J21-'Graphique 1'!J21</f>
        <v>-31.761101947625093</v>
      </c>
      <c r="H21" s="19">
        <f>'Graphique encadré 2 '!K21-'Graphique 1'!K21</f>
        <v>-31.761101947624866</v>
      </c>
      <c r="I21" s="19">
        <f>'Graphique encadré 2 '!L21-'Graphique 1'!L21</f>
        <v>-123.69281606000004</v>
      </c>
    </row>
    <row r="22" spans="2:9" x14ac:dyDescent="0.25">
      <c r="B22" s="69">
        <f>'Graphique encadré 2 '!B22</f>
        <v>0.4</v>
      </c>
      <c r="C22" s="19">
        <f>'Graphique encadré 2 '!D22-'Graphique 1'!D22</f>
        <v>-66.871024697062694</v>
      </c>
      <c r="D22" s="19">
        <f>'Graphique encadré 2 '!E22-'Graphique 1'!E22</f>
        <v>-73.195536254979288</v>
      </c>
      <c r="E22" s="19">
        <f>'Graphique encadré 2 '!F22-'Graphique 1'!F22</f>
        <v>-123.69281606000004</v>
      </c>
      <c r="F22" s="69">
        <f>'Graphique encadré 2 '!H22</f>
        <v>0.8</v>
      </c>
      <c r="G22" s="19">
        <f>'Graphique encadré 2 '!J22-'Graphique 1'!J22</f>
        <v>-31.761101947624866</v>
      </c>
      <c r="H22" s="19">
        <f>'Graphique encadré 2 '!K22-'Graphique 1'!K22</f>
        <v>-31.76110194762532</v>
      </c>
      <c r="I22" s="19">
        <f>'Graphique encadré 2 '!L22-'Graphique 1'!L22</f>
        <v>-123.69281606000004</v>
      </c>
    </row>
    <row r="23" spans="2:9" x14ac:dyDescent="0.25">
      <c r="B23" s="69">
        <f>'Graphique encadré 2 '!B23</f>
        <v>0.42499999999999999</v>
      </c>
      <c r="C23" s="19">
        <f>'Graphique encadré 2 '!D23-'Graphique 1'!D23</f>
        <v>-66.704889467991279</v>
      </c>
      <c r="D23" s="19">
        <f>'Graphique encadré 2 '!E23-'Graphique 1'!E23</f>
        <v>-31.761101947624866</v>
      </c>
      <c r="E23" s="19">
        <f>'Graphique encadré 2 '!F23-'Graphique 1'!F23</f>
        <v>-123.69281606000004</v>
      </c>
      <c r="F23" s="69">
        <f>'Graphique encadré 2 '!H23</f>
        <v>0.85</v>
      </c>
      <c r="G23" s="19">
        <f>'Graphique encadré 2 '!J23-'Graphique 1'!J23</f>
        <v>-31.761101947624866</v>
      </c>
      <c r="H23" s="19">
        <f>'Graphique encadré 2 '!K23-'Graphique 1'!K23</f>
        <v>-31.761101947624866</v>
      </c>
      <c r="I23" s="19">
        <f>'Graphique encadré 2 '!L23-'Graphique 1'!L23</f>
        <v>-123.69281606000004</v>
      </c>
    </row>
    <row r="24" spans="2:9" x14ac:dyDescent="0.25">
      <c r="B24" s="69">
        <f>'Graphique encadré 2 '!B24</f>
        <v>0.45</v>
      </c>
      <c r="C24" s="19">
        <f>'Graphique encadré 2 '!D24-'Graphique 1'!D24</f>
        <v>-66.538754238919637</v>
      </c>
      <c r="D24" s="19">
        <f>'Graphique encadré 2 '!E24-'Graphique 1'!E24</f>
        <v>-31.761101947624866</v>
      </c>
      <c r="E24" s="19">
        <f>'Graphique encadré 2 '!F24-'Graphique 1'!F24</f>
        <v>-123.69281606000004</v>
      </c>
      <c r="F24" s="69">
        <f>'Graphique encadré 2 '!H24</f>
        <v>0.9</v>
      </c>
      <c r="G24" s="19">
        <f>'Graphique encadré 2 '!J24-'Graphique 1'!J24</f>
        <v>-31.761101947625093</v>
      </c>
      <c r="H24" s="19">
        <f>'Graphique encadré 2 '!K24-'Graphique 1'!K24</f>
        <v>-31.761101947624866</v>
      </c>
      <c r="I24" s="19">
        <f>'Graphique encadré 2 '!L24-'Graphique 1'!L24</f>
        <v>-123.69281606000004</v>
      </c>
    </row>
    <row r="25" spans="2:9" x14ac:dyDescent="0.25">
      <c r="B25" s="69">
        <f>'Graphique encadré 2 '!B25</f>
        <v>0.47499999999999998</v>
      </c>
      <c r="C25" s="19">
        <f>'Graphique encadré 2 '!D25-'Graphique 1'!D25</f>
        <v>-66.372619009848222</v>
      </c>
      <c r="D25" s="19">
        <f>'Graphique encadré 2 '!E25-'Graphique 1'!E25</f>
        <v>-31.761101947624866</v>
      </c>
      <c r="E25" s="19">
        <f>'Graphique encadré 2 '!F25-'Graphique 1'!F25</f>
        <v>-123.69281606000004</v>
      </c>
      <c r="F25" s="69">
        <f>'Graphique encadré 2 '!H25</f>
        <v>0.95</v>
      </c>
      <c r="G25" s="19">
        <f>'Graphique encadré 2 '!J25-'Graphique 1'!J25</f>
        <v>-31.761101947624866</v>
      </c>
      <c r="H25" s="19">
        <f>'Graphique encadré 2 '!K25-'Graphique 1'!K25</f>
        <v>-31.761101947624866</v>
      </c>
      <c r="I25" s="19">
        <f>'Graphique encadré 2 '!L25-'Graphique 1'!L25</f>
        <v>-123.69281606000004</v>
      </c>
    </row>
    <row r="26" spans="2:9" x14ac:dyDescent="0.25">
      <c r="B26" s="69">
        <f>'Graphique encadré 2 '!B26</f>
        <v>0.5</v>
      </c>
      <c r="C26" s="19">
        <f>'Graphique encadré 2 '!D26-'Graphique 1'!D26</f>
        <v>-31.761101947624866</v>
      </c>
      <c r="D26" s="19">
        <f>'Graphique encadré 2 '!E26-'Graphique 1'!E26</f>
        <v>-31.761101947624866</v>
      </c>
      <c r="E26" s="19">
        <f>'Graphique encadré 2 '!F26-'Graphique 1'!F26</f>
        <v>-123.69281606000004</v>
      </c>
      <c r="F26" s="69">
        <f>'Graphique encadré 2 '!H26</f>
        <v>1</v>
      </c>
      <c r="G26" s="19">
        <f>'Graphique encadré 2 '!J26-'Graphique 1'!J26</f>
        <v>-31.761101947624866</v>
      </c>
      <c r="H26" s="19">
        <f>'Graphique encadré 2 '!K26-'Graphique 1'!K26</f>
        <v>-31.761101947624866</v>
      </c>
      <c r="I26" s="19">
        <f>'Graphique encadré 2 '!L26-'Graphique 1'!L26</f>
        <v>-123.69281606000004</v>
      </c>
    </row>
    <row r="27" spans="2:9" x14ac:dyDescent="0.25">
      <c r="B27" s="69">
        <f>'Graphique encadré 2 '!B27</f>
        <v>0.52500000000000002</v>
      </c>
      <c r="C27" s="19">
        <f>'Graphique encadré 2 '!D27-'Graphique 1'!D27</f>
        <v>-31.761101947625093</v>
      </c>
      <c r="D27" s="19">
        <f>'Graphique encadré 2 '!E27-'Graphique 1'!E27</f>
        <v>-31.76110194762532</v>
      </c>
      <c r="E27" s="19">
        <f>'Graphique encadré 2 '!F27-'Graphique 1'!F27</f>
        <v>-123.69281606000004</v>
      </c>
      <c r="F27" s="69">
        <f>'Graphique encadré 2 '!H27</f>
        <v>1.05</v>
      </c>
      <c r="G27" s="19">
        <f>'Graphique encadré 2 '!J27-'Graphique 1'!J27</f>
        <v>-31.761101947624866</v>
      </c>
      <c r="H27" s="19">
        <f>'Graphique encadré 2 '!K27-'Graphique 1'!K27</f>
        <v>-31.76110194762532</v>
      </c>
      <c r="I27" s="19">
        <f>'Graphique encadré 2 '!L27-'Graphique 1'!L27</f>
        <v>-123.69281606000004</v>
      </c>
    </row>
    <row r="28" spans="2:9" x14ac:dyDescent="0.25">
      <c r="B28" s="69">
        <f>'Graphique encadré 2 '!B28</f>
        <v>0.55000000000000004</v>
      </c>
      <c r="C28" s="19">
        <f>'Graphique encadré 2 '!D28-'Graphique 1'!D28</f>
        <v>-31.761101947625093</v>
      </c>
      <c r="D28" s="19">
        <f>'Graphique encadré 2 '!E28-'Graphique 1'!E28</f>
        <v>-31.761101947625093</v>
      </c>
      <c r="E28" s="19">
        <f>'Graphique encadré 2 '!F28-'Graphique 1'!F28</f>
        <v>-123.69281606000004</v>
      </c>
      <c r="F28" s="69">
        <f>'Graphique encadré 2 '!H28</f>
        <v>1.1000000000000001</v>
      </c>
      <c r="G28" s="19">
        <f>'Graphique encadré 2 '!J28-'Graphique 1'!J28</f>
        <v>-31.761101947624866</v>
      </c>
      <c r="H28" s="19">
        <f>'Graphique encadré 2 '!K28-'Graphique 1'!K28</f>
        <v>-31.76110194762532</v>
      </c>
      <c r="I28" s="19">
        <f>'Graphique encadré 2 '!L28-'Graphique 1'!L28</f>
        <v>-123.69281606000004</v>
      </c>
    </row>
    <row r="29" spans="2:9" x14ac:dyDescent="0.25">
      <c r="B29" s="69">
        <f>'Graphique encadré 2 '!B29</f>
        <v>0.57499999999999996</v>
      </c>
      <c r="C29" s="19">
        <f>'Graphique encadré 2 '!D29-'Graphique 1'!D29</f>
        <v>-31.761101947624866</v>
      </c>
      <c r="D29" s="19">
        <f>'Graphique encadré 2 '!E29-'Graphique 1'!E29</f>
        <v>-31.76110194762532</v>
      </c>
      <c r="E29" s="19">
        <f>'Graphique encadré 2 '!F29-'Graphique 1'!F29</f>
        <v>-123.69281606000004</v>
      </c>
      <c r="F29" s="69">
        <f>'Graphique encadré 2 '!H29</f>
        <v>1.1499999999999999</v>
      </c>
      <c r="G29" s="19">
        <f>'Graphique encadré 2 '!J29-'Graphique 1'!J29</f>
        <v>-31.76110194762532</v>
      </c>
      <c r="H29" s="19">
        <f>'Graphique encadré 2 '!K29-'Graphique 1'!K29</f>
        <v>-31.761101947624866</v>
      </c>
      <c r="I29" s="19">
        <f>'Graphique encadré 2 '!L29-'Graphique 1'!L29</f>
        <v>-123.6928160600005</v>
      </c>
    </row>
    <row r="30" spans="2:9" x14ac:dyDescent="0.25">
      <c r="B30" s="69">
        <f>'Graphique encadré 2 '!B30</f>
        <v>0.6</v>
      </c>
      <c r="C30" s="19">
        <f>'Graphique encadré 2 '!D30-'Graphique 1'!D30</f>
        <v>-31.761101947625093</v>
      </c>
      <c r="D30" s="19">
        <f>'Graphique encadré 2 '!E30-'Graphique 1'!E30</f>
        <v>-31.761101947624866</v>
      </c>
      <c r="E30" s="19">
        <f>'Graphique encadré 2 '!F30-'Graphique 1'!F30</f>
        <v>-123.69281606000004</v>
      </c>
      <c r="F30" s="69">
        <f>'Graphique encadré 2 '!H30</f>
        <v>1.2</v>
      </c>
      <c r="G30" s="19">
        <f>'Graphique encadré 2 '!J30-'Graphique 1'!J30</f>
        <v>-31.761101947624866</v>
      </c>
      <c r="H30" s="19">
        <f>'Graphique encadré 2 '!K30-'Graphique 1'!K30</f>
        <v>-31.76110194762532</v>
      </c>
      <c r="I30" s="19">
        <f>'Graphique encadré 2 '!L30-'Graphique 1'!L30</f>
        <v>-123.69281606000004</v>
      </c>
    </row>
    <row r="31" spans="2:9" x14ac:dyDescent="0.25">
      <c r="B31" s="69">
        <f>'Graphique encadré 2 '!B31</f>
        <v>0.625</v>
      </c>
      <c r="C31" s="19">
        <f>'Graphique encadré 2 '!D31-'Graphique 1'!D31</f>
        <v>-31.761101947625093</v>
      </c>
      <c r="D31" s="19">
        <f>'Graphique encadré 2 '!E31-'Graphique 1'!E31</f>
        <v>-31.76110194762532</v>
      </c>
      <c r="E31" s="19">
        <f>'Graphique encadré 2 '!F31-'Graphique 1'!F31</f>
        <v>-123.69281606000004</v>
      </c>
      <c r="F31" s="69">
        <f>'Graphique encadré 2 '!H31</f>
        <v>1.25</v>
      </c>
      <c r="G31" s="19">
        <f>'Graphique encadré 2 '!J31-'Graphique 1'!J31</f>
        <v>-31.761101947624866</v>
      </c>
      <c r="H31" s="19">
        <f>'Graphique encadré 2 '!K31-'Graphique 1'!K31</f>
        <v>-31.76110194762532</v>
      </c>
      <c r="I31" s="19">
        <f>'Graphique encadré 2 '!L31-'Graphique 1'!L31</f>
        <v>-123.69281606000004</v>
      </c>
    </row>
    <row r="32" spans="2:9" x14ac:dyDescent="0.25">
      <c r="B32" s="69">
        <f>'Graphique encadré 2 '!B32</f>
        <v>0.65</v>
      </c>
      <c r="C32" s="19">
        <f>'Graphique encadré 2 '!D32-'Graphique 1'!D32</f>
        <v>-31.76110194762532</v>
      </c>
      <c r="D32" s="19">
        <f>'Graphique encadré 2 '!E32-'Graphique 1'!E32</f>
        <v>-31.761101947624866</v>
      </c>
      <c r="E32" s="19">
        <f>'Graphique encadré 2 '!F32-'Graphique 1'!F32</f>
        <v>-123.69281606000004</v>
      </c>
      <c r="F32" s="69">
        <f>'Graphique encadré 2 '!H32</f>
        <v>1.3</v>
      </c>
      <c r="G32" s="19">
        <f>'Graphique encadré 2 '!J32-'Graphique 1'!J32</f>
        <v>-31.76110194762532</v>
      </c>
      <c r="H32" s="19">
        <f>'Graphique encadré 2 '!K32-'Graphique 1'!K32</f>
        <v>-31.761101947624866</v>
      </c>
      <c r="I32" s="19">
        <f>'Graphique encadré 2 '!L32-'Graphique 1'!L32</f>
        <v>-123.69281606000004</v>
      </c>
    </row>
    <row r="33" spans="2:9" x14ac:dyDescent="0.25">
      <c r="B33" s="69">
        <f>'Graphique encadré 2 '!B33</f>
        <v>0.67500000000000004</v>
      </c>
      <c r="C33" s="19">
        <f>'Graphique encadré 2 '!D33-'Graphique 1'!D33</f>
        <v>-31.761101947624866</v>
      </c>
      <c r="D33" s="19">
        <f>'Graphique encadré 2 '!E33-'Graphique 1'!E33</f>
        <v>-31.76110194762532</v>
      </c>
      <c r="E33" s="19">
        <f>'Graphique encadré 2 '!F33-'Graphique 1'!F33</f>
        <v>-123.69281606000004</v>
      </c>
      <c r="F33" s="69">
        <f>'Graphique encadré 2 '!H33</f>
        <v>1.35</v>
      </c>
      <c r="G33" s="19">
        <f>'Graphique encadré 2 '!J33-'Graphique 1'!J33</f>
        <v>-31.761101947624866</v>
      </c>
      <c r="H33" s="19">
        <f>'Graphique encadré 2 '!K33-'Graphique 1'!K33</f>
        <v>-31.761101947624866</v>
      </c>
      <c r="I33" s="19">
        <f>'Graphique encadré 2 '!L33-'Graphique 1'!L33</f>
        <v>-123.69281606000004</v>
      </c>
    </row>
    <row r="34" spans="2:9" x14ac:dyDescent="0.25">
      <c r="B34" s="69">
        <f>'Graphique encadré 2 '!B34</f>
        <v>0.7</v>
      </c>
      <c r="C34" s="19">
        <f>'Graphique encadré 2 '!D34-'Graphique 1'!D34</f>
        <v>-31.761101947624866</v>
      </c>
      <c r="D34" s="19">
        <f>'Graphique encadré 2 '!E34-'Graphique 1'!E34</f>
        <v>-31.761101947624866</v>
      </c>
      <c r="E34" s="19">
        <f>'Graphique encadré 2 '!F34-'Graphique 1'!F34</f>
        <v>-123.69281606000004</v>
      </c>
      <c r="F34" s="69">
        <f>'Graphique encadré 2 '!H34</f>
        <v>1.4</v>
      </c>
      <c r="G34" s="19">
        <f>'Graphique encadré 2 '!J34-'Graphique 1'!J34</f>
        <v>-31.761101947624866</v>
      </c>
      <c r="H34" s="19">
        <f>'Graphique encadré 2 '!K34-'Graphique 1'!K34</f>
        <v>-31.761101947624866</v>
      </c>
      <c r="I34" s="19">
        <f>'Graphique encadré 2 '!L34-'Graphique 1'!L34</f>
        <v>-123.69281606000004</v>
      </c>
    </row>
    <row r="35" spans="2:9" x14ac:dyDescent="0.25">
      <c r="B35" s="69">
        <f>'Graphique encadré 2 '!B35</f>
        <v>0.72499999999999998</v>
      </c>
      <c r="C35" s="19">
        <f>'Graphique encadré 2 '!D35-'Graphique 1'!D35</f>
        <v>-31.761101947624866</v>
      </c>
      <c r="D35" s="19">
        <f>'Graphique encadré 2 '!E35-'Graphique 1'!E35</f>
        <v>-31.76110194762532</v>
      </c>
      <c r="E35" s="19">
        <f>'Graphique encadré 2 '!F35-'Graphique 1'!F35</f>
        <v>-123.69281606000004</v>
      </c>
      <c r="F35" s="69">
        <f>'Graphique encadré 2 '!H35</f>
        <v>1.45</v>
      </c>
      <c r="G35" s="19">
        <f>'Graphique encadré 2 '!J35-'Graphique 1'!J35</f>
        <v>-31.761101947624866</v>
      </c>
      <c r="H35" s="19">
        <f>'Graphique encadré 2 '!K35-'Graphique 1'!K35</f>
        <v>-31.761101947624866</v>
      </c>
      <c r="I35" s="19">
        <f>'Graphique encadré 2 '!L35-'Graphique 1'!L35</f>
        <v>-123.69281606000004</v>
      </c>
    </row>
    <row r="36" spans="2:9" x14ac:dyDescent="0.25">
      <c r="B36" s="69">
        <f>'Graphique encadré 2 '!B36</f>
        <v>0.75</v>
      </c>
      <c r="C36" s="19">
        <f>'Graphique encadré 2 '!D36-'Graphique 1'!D36</f>
        <v>-31.761101947625093</v>
      </c>
      <c r="D36" s="19">
        <f>'Graphique encadré 2 '!E36-'Graphique 1'!E36</f>
        <v>-31.761101947624866</v>
      </c>
      <c r="E36" s="19">
        <f>'Graphique encadré 2 '!F36-'Graphique 1'!F36</f>
        <v>-123.69281606000004</v>
      </c>
      <c r="F36" s="69">
        <f>'Graphique encadré 2 '!H36</f>
        <v>1.5</v>
      </c>
      <c r="G36" s="19">
        <f>'Graphique encadré 2 '!J36-'Graphique 1'!J36</f>
        <v>-31.761101947624866</v>
      </c>
      <c r="H36" s="19">
        <f>'Graphique encadré 2 '!K36-'Graphique 1'!K36</f>
        <v>-31.761101947624866</v>
      </c>
      <c r="I36" s="19">
        <f>'Graphique encadré 2 '!L36-'Graphique 1'!L36</f>
        <v>-123.69281606000004</v>
      </c>
    </row>
    <row r="37" spans="2:9" x14ac:dyDescent="0.25">
      <c r="B37" s="69">
        <f>'Graphique encadré 2 '!B37</f>
        <v>0.77500000000000002</v>
      </c>
      <c r="C37" s="19">
        <f>'Graphique encadré 2 '!D37-'Graphique 1'!D37</f>
        <v>-31.761101947624866</v>
      </c>
      <c r="D37" s="19">
        <f>'Graphique encadré 2 '!E37-'Graphique 1'!E37</f>
        <v>-31.76110194762532</v>
      </c>
      <c r="E37" s="19">
        <f>'Graphique encadré 2 '!F37-'Graphique 1'!F37</f>
        <v>-123.69281606000004</v>
      </c>
      <c r="F37" s="69">
        <f>'Graphique encadré 2 '!H37</f>
        <v>1.55</v>
      </c>
      <c r="G37" s="19">
        <f>'Graphique encadré 2 '!J37-'Graphique 1'!J37</f>
        <v>-31.76110194762532</v>
      </c>
      <c r="H37" s="19">
        <f>'Graphique encadré 2 '!K37-'Graphique 1'!K37</f>
        <v>-31.76110194762532</v>
      </c>
      <c r="I37" s="19">
        <f>'Graphique encadré 2 '!L37-'Graphique 1'!L37</f>
        <v>-123.69281606000004</v>
      </c>
    </row>
    <row r="38" spans="2:9" x14ac:dyDescent="0.25">
      <c r="B38" s="69">
        <f>'Graphique encadré 2 '!B38</f>
        <v>0.8</v>
      </c>
      <c r="C38" s="19">
        <f>'Graphique encadré 2 '!D38-'Graphique 1'!D38</f>
        <v>-31.761101947625093</v>
      </c>
      <c r="D38" s="19">
        <f>'Graphique encadré 2 '!E38-'Graphique 1'!E38</f>
        <v>-31.76110194762532</v>
      </c>
      <c r="E38" s="19">
        <f>'Graphique encadré 2 '!F38-'Graphique 1'!F38</f>
        <v>-123.69281606000004</v>
      </c>
      <c r="F38" s="69">
        <f>'Graphique encadré 2 '!H38</f>
        <v>1.6</v>
      </c>
      <c r="G38" s="19">
        <f>'Graphique encadré 2 '!J38-'Graphique 1'!J38</f>
        <v>-31.76110194762532</v>
      </c>
      <c r="H38" s="19">
        <f>'Graphique encadré 2 '!K38-'Graphique 1'!K38</f>
        <v>-31.76110194762532</v>
      </c>
      <c r="I38" s="19">
        <f>'Graphique encadré 2 '!L38-'Graphique 1'!L38</f>
        <v>-123.69281606000004</v>
      </c>
    </row>
    <row r="39" spans="2:9" x14ac:dyDescent="0.25">
      <c r="B39" s="69">
        <f>'Graphique encadré 2 '!B39</f>
        <v>0.82499999999999996</v>
      </c>
      <c r="C39" s="19">
        <f>'Graphique encadré 2 '!D39-'Graphique 1'!D39</f>
        <v>-31.761101947625093</v>
      </c>
      <c r="D39" s="19">
        <f>'Graphique encadré 2 '!E39-'Graphique 1'!E39</f>
        <v>-31.761101947624866</v>
      </c>
      <c r="E39" s="19">
        <f>'Graphique encadré 2 '!F39-'Graphique 1'!F39</f>
        <v>-123.69281606000004</v>
      </c>
      <c r="F39" s="69">
        <f>'Graphique encadré 2 '!H39</f>
        <v>1.65</v>
      </c>
      <c r="G39" s="19">
        <f>'Graphique encadré 2 '!J39-'Graphique 1'!J39</f>
        <v>-31.76110194762532</v>
      </c>
      <c r="H39" s="19">
        <f>'Graphique encadré 2 '!K39-'Graphique 1'!K39</f>
        <v>-31.76110194762532</v>
      </c>
      <c r="I39" s="19">
        <f>'Graphique encadré 2 '!L39-'Graphique 1'!L39</f>
        <v>-123.69281606000004</v>
      </c>
    </row>
    <row r="40" spans="2:9" x14ac:dyDescent="0.25">
      <c r="B40" s="69">
        <f>'Graphique encadré 2 '!B40</f>
        <v>0.85</v>
      </c>
      <c r="C40" s="19">
        <f>'Graphique encadré 2 '!D40-'Graphique 1'!D40</f>
        <v>-31.761101947625093</v>
      </c>
      <c r="D40" s="19">
        <f>'Graphique encadré 2 '!E40-'Graphique 1'!E40</f>
        <v>-31.76110194762532</v>
      </c>
      <c r="E40" s="19">
        <f>'Graphique encadré 2 '!F40-'Graphique 1'!F40</f>
        <v>-123.69281606000004</v>
      </c>
      <c r="F40" s="69">
        <f>'Graphique encadré 2 '!H40</f>
        <v>1.7</v>
      </c>
      <c r="G40" s="19">
        <f>'Graphique encadré 2 '!J40-'Graphique 1'!J40</f>
        <v>-31.761101947624866</v>
      </c>
      <c r="H40" s="19">
        <f>'Graphique encadré 2 '!K40-'Graphique 1'!K40</f>
        <v>-31.76110194762532</v>
      </c>
      <c r="I40" s="19">
        <f>'Graphique encadré 2 '!L40-'Graphique 1'!L40</f>
        <v>-32.671100614999887</v>
      </c>
    </row>
    <row r="41" spans="2:9" x14ac:dyDescent="0.25">
      <c r="B41" s="69">
        <f>'Graphique encadré 2 '!B41</f>
        <v>0.875</v>
      </c>
      <c r="C41" s="19">
        <f>'Graphique encadré 2 '!D41-'Graphique 1'!D41</f>
        <v>-31.761101947624866</v>
      </c>
      <c r="D41" s="19">
        <f>'Graphique encadré 2 '!E41-'Graphique 1'!E41</f>
        <v>-31.761101947624866</v>
      </c>
      <c r="E41" s="19">
        <f>'Graphique encadré 2 '!F41-'Graphique 1'!F41</f>
        <v>-123.69281606000004</v>
      </c>
      <c r="F41" s="69">
        <f>'Graphique encadré 2 '!H41</f>
        <v>1.75</v>
      </c>
      <c r="G41" s="19">
        <f>'Graphique encadré 2 '!J41-'Graphique 1'!J41</f>
        <v>-31.76110194762532</v>
      </c>
      <c r="H41" s="19">
        <f>'Graphique encadré 2 '!K41-'Graphique 1'!K41</f>
        <v>-31.76110194762532</v>
      </c>
      <c r="I41" s="19">
        <f>'Graphique encadré 2 '!L41-'Graphique 1'!L41</f>
        <v>-32.671100614999887</v>
      </c>
    </row>
    <row r="42" spans="2:9" x14ac:dyDescent="0.25">
      <c r="B42" s="69">
        <f>'Graphique encadré 2 '!B42</f>
        <v>0.9</v>
      </c>
      <c r="C42" s="19">
        <f>'Graphique encadré 2 '!D42-'Graphique 1'!D42</f>
        <v>-31.76110194762532</v>
      </c>
      <c r="D42" s="19">
        <f>'Graphique encadré 2 '!E42-'Graphique 1'!E42</f>
        <v>-31.761101947624866</v>
      </c>
      <c r="E42" s="19">
        <f>'Graphique encadré 2 '!F42-'Graphique 1'!F42</f>
        <v>-123.69281606000004</v>
      </c>
      <c r="F42" s="69">
        <f>'Graphique encadré 2 '!H42</f>
        <v>1.8</v>
      </c>
      <c r="G42" s="19">
        <f>'Graphique encadré 2 '!J42-'Graphique 1'!J42</f>
        <v>0.90999866737456614</v>
      </c>
      <c r="H42" s="19">
        <f>'Graphique encadré 2 '!K42-'Graphique 1'!K42</f>
        <v>-31.761101947624866</v>
      </c>
      <c r="I42" s="19">
        <f>'Graphique encadré 2 '!L42-'Graphique 1'!L42</f>
        <v>-32.671100614999887</v>
      </c>
    </row>
    <row r="43" spans="2:9" x14ac:dyDescent="0.25">
      <c r="B43" s="69">
        <f>'Graphique encadré 2 '!B43</f>
        <v>0.92500000000000004</v>
      </c>
      <c r="C43" s="19">
        <f>'Graphique encadré 2 '!D43-'Graphique 1'!D43</f>
        <v>-31.761101947625093</v>
      </c>
      <c r="D43" s="19">
        <f>'Graphique encadré 2 '!E43-'Graphique 1'!E43</f>
        <v>-31.761101947624411</v>
      </c>
      <c r="E43" s="19">
        <f>'Graphique encadré 2 '!F43-'Graphique 1'!F43</f>
        <v>-123.69281606000004</v>
      </c>
      <c r="F43" s="69">
        <f>'Graphique encadré 2 '!H43</f>
        <v>1.85</v>
      </c>
      <c r="G43" s="19">
        <f>'Graphique encadré 2 '!J43-'Graphique 1'!J43</f>
        <v>0.90999866737502089</v>
      </c>
      <c r="H43" s="19">
        <f>'Graphique encadré 2 '!K43-'Graphique 1'!K43</f>
        <v>-31.761101947624866</v>
      </c>
      <c r="I43" s="19">
        <f>'Graphique encadré 2 '!L43-'Graphique 1'!L43</f>
        <v>-32.671100614999887</v>
      </c>
    </row>
    <row r="44" spans="2:9" x14ac:dyDescent="0.25">
      <c r="B44" s="69">
        <f>'Graphique encadré 2 '!B44</f>
        <v>0.95</v>
      </c>
      <c r="C44" s="19">
        <f>'Graphique encadré 2 '!D44-'Graphique 1'!D44</f>
        <v>-31.761101947625093</v>
      </c>
      <c r="D44" s="19">
        <f>'Graphique encadré 2 '!E44-'Graphique 1'!E44</f>
        <v>-31.761101947624866</v>
      </c>
      <c r="E44" s="19">
        <f>'Graphique encadré 2 '!F44-'Graphique 1'!F44</f>
        <v>-123.69281606000004</v>
      </c>
      <c r="F44" s="69">
        <f>'Graphique encadré 2 '!H44</f>
        <v>1.9</v>
      </c>
      <c r="G44" s="19">
        <f>'Graphique encadré 2 '!J44-'Graphique 1'!J44</f>
        <v>0.90999866737502089</v>
      </c>
      <c r="H44" s="19">
        <f>'Graphique encadré 2 '!K44-'Graphique 1'!K44</f>
        <v>-31.761101947624866</v>
      </c>
      <c r="I44" s="19">
        <f>'Graphique encadré 2 '!L44-'Graphique 1'!L44</f>
        <v>-32.671100614999887</v>
      </c>
    </row>
    <row r="45" spans="2:9" x14ac:dyDescent="0.25">
      <c r="B45" s="69">
        <f>'Graphique encadré 2 '!B45</f>
        <v>0.97499999999999998</v>
      </c>
      <c r="C45" s="19">
        <f>'Graphique encadré 2 '!D45-'Graphique 1'!D45</f>
        <v>-31.76110194762532</v>
      </c>
      <c r="D45" s="19">
        <f>'Graphique encadré 2 '!E45-'Graphique 1'!E45</f>
        <v>-31.761101947624866</v>
      </c>
      <c r="E45" s="19">
        <f>'Graphique encadré 2 '!F45-'Graphique 1'!F45</f>
        <v>-123.69281606000004</v>
      </c>
      <c r="F45" s="69">
        <f>'Graphique encadré 2 '!H45</f>
        <v>1.95</v>
      </c>
      <c r="G45" s="19">
        <f>'Graphique encadré 2 '!J45-'Graphique 1'!J45</f>
        <v>0.90999866737502089</v>
      </c>
      <c r="H45" s="19">
        <f>'Graphique encadré 2 '!K45-'Graphique 1'!K45</f>
        <v>-31.76110194762532</v>
      </c>
      <c r="I45" s="19">
        <f>'Graphique encadré 2 '!L45-'Graphique 1'!L45</f>
        <v>-32.671100615000341</v>
      </c>
    </row>
    <row r="46" spans="2:9" x14ac:dyDescent="0.25">
      <c r="B46" s="69">
        <f>'Graphique encadré 2 '!B46</f>
        <v>1</v>
      </c>
      <c r="C46" s="19">
        <f>'Graphique encadré 2 '!D46-'Graphique 1'!D46</f>
        <v>-31.761101947624866</v>
      </c>
      <c r="D46" s="19">
        <f>'Graphique encadré 2 '!E46-'Graphique 1'!E46</f>
        <v>-46.577386876144828</v>
      </c>
      <c r="E46" s="19">
        <f>'Graphique encadré 2 '!F46-'Graphique 1'!F46</f>
        <v>-123.69281606000004</v>
      </c>
      <c r="F46" s="69">
        <f>'Graphique encadré 2 '!H46</f>
        <v>2</v>
      </c>
      <c r="G46" s="19">
        <f>'Graphique encadré 2 '!J46-'Graphique 1'!J46</f>
        <v>0.90999866737456614</v>
      </c>
      <c r="H46" s="19">
        <f>'Graphique encadré 2 '!K46-'Graphique 1'!K46</f>
        <v>-31.761101947624866</v>
      </c>
      <c r="I46" s="19">
        <f>'Graphique encadré 2 '!L46-'Graphique 1'!L46</f>
        <v>-32.671100614999887</v>
      </c>
    </row>
    <row r="47" spans="2:9" x14ac:dyDescent="0.25">
      <c r="B47" s="69">
        <f>'Graphique encadré 2 '!B47</f>
        <v>1.0249999999999999</v>
      </c>
      <c r="C47" s="19">
        <f>'Graphique encadré 2 '!D47-'Graphique 1'!D47</f>
        <v>-31.761101947625093</v>
      </c>
      <c r="D47" s="19">
        <f>'Graphique encadré 2 '!E47-'Graphique 1'!E47</f>
        <v>-33.683631747898289</v>
      </c>
      <c r="E47" s="19">
        <f>'Graphique encadré 2 '!F47-'Graphique 1'!F47</f>
        <v>-123.69281606000004</v>
      </c>
      <c r="F47" s="69">
        <f>'Graphique encadré 2 '!H47</f>
        <v>2.0499999999999998</v>
      </c>
      <c r="G47" s="19">
        <f>'Graphique encadré 2 '!J47-'Graphique 1'!J47</f>
        <v>0.90999866737456614</v>
      </c>
      <c r="H47" s="19">
        <f>'Graphique encadré 2 '!K47-'Graphique 1'!K47</f>
        <v>-31.761101947624866</v>
      </c>
      <c r="I47" s="19">
        <f>'Graphique encadré 2 '!L47-'Graphique 1'!L47</f>
        <v>-32.671100615000341</v>
      </c>
    </row>
    <row r="48" spans="2:9" x14ac:dyDescent="0.25">
      <c r="B48" s="69">
        <f>'Graphique encadré 2 '!B48</f>
        <v>1.05</v>
      </c>
      <c r="C48" s="19">
        <f>'Graphique encadré 2 '!D48-'Graphique 1'!D48</f>
        <v>-31.76110194762532</v>
      </c>
      <c r="D48" s="19">
        <f>'Graphique encadré 2 '!E48-'Graphique 1'!E48</f>
        <v>-20.78987661965175</v>
      </c>
      <c r="E48" s="19">
        <f>'Graphique encadré 2 '!F48-'Graphique 1'!F48</f>
        <v>-123.69281606000004</v>
      </c>
      <c r="F48" s="69">
        <f>'Graphique encadré 2 '!H48</f>
        <v>2.1</v>
      </c>
      <c r="G48" s="19">
        <f>'Graphique encadré 2 '!J48-'Graphique 1'!J48</f>
        <v>0.90999866737456614</v>
      </c>
      <c r="H48" s="19">
        <f>'Graphique encadré 2 '!K48-'Graphique 1'!K48</f>
        <v>-31.761101947624866</v>
      </c>
      <c r="I48" s="19">
        <f>'Graphique encadré 2 '!L48-'Graphique 1'!L48</f>
        <v>-32.671100614999887</v>
      </c>
    </row>
    <row r="49" spans="2:9" x14ac:dyDescent="0.25">
      <c r="B49" s="69">
        <f>'Graphique encadré 2 '!B49</f>
        <v>1.075</v>
      </c>
      <c r="C49" s="19">
        <f>'Graphique encadré 2 '!D49-'Graphique 1'!D49</f>
        <v>-31.761101947625093</v>
      </c>
      <c r="D49" s="19">
        <f>'Graphique encadré 2 '!E49-'Graphique 1'!E49</f>
        <v>-7.8961214914052107</v>
      </c>
      <c r="E49" s="19">
        <f>'Graphique encadré 2 '!F49-'Graphique 1'!F49</f>
        <v>-123.69281606000004</v>
      </c>
      <c r="F49" s="69">
        <f>'Graphique encadré 2 '!H49</f>
        <v>2.15</v>
      </c>
      <c r="G49" s="19">
        <f>'Graphique encadré 2 '!J49-'Graphique 1'!J49</f>
        <v>0.90999866737456614</v>
      </c>
      <c r="H49" s="19">
        <f>'Graphique encadré 2 '!K49-'Graphique 1'!K49</f>
        <v>-31.761101947624866</v>
      </c>
      <c r="I49" s="19">
        <f>'Graphique encadré 2 '!L49-'Graphique 1'!L49</f>
        <v>-32.671100614999887</v>
      </c>
    </row>
    <row r="50" spans="2:9" x14ac:dyDescent="0.25">
      <c r="B50" s="69">
        <f>'Graphique encadré 2 '!B50</f>
        <v>1.1000000000000001</v>
      </c>
      <c r="C50" s="19">
        <f>'Graphique encadré 2 '!D50-'Graphique 1'!D50</f>
        <v>-31.761101947625093</v>
      </c>
      <c r="D50" s="19">
        <f>'Graphique encadré 2 '!E50-'Graphique 1'!E50</f>
        <v>4.9976336368404191</v>
      </c>
      <c r="E50" s="19">
        <f>'Graphique encadré 2 '!F50-'Graphique 1'!F50</f>
        <v>-123.69281606000004</v>
      </c>
      <c r="F50" s="69">
        <f>'Graphique encadré 2 '!H50</f>
        <v>2.2000000000000002</v>
      </c>
      <c r="G50" s="19">
        <f>'Graphique encadré 2 '!J50-'Graphique 1'!J50</f>
        <v>0.90999866737456614</v>
      </c>
      <c r="H50" s="19">
        <f>'Graphique encadré 2 '!K50-'Graphique 1'!K50</f>
        <v>-17.505038713089561</v>
      </c>
      <c r="I50" s="19">
        <f>'Graphique encadré 2 '!L50-'Graphique 1'!L50</f>
        <v>-32.671100614999887</v>
      </c>
    </row>
    <row r="51" spans="2:9" x14ac:dyDescent="0.25">
      <c r="B51" s="69">
        <f>'Graphique encadré 2 '!B51</f>
        <v>1.125</v>
      </c>
      <c r="C51" s="19">
        <f>'Graphique encadré 2 '!D51-'Graphique 1'!D51</f>
        <v>-31.761101947624866</v>
      </c>
      <c r="D51" s="19">
        <f>'Graphique encadré 2 '!E51-'Graphique 1'!E51</f>
        <v>17.891388765087413</v>
      </c>
      <c r="E51" s="19">
        <f>'Graphique encadré 2 '!F51-'Graphique 1'!F51</f>
        <v>-123.69281606000004</v>
      </c>
      <c r="F51" s="69">
        <f>'Graphique encadré 2 '!H51</f>
        <v>2.25</v>
      </c>
      <c r="G51" s="19">
        <f>'Graphique encadré 2 '!J51-'Graphique 1'!J51</f>
        <v>0.90999866737456614</v>
      </c>
      <c r="H51" s="19">
        <f>'Graphique encadré 2 '!K51-'Graphique 1'!K51</f>
        <v>0.90999866737502089</v>
      </c>
      <c r="I51" s="19">
        <f>'Graphique encadré 2 '!L51-'Graphique 1'!L51</f>
        <v>-32.671100614999887</v>
      </c>
    </row>
    <row r="52" spans="2:9" x14ac:dyDescent="0.25">
      <c r="B52" s="69">
        <f>'Graphique encadré 2 '!B52</f>
        <v>1.1499999999999999</v>
      </c>
      <c r="C52" s="19">
        <f>'Graphique encadré 2 '!D52-'Graphique 1'!D52</f>
        <v>-31.761101947624866</v>
      </c>
      <c r="D52" s="19">
        <f>'Graphique encadré 2 '!E52-'Graphique 1'!E52</f>
        <v>30.785143893333498</v>
      </c>
      <c r="E52" s="19">
        <f>'Graphique encadré 2 '!F52-'Graphique 1'!F52</f>
        <v>-123.69281606000004</v>
      </c>
      <c r="F52" s="69">
        <f>'Graphique encadré 2 '!H52</f>
        <v>2.2999999999999998</v>
      </c>
      <c r="G52" s="19">
        <f>'Graphique encadré 2 '!J52-'Graphique 1'!J52</f>
        <v>0.90999866737456614</v>
      </c>
      <c r="H52" s="19">
        <f>'Graphique encadré 2 '!K52-'Graphique 1'!K52</f>
        <v>0.90999866737502089</v>
      </c>
      <c r="I52" s="19">
        <f>'Graphique encadré 2 '!L52-'Graphique 1'!L52</f>
        <v>-32.671100614999887</v>
      </c>
    </row>
    <row r="53" spans="2:9" x14ac:dyDescent="0.25">
      <c r="B53" s="69">
        <f>'Graphique encadré 2 '!B53</f>
        <v>1.175</v>
      </c>
      <c r="C53" s="19">
        <f>'Graphique encadré 2 '!D53-'Graphique 1'!D53</f>
        <v>-31.76110194762532</v>
      </c>
      <c r="D53" s="19">
        <f>'Graphique encadré 2 '!E53-'Graphique 1'!E53</f>
        <v>43.678899021580492</v>
      </c>
      <c r="E53" s="19">
        <f>'Graphique encadré 2 '!F53-'Graphique 1'!F53</f>
        <v>-123.69281606000004</v>
      </c>
      <c r="F53" s="69">
        <f>'Graphique encadré 2 '!H53</f>
        <v>2.35</v>
      </c>
      <c r="G53" s="19">
        <f>'Graphique encadré 2 '!J53-'Graphique 1'!J53</f>
        <v>4.583188853160209</v>
      </c>
      <c r="H53" s="19">
        <f>'Graphique encadré 2 '!K53-'Graphique 1'!K53</f>
        <v>0.90999866737502089</v>
      </c>
      <c r="I53" s="19">
        <f>'Graphique encadré 2 '!L53-'Graphique 1'!L53</f>
        <v>-32.671100614999887</v>
      </c>
    </row>
    <row r="54" spans="2:9" x14ac:dyDescent="0.25">
      <c r="B54" s="69">
        <f>'Graphique encadré 2 '!B54</f>
        <v>1.2</v>
      </c>
      <c r="C54" s="19">
        <f>'Graphique encadré 2 '!D54-'Graphique 1'!D54</f>
        <v>-31.761101947624866</v>
      </c>
      <c r="D54" s="19">
        <f>'Graphique encadré 2 '!E54-'Graphique 1'!E54</f>
        <v>56.572654149826121</v>
      </c>
      <c r="E54" s="19">
        <f>'Graphique encadré 2 '!F54-'Graphique 1'!F54</f>
        <v>-123.69281606000004</v>
      </c>
      <c r="F54" s="69">
        <f>'Graphique encadré 2 '!H54</f>
        <v>2.4</v>
      </c>
      <c r="G54" s="19">
        <f>'Graphique encadré 2 '!J54-'Graphique 1'!J54</f>
        <v>30.370699109653287</v>
      </c>
      <c r="H54" s="19">
        <f>'Graphique encadré 2 '!K54-'Graphique 1'!K54</f>
        <v>-5.4863865303468629</v>
      </c>
      <c r="I54" s="19">
        <f>'Graphique encadré 2 '!L54-'Graphique 1'!L54</f>
        <v>-32.671100614999887</v>
      </c>
    </row>
    <row r="55" spans="2:9" x14ac:dyDescent="0.25">
      <c r="B55" s="69">
        <f>'Graphique encadré 2 '!B55</f>
        <v>1.2250000000000001</v>
      </c>
      <c r="C55" s="19">
        <f>'Graphique encadré 2 '!D55-'Graphique 1'!D55</f>
        <v>-31.761101947624866</v>
      </c>
      <c r="D55" s="19">
        <f>'Graphique encadré 2 '!E55-'Graphique 1'!E55</f>
        <v>69.466409278073115</v>
      </c>
      <c r="E55" s="19">
        <f>'Graphique encadré 2 '!F55-'Graphique 1'!F55</f>
        <v>-123.69281606000004</v>
      </c>
      <c r="F55" s="69">
        <f>'Graphique encadré 2 '!H55</f>
        <v>2.4500000000000002</v>
      </c>
      <c r="G55" s="19">
        <f>'Graphique encadré 2 '!J55-'Graphique 1'!J55</f>
        <v>56.158209366145911</v>
      </c>
      <c r="H55" s="19">
        <f>'Graphique encadré 2 '!K55-'Graphique 1'!K55</f>
        <v>20.301123726146216</v>
      </c>
      <c r="I55" s="19">
        <f>'Graphique encadré 2 '!L55-'Graphique 1'!L55</f>
        <v>-32.671100614999887</v>
      </c>
    </row>
    <row r="56" spans="2:9" x14ac:dyDescent="0.25">
      <c r="B56" s="69">
        <f>'Graphique encadré 2 '!B56</f>
        <v>1.25</v>
      </c>
      <c r="C56" s="19">
        <f>'Graphique encadré 2 '!D56-'Graphique 1'!D56</f>
        <v>-31.76110194762532</v>
      </c>
      <c r="D56" s="19">
        <f>'Graphique encadré 2 '!E56-'Graphique 1'!E56</f>
        <v>82.360164406318745</v>
      </c>
      <c r="E56" s="19">
        <f>'Graphique encadré 2 '!F56-'Graphique 1'!F56</f>
        <v>-123.69281606000004</v>
      </c>
      <c r="F56" s="69">
        <f>'Graphique encadré 2 '!H56</f>
        <v>2.5</v>
      </c>
      <c r="G56" s="19">
        <f>'Graphique encadré 2 '!J56-'Graphique 1'!J56</f>
        <v>-9.05414711486128</v>
      </c>
      <c r="H56" s="19">
        <f>'Graphique encadré 2 '!K56-'Graphique 1'!K56</f>
        <v>46.088633982638839</v>
      </c>
      <c r="I56" s="19">
        <f>'Graphique encadré 2 '!L56-'Graphique 1'!L56</f>
        <v>-32.671100614999887</v>
      </c>
    </row>
    <row r="57" spans="2:9" x14ac:dyDescent="0.25">
      <c r="B57" s="69">
        <f>'Graphique encadré 2 '!B57</f>
        <v>1.2749999999999999</v>
      </c>
      <c r="C57" s="19">
        <f>'Graphique encadré 2 '!D57-'Graphique 1'!D57</f>
        <v>-31.761101947624866</v>
      </c>
      <c r="D57" s="19">
        <f>'Graphique encadré 2 '!E57-'Graphique 1'!E57</f>
        <v>95.253919534566194</v>
      </c>
      <c r="E57" s="19">
        <f>'Graphique encadré 2 '!F57-'Graphique 1'!F57</f>
        <v>-123.69281606000004</v>
      </c>
      <c r="F57" s="69">
        <f>'Graphique encadré 2 '!H57</f>
        <v>2.5499999999999998</v>
      </c>
      <c r="G57" s="19">
        <f>'Graphique encadré 2 '!J57-'Graphique 1'!J57</f>
        <v>16.733363141630889</v>
      </c>
      <c r="H57" s="19">
        <f>'Graphique encadré 2 '!K57-'Graphique 1'!K57</f>
        <v>71.876144239131463</v>
      </c>
      <c r="I57" s="19">
        <f>'Graphique encadré 2 '!L57-'Graphique 1'!L57</f>
        <v>-32.671100614999887</v>
      </c>
    </row>
    <row r="58" spans="2:9" x14ac:dyDescent="0.25">
      <c r="B58" s="69">
        <f>'Graphique encadré 2 '!B58</f>
        <v>1.3</v>
      </c>
      <c r="C58" s="19">
        <f>'Graphique encadré 2 '!D58-'Graphique 1'!D58</f>
        <v>-31.761101947624866</v>
      </c>
      <c r="D58" s="19">
        <f>'Graphique encadré 2 '!E58-'Graphique 1'!E58</f>
        <v>98.087916212811706</v>
      </c>
      <c r="E58" s="19">
        <f>'Graphique encadré 2 '!F58-'Graphique 1'!F58</f>
        <v>-123.69281606000004</v>
      </c>
      <c r="F58" s="69">
        <f>'Graphique encadré 2 '!H58</f>
        <v>2.6</v>
      </c>
      <c r="G58" s="19">
        <f>'Graphique encadré 2 '!J58-'Graphique 1'!J58</f>
        <v>42.520873398124422</v>
      </c>
      <c r="H58" s="19">
        <f>'Graphique encadré 2 '!K58-'Graphique 1'!K58</f>
        <v>97.663654495624996</v>
      </c>
      <c r="I58" s="19">
        <f>'Graphique encadré 2 '!L58-'Graphique 1'!L58</f>
        <v>-32.671100614999887</v>
      </c>
    </row>
    <row r="59" spans="2:9" x14ac:dyDescent="0.25">
      <c r="B59" s="69">
        <f>'Graphique encadré 2 '!B59</f>
        <v>1.325</v>
      </c>
      <c r="C59" s="19">
        <f>'Graphique encadré 2 '!D59-'Graphique 1'!D59</f>
        <v>-31.76110194762532</v>
      </c>
      <c r="D59" s="19">
        <f>'Graphique encadré 2 '!E59-'Graphique 1'!E59</f>
        <v>100.03667134105854</v>
      </c>
      <c r="E59" s="19">
        <f>'Graphique encadré 2 '!F59-'Graphique 1'!F59</f>
        <v>-123.69281606000004</v>
      </c>
      <c r="F59" s="69">
        <f>'Graphique encadré 2 '!H59</f>
        <v>2.65</v>
      </c>
      <c r="G59" s="19">
        <f>'Graphique encadré 2 '!J59-'Graphique 1'!J59</f>
        <v>68.308383654617046</v>
      </c>
      <c r="H59" s="19">
        <f>'Graphique encadré 2 '!K59-'Graphique 1'!K59</f>
        <v>123.45116475211717</v>
      </c>
      <c r="I59" s="19">
        <f>'Graphique encadré 2 '!L59-'Graphique 1'!L59</f>
        <v>0</v>
      </c>
    </row>
    <row r="60" spans="2:9" x14ac:dyDescent="0.25">
      <c r="B60" s="69">
        <f>'Graphique encadré 2 '!B60</f>
        <v>1.35</v>
      </c>
      <c r="C60" s="19">
        <f>'Graphique encadré 2 '!D60-'Graphique 1'!D60</f>
        <v>-31.761101947624866</v>
      </c>
      <c r="D60" s="19">
        <f>'Graphique encadré 2 '!E60-'Graphique 1'!E60</f>
        <v>104.97042646930458</v>
      </c>
      <c r="E60" s="19">
        <f>'Graphique encadré 2 '!F60-'Graphique 1'!F60</f>
        <v>-123.69281606000004</v>
      </c>
      <c r="F60" s="69">
        <f>'Graphique encadré 2 '!H60</f>
        <v>2.7</v>
      </c>
      <c r="G60" s="19">
        <f>'Graphique encadré 2 '!J60-'Graphique 1'!J60</f>
        <v>90.999866737499815</v>
      </c>
      <c r="H60" s="19">
        <f>'Graphique encadré 2 '!K60-'Graphique 1'!K60</f>
        <v>149.23867500861024</v>
      </c>
      <c r="I60" s="19">
        <f>'Graphique encadré 2 '!L60-'Graphique 1'!L60</f>
        <v>0</v>
      </c>
    </row>
    <row r="61" spans="2:9" x14ac:dyDescent="0.25">
      <c r="B61" s="69">
        <f>'Graphique encadré 2 '!B61</f>
        <v>1.375</v>
      </c>
      <c r="C61" s="19">
        <f>'Graphique encadré 2 '!D61-'Graphique 1'!D61</f>
        <v>-31.761101947624866</v>
      </c>
      <c r="D61" s="19">
        <f>'Graphique encadré 2 '!E61-'Graphique 1'!E61</f>
        <v>107.91418159755176</v>
      </c>
      <c r="E61" s="19">
        <f>'Graphique encadré 2 '!F61-'Graphique 1'!F61</f>
        <v>-123.69281606000004</v>
      </c>
      <c r="F61" s="69">
        <f>'Graphique encadré 2 '!H61</f>
        <v>2.75</v>
      </c>
      <c r="G61" s="19">
        <f>'Graphique encadré 2 '!J61-'Graphique 1'!J61</f>
        <v>90.999866737499815</v>
      </c>
      <c r="H61" s="19">
        <f>'Graphique encadré 2 '!K61-'Graphique 1'!K61</f>
        <v>181.99973347499963</v>
      </c>
      <c r="I61" s="19">
        <f>'Graphique encadré 2 '!L61-'Graphique 1'!L61</f>
        <v>0</v>
      </c>
    </row>
    <row r="62" spans="2:9" x14ac:dyDescent="0.25">
      <c r="B62" s="69">
        <f>'Graphique encadré 2 '!B62</f>
        <v>1.4</v>
      </c>
      <c r="C62" s="19">
        <f>'Graphique encadré 2 '!D62-'Graphique 1'!D62</f>
        <v>-31.761101947624866</v>
      </c>
      <c r="D62" s="19">
        <f>'Graphique encadré 2 '!E62-'Graphique 1'!E62</f>
        <v>109.86293672579768</v>
      </c>
      <c r="E62" s="19">
        <f>'Graphique encadré 2 '!F62-'Graphique 1'!F62</f>
        <v>-123.69281606000004</v>
      </c>
      <c r="F62" s="69">
        <f>'Graphique encadré 2 '!H62</f>
        <v>2.8</v>
      </c>
      <c r="G62" s="19">
        <f>'Graphique encadré 2 '!J62-'Graphique 1'!J62</f>
        <v>90.999866737499815</v>
      </c>
      <c r="H62" s="19">
        <f>'Graphique encadré 2 '!K62-'Graphique 1'!K62</f>
        <v>181.99973347500008</v>
      </c>
      <c r="I62" s="19">
        <f>'Graphique encadré 2 '!L62-'Graphique 1'!L62</f>
        <v>0</v>
      </c>
    </row>
    <row r="63" spans="2:9" x14ac:dyDescent="0.25">
      <c r="B63" s="69">
        <f>'Graphique encadré 2 '!B63</f>
        <v>1.425</v>
      </c>
      <c r="C63" s="19">
        <f>'Graphique encadré 2 '!D63-'Graphique 1'!D63</f>
        <v>-31.761101947624866</v>
      </c>
      <c r="D63" s="19">
        <f>'Graphique encadré 2 '!E63-'Graphique 1'!E63</f>
        <v>114.79669185404418</v>
      </c>
      <c r="E63" s="19">
        <f>'Graphique encadré 2 '!F63-'Graphique 1'!F63</f>
        <v>-123.69281606000004</v>
      </c>
      <c r="F63" s="69">
        <f>'Graphique encadré 2 '!H63</f>
        <v>2.85</v>
      </c>
      <c r="G63" s="19">
        <f>'Graphique encadré 2 '!J63-'Graphique 1'!J63</f>
        <v>90.999866737499815</v>
      </c>
      <c r="H63" s="19">
        <f>'Graphique encadré 2 '!K63-'Graphique 1'!K63</f>
        <v>181.99973347499963</v>
      </c>
      <c r="I63" s="19">
        <f>'Graphique encadré 2 '!L63-'Graphique 1'!L63</f>
        <v>0</v>
      </c>
    </row>
    <row r="64" spans="2:9" x14ac:dyDescent="0.25">
      <c r="B64" s="69">
        <f>'Graphique encadré 2 '!B64</f>
        <v>1.45</v>
      </c>
      <c r="C64" s="19">
        <f>'Graphique encadré 2 '!D64-'Graphique 1'!D64</f>
        <v>-31.761101947624866</v>
      </c>
      <c r="D64" s="19">
        <f>'Graphique encadré 2 '!E64-'Graphique 1'!E64</f>
        <v>116.7454469822901</v>
      </c>
      <c r="E64" s="19">
        <f>'Graphique encadré 2 '!F64-'Graphique 1'!F64</f>
        <v>-123.69281606000004</v>
      </c>
      <c r="F64" s="69">
        <f>'Graphique encadré 2 '!H64</f>
        <v>2.9</v>
      </c>
      <c r="G64" s="19">
        <f>'Graphique encadré 2 '!J64-'Graphique 1'!J64</f>
        <v>90.999866737499815</v>
      </c>
      <c r="H64" s="19">
        <f>'Graphique encadré 2 '!K64-'Graphique 1'!K64</f>
        <v>90.999866737499815</v>
      </c>
      <c r="I64" s="19">
        <f>'Graphique encadré 2 '!L64-'Graphique 1'!L64</f>
        <v>-90.99986673750027</v>
      </c>
    </row>
    <row r="65" spans="2:9" x14ac:dyDescent="0.25">
      <c r="B65" s="69">
        <f>'Graphique encadré 2 '!B65</f>
        <v>1.4750000000000001</v>
      </c>
      <c r="C65" s="19">
        <f>'Graphique encadré 2 '!D65-'Graphique 1'!D65</f>
        <v>-36.806300080713754</v>
      </c>
      <c r="D65" s="19">
        <f>'Graphique encadré 2 '!E65-'Graphique 1'!E65</f>
        <v>119.68920211053683</v>
      </c>
      <c r="E65" s="19">
        <f>'Graphique encadré 2 '!F65-'Graphique 1'!F65</f>
        <v>-123.69281606000004</v>
      </c>
      <c r="F65" s="69">
        <f>'Graphique encadré 2 '!H65</f>
        <v>2.95</v>
      </c>
      <c r="G65" s="19">
        <f>'Graphique encadré 2 '!J65-'Graphique 1'!J65</f>
        <v>90.999866737499815</v>
      </c>
      <c r="H65" s="19">
        <f>'Graphique encadré 2 '!K65-'Graphique 1'!K65</f>
        <v>90.99986673750027</v>
      </c>
      <c r="I65" s="19">
        <f>'Graphique encadré 2 '!L65-'Graphique 1'!L65</f>
        <v>-90.99986673750027</v>
      </c>
    </row>
    <row r="66" spans="2:9" x14ac:dyDescent="0.25">
      <c r="B66" s="69">
        <f>'Graphique encadré 2 '!B66</f>
        <v>1.5</v>
      </c>
      <c r="C66" s="19">
        <f>'Graphique encadré 2 '!D66-'Graphique 1'!D66</f>
        <v>-23.912544952466305</v>
      </c>
      <c r="D66" s="19">
        <f>'Graphique encadré 2 '!E66-'Graphique 1'!E66</f>
        <v>121.6379572387832</v>
      </c>
      <c r="E66" s="19">
        <f>'Graphique encadré 2 '!F66-'Graphique 1'!F66</f>
        <v>-123.69281606000004</v>
      </c>
      <c r="F66" s="69">
        <f>'Graphique encadré 2 '!H66</f>
        <v>3</v>
      </c>
      <c r="G66" s="19">
        <f>'Graphique encadré 2 '!J66-'Graphique 1'!J66</f>
        <v>0</v>
      </c>
      <c r="H66" s="19">
        <f>'Graphique encadré 2 '!K66-'Graphique 1'!K66</f>
        <v>90.999866737500724</v>
      </c>
      <c r="I66" s="19">
        <f>'Graphique encadré 2 '!L66-'Graphique 1'!L66</f>
        <v>-90.99986673749936</v>
      </c>
    </row>
    <row r="67" spans="2:9" x14ac:dyDescent="0.25">
      <c r="B67" s="69">
        <f>'Graphique encadré 2 '!B67</f>
        <v>1.5249999999999999</v>
      </c>
      <c r="C67" s="19">
        <f>'Graphique encadré 2 '!D67-'Graphique 1'!D67</f>
        <v>-11.018789824220676</v>
      </c>
      <c r="D67" s="19">
        <f>'Graphique encadré 2 '!E67-'Graphique 1'!E67</f>
        <v>126.5717123670297</v>
      </c>
      <c r="E67" s="19">
        <f>'Graphique encadré 2 '!F67-'Graphique 1'!F67</f>
        <v>-123.69281606000004</v>
      </c>
      <c r="F67" s="69">
        <f>'Graphique encadré 2 '!H67</f>
        <v>3.05</v>
      </c>
      <c r="G67" s="19">
        <f>'Graphique encadré 2 '!J67-'Graphique 1'!J67</f>
        <v>0</v>
      </c>
      <c r="H67" s="19">
        <f>'Graphique encadré 2 '!K67-'Graphique 1'!K67</f>
        <v>90.99986673750027</v>
      </c>
      <c r="I67" s="19">
        <f>'Graphique encadré 2 '!L67-'Graphique 1'!L67</f>
        <v>-90.99986673750027</v>
      </c>
    </row>
    <row r="68" spans="2:9" x14ac:dyDescent="0.25">
      <c r="B68" s="69">
        <f>'Graphique encadré 2 '!B68</f>
        <v>1.55</v>
      </c>
      <c r="C68" s="19">
        <f>'Graphique encadré 2 '!D68-'Graphique 1'!D68</f>
        <v>1.8749653040258636</v>
      </c>
      <c r="D68" s="19">
        <f>'Graphique encadré 2 '!E68-'Graphique 1'!E68</f>
        <v>128.52046749527562</v>
      </c>
      <c r="E68" s="19">
        <f>'Graphique encadré 2 '!F68-'Graphique 1'!F68</f>
        <v>-123.69281606000004</v>
      </c>
      <c r="F68" s="69">
        <f>'Graphique encadré 2 '!H68</f>
        <v>3.1</v>
      </c>
      <c r="G68" s="19">
        <f>'Graphique encadré 2 '!J68-'Graphique 1'!J68</f>
        <v>0</v>
      </c>
      <c r="H68" s="19">
        <f>'Graphique encadré 2 '!K68-'Graphique 1'!K68</f>
        <v>90.99986673750027</v>
      </c>
      <c r="I68" s="19">
        <f>'Graphique encadré 2 '!L68-'Graphique 1'!L68</f>
        <v>-90.99986673750027</v>
      </c>
    </row>
    <row r="69" spans="2:9" x14ac:dyDescent="0.25">
      <c r="B69" s="69">
        <f>'Graphique encadré 2 '!B69</f>
        <v>1.575</v>
      </c>
      <c r="C69" s="19">
        <f>'Graphique encadré 2 '!D69-'Graphique 1'!D69</f>
        <v>14.768720432271948</v>
      </c>
      <c r="D69" s="19">
        <f>'Graphique encadré 2 '!E69-'Graphique 1'!E69</f>
        <v>131.4642226235228</v>
      </c>
      <c r="E69" s="19">
        <f>'Graphique encadré 2 '!F69-'Graphique 1'!F69</f>
        <v>-123.69281606000004</v>
      </c>
      <c r="F69" s="69">
        <f>'Graphique encadré 2 '!H69</f>
        <v>3.15</v>
      </c>
      <c r="G69" s="19">
        <f>'Graphique encadré 2 '!J69-'Graphique 1'!J69</f>
        <v>0</v>
      </c>
      <c r="H69" s="19">
        <f>'Graphique encadré 2 '!K69-'Graphique 1'!K69</f>
        <v>90.99986673750027</v>
      </c>
      <c r="I69" s="19">
        <f>'Graphique encadré 2 '!L69-'Graphique 1'!L69</f>
        <v>-90.99986673749936</v>
      </c>
    </row>
    <row r="70" spans="2:9" x14ac:dyDescent="0.25">
      <c r="B70" s="69">
        <f>'Graphique encadré 2 '!B70</f>
        <v>1.6</v>
      </c>
      <c r="C70" s="19">
        <f>'Graphique encadré 2 '!D70-'Graphique 1'!D70</f>
        <v>27.662475560518942</v>
      </c>
      <c r="D70" s="19">
        <f>'Graphique encadré 2 '!E70-'Graphique 1'!E70</f>
        <v>149.32863285999974</v>
      </c>
      <c r="E70" s="19">
        <f>'Graphique encadré 2 '!F70-'Graphique 1'!F70</f>
        <v>-123.69281606000004</v>
      </c>
      <c r="F70" s="69">
        <f>'Graphique encadré 2 '!H70</f>
        <v>3.2</v>
      </c>
      <c r="G70" s="19">
        <f>'Graphique encadré 2 '!J70-'Graphique 1'!J70</f>
        <v>0</v>
      </c>
      <c r="H70" s="19">
        <f>'Graphique encadré 2 '!K70-'Graphique 1'!K70</f>
        <v>90.99986673750027</v>
      </c>
      <c r="I70" s="19">
        <f>'Graphique encadré 2 '!L70-'Graphique 1'!L70</f>
        <v>-90.99986673750027</v>
      </c>
    </row>
    <row r="71" spans="2:9" x14ac:dyDescent="0.25">
      <c r="B71" s="69">
        <f>'Graphique encadré 2 '!B71</f>
        <v>1.625</v>
      </c>
      <c r="C71" s="19">
        <f>'Graphique encadré 2 '!D71-'Graphique 1'!D71</f>
        <v>40.556230688764117</v>
      </c>
      <c r="D71" s="19">
        <f>'Graphique encadré 2 '!E71-'Graphique 1'!E71</f>
        <v>149.32863285999974</v>
      </c>
      <c r="E71" s="19">
        <f>'Graphique encadré 2 '!F71-'Graphique 1'!F71</f>
        <v>-123.69281606000004</v>
      </c>
      <c r="F71" s="69">
        <f>'Graphique encadré 2 '!H71</f>
        <v>3.25</v>
      </c>
      <c r="G71" s="19">
        <f>'Graphique encadré 2 '!J71-'Graphique 1'!J71</f>
        <v>0</v>
      </c>
      <c r="H71" s="19">
        <f>'Graphique encadré 2 '!K71-'Graphique 1'!K71</f>
        <v>90.99986673750027</v>
      </c>
      <c r="I71" s="19">
        <f>'Graphique encadré 2 '!L71-'Graphique 1'!L71</f>
        <v>-90.99986673750027</v>
      </c>
    </row>
    <row r="72" spans="2:9" x14ac:dyDescent="0.25">
      <c r="B72" s="69">
        <f>'Graphique encadré 2 '!B72</f>
        <v>1.65</v>
      </c>
      <c r="C72" s="19">
        <f>'Graphique encadré 2 '!D72-'Graphique 1'!D72</f>
        <v>53.449985817012021</v>
      </c>
      <c r="D72" s="19">
        <f>'Graphique encadré 2 '!E72-'Graphique 1'!E72</f>
        <v>149.32863285999974</v>
      </c>
      <c r="E72" s="19">
        <f>'Graphique encadré 2 '!F72-'Graphique 1'!F72</f>
        <v>-123.69281606000004</v>
      </c>
      <c r="F72" s="69">
        <f>'Graphique encadré 2 '!H72</f>
        <v>3.3</v>
      </c>
      <c r="G72" s="19">
        <f>'Graphique encadré 2 '!J72-'Graphique 1'!J72</f>
        <v>0</v>
      </c>
      <c r="H72" s="19">
        <f>'Graphique encadré 2 '!K72-'Graphique 1'!K72</f>
        <v>90.99986673750027</v>
      </c>
      <c r="I72" s="19">
        <f>'Graphique encadré 2 '!L72-'Graphique 1'!L72</f>
        <v>-90.99986673749936</v>
      </c>
    </row>
    <row r="73" spans="2:9" x14ac:dyDescent="0.25">
      <c r="B73" s="69">
        <f>'Graphique encadré 2 '!B73</f>
        <v>1.675</v>
      </c>
      <c r="C73" s="19">
        <f>'Graphique encadré 2 '!D73-'Graphique 1'!D73</f>
        <v>66.343740945258105</v>
      </c>
      <c r="D73" s="19">
        <f>'Graphique encadré 2 '!E73-'Graphique 1'!E73</f>
        <v>149.32863285999974</v>
      </c>
      <c r="E73" s="19">
        <f>'Graphique encadré 2 '!F73-'Graphique 1'!F73</f>
        <v>-32.671100615000341</v>
      </c>
      <c r="F73" s="69">
        <f>'Graphique encadré 2 '!H73</f>
        <v>3.35</v>
      </c>
      <c r="G73" s="19">
        <f>'Graphique encadré 2 '!J73-'Graphique 1'!J73</f>
        <v>0</v>
      </c>
      <c r="H73" s="19">
        <f>'Graphique encadré 2 '!K73-'Graphique 1'!K73</f>
        <v>90.99986673750027</v>
      </c>
      <c r="I73" s="19">
        <f>'Graphique encadré 2 '!L73-'Graphique 1'!L73</f>
        <v>-53.072897542374449</v>
      </c>
    </row>
    <row r="74" spans="2:9" x14ac:dyDescent="0.25">
      <c r="B74" s="69">
        <f>'Graphique encadré 2 '!B74</f>
        <v>1.7</v>
      </c>
      <c r="C74" s="19">
        <f>'Graphique encadré 2 '!D74-'Graphique 1'!D74</f>
        <v>79.237496073505099</v>
      </c>
      <c r="D74" s="19">
        <f>'Graphique encadré 2 '!E74-'Graphique 1'!E74</f>
        <v>149.32863285999974</v>
      </c>
      <c r="E74" s="19">
        <f>'Graphique encadré 2 '!F74-'Graphique 1'!F74</f>
        <v>-32.671100615000341</v>
      </c>
      <c r="F74" s="69">
        <f>'Graphique encadré 2 '!H74</f>
        <v>3.4</v>
      </c>
      <c r="G74" s="19">
        <f>'Graphique encadré 2 '!J74-'Graphique 1'!J74</f>
        <v>0</v>
      </c>
      <c r="H74" s="19">
        <f>'Graphique encadré 2 '!K74-'Graphique 1'!K74</f>
        <v>90.99986673750027</v>
      </c>
      <c r="I74" s="19">
        <f>'Graphique encadré 2 '!L74-'Graphique 1'!L74</f>
        <v>7.1299925451157833</v>
      </c>
    </row>
    <row r="75" spans="2:9" x14ac:dyDescent="0.25">
      <c r="B75" s="69">
        <f>'Graphique encadré 2 '!B75</f>
        <v>1.7250000000000001</v>
      </c>
      <c r="C75" s="19">
        <f>'Graphique encadré 2 '!D75-'Graphique 1'!D75</f>
        <v>92.131251201750274</v>
      </c>
      <c r="D75" s="19">
        <f>'Graphique encadré 2 '!E75-'Graphique 1'!E75</f>
        <v>149.32863285999974</v>
      </c>
      <c r="E75" s="19">
        <f>'Graphique encadré 2 '!F75-'Graphique 1'!F75</f>
        <v>-32.671100615000341</v>
      </c>
      <c r="F75" s="69">
        <f>'Graphique encadré 2 '!H75</f>
        <v>3.45</v>
      </c>
      <c r="G75" s="19">
        <f>'Graphique encadré 2 '!J75-'Graphique 1'!J75</f>
        <v>0</v>
      </c>
      <c r="H75" s="19">
        <f>'Graphique encadré 2 '!K75-'Graphique 1'!K75</f>
        <v>0</v>
      </c>
      <c r="I75" s="19">
        <f>'Graphique encadré 2 '!L75-'Graphique 1'!L75</f>
        <v>-23.666984104895164</v>
      </c>
    </row>
    <row r="76" spans="2:9" x14ac:dyDescent="0.25">
      <c r="B76" s="69">
        <f>'Graphique encadré 2 '!B76</f>
        <v>1.75</v>
      </c>
      <c r="C76" s="19">
        <f>'Graphique encadré 2 '!D76-'Graphique 1'!D76</f>
        <v>105.02500632999727</v>
      </c>
      <c r="D76" s="19">
        <f>'Graphique encadré 2 '!E76-'Graphique 1'!E76</f>
        <v>149.32863285999974</v>
      </c>
      <c r="E76" s="19">
        <f>'Graphique encadré 2 '!F76-'Graphique 1'!F76</f>
        <v>-32.671100614999887</v>
      </c>
      <c r="F76" s="69">
        <f>'Graphique encadré 2 '!H76</f>
        <v>3.5</v>
      </c>
      <c r="G76" s="19">
        <f>'Graphique encadré 2 '!J76-'Graphique 1'!J76</f>
        <v>0</v>
      </c>
      <c r="H76" s="19">
        <f>'Graphique encadré 2 '!K76-'Graphique 1'!K76</f>
        <v>0</v>
      </c>
      <c r="I76" s="19">
        <f>'Graphique encadré 2 '!L76-'Graphique 1'!L76</f>
        <v>0</v>
      </c>
    </row>
    <row r="77" spans="2:9" x14ac:dyDescent="0.25">
      <c r="B77" s="69">
        <f>'Graphique encadré 2 '!B77</f>
        <v>1.7749999999999999</v>
      </c>
      <c r="C77" s="19">
        <f>'Graphique encadré 2 '!D77-'Graphique 1'!D77</f>
        <v>140.99635956411748</v>
      </c>
      <c r="D77" s="19">
        <f>'Graphique encadré 2 '!E77-'Graphique 1'!E77</f>
        <v>149.32863285999974</v>
      </c>
      <c r="E77" s="19">
        <f>'Graphique encadré 2 '!F77-'Graphique 1'!F77</f>
        <v>-32.671100614999887</v>
      </c>
      <c r="F77" s="69">
        <f>'Graphique encadré 2 '!H77</f>
        <v>3.55</v>
      </c>
      <c r="G77" s="19">
        <f>'Graphique encadré 2 '!J77-'Graphique 1'!J77</f>
        <v>0</v>
      </c>
      <c r="H77" s="19">
        <f>'Graphique encadré 2 '!K77-'Graphique 1'!K77</f>
        <v>0</v>
      </c>
      <c r="I77" s="19">
        <f>'Graphique encadré 2 '!L77-'Graphique 1'!L77</f>
        <v>0</v>
      </c>
    </row>
    <row r="78" spans="2:9" x14ac:dyDescent="0.25">
      <c r="B78" s="69">
        <f>'Graphique encadré 2 '!B78</f>
        <v>1.8</v>
      </c>
      <c r="C78" s="19">
        <f>'Graphique encadré 2 '!D78-'Graphique 1'!D78</f>
        <v>163.48361720149023</v>
      </c>
      <c r="D78" s="19">
        <f>'Graphique encadré 2 '!E78-'Graphique 1'!E78</f>
        <v>149.32863285999974</v>
      </c>
      <c r="E78" s="19">
        <f>'Graphique encadré 2 '!F78-'Graphique 1'!F78</f>
        <v>-32.671100615000341</v>
      </c>
      <c r="F78" s="69">
        <f>'Graphique encadré 2 '!H78</f>
        <v>3.6</v>
      </c>
      <c r="G78" s="19">
        <f>'Graphique encadré 2 '!J78-'Graphique 1'!J78</f>
        <v>0</v>
      </c>
      <c r="H78" s="19">
        <f>'Graphique encadré 2 '!K78-'Graphique 1'!K78</f>
        <v>0</v>
      </c>
      <c r="I78" s="19">
        <f>'Graphique encadré 2 '!L78-'Graphique 1'!L78</f>
        <v>0</v>
      </c>
    </row>
    <row r="79" spans="2:9" x14ac:dyDescent="0.25">
      <c r="B79" s="69">
        <f>'Graphique encadré 2 '!B79</f>
        <v>1.825</v>
      </c>
      <c r="C79" s="19">
        <f>'Graphique encadré 2 '!D79-'Graphique 1'!D79</f>
        <v>181.99973347499963</v>
      </c>
      <c r="D79" s="19">
        <f>'Graphique encadré 2 '!E79-'Graphique 1'!E79</f>
        <v>149.32863285999974</v>
      </c>
      <c r="E79" s="19">
        <f>'Graphique encadré 2 '!F79-'Graphique 1'!F79</f>
        <v>-32.671100614999887</v>
      </c>
      <c r="F79" s="69">
        <f>'Graphique encadré 2 '!H79</f>
        <v>3.65</v>
      </c>
      <c r="G79" s="19">
        <f>'Graphique encadré 2 '!J79-'Graphique 1'!J79</f>
        <v>0</v>
      </c>
      <c r="H79" s="19">
        <f>'Graphique encadré 2 '!K79-'Graphique 1'!K79</f>
        <v>0</v>
      </c>
      <c r="I79" s="19">
        <f>'Graphique encadré 2 '!L79-'Graphique 1'!L79</f>
        <v>0</v>
      </c>
    </row>
    <row r="80" spans="2:9" x14ac:dyDescent="0.25">
      <c r="B80" s="69">
        <f>'Graphique encadré 2 '!B80</f>
        <v>1.85</v>
      </c>
      <c r="C80" s="19">
        <f>'Graphique encadré 2 '!D80-'Graphique 1'!D80</f>
        <v>181.99973347499963</v>
      </c>
      <c r="D80" s="19">
        <f>'Graphique encadré 2 '!E80-'Graphique 1'!E80</f>
        <v>149.32863285999974</v>
      </c>
      <c r="E80" s="19">
        <f>'Graphique encadré 2 '!F80-'Graphique 1'!F80</f>
        <v>-32.671100614999887</v>
      </c>
      <c r="F80" s="69">
        <f>'Graphique encadré 2 '!H80</f>
        <v>3.7</v>
      </c>
      <c r="G80" s="19">
        <f>'Graphique encadré 2 '!J80-'Graphique 1'!J80</f>
        <v>0</v>
      </c>
      <c r="H80" s="19">
        <f>'Graphique encadré 2 '!K80-'Graphique 1'!K80</f>
        <v>0</v>
      </c>
      <c r="I80" s="19">
        <f>'Graphique encadré 2 '!L80-'Graphique 1'!L80</f>
        <v>0</v>
      </c>
    </row>
    <row r="81" spans="2:9" x14ac:dyDescent="0.25">
      <c r="B81" s="69">
        <f>'Graphique encadré 2 '!B81</f>
        <v>1.875</v>
      </c>
      <c r="C81" s="19">
        <f>'Graphique encadré 2 '!D81-'Graphique 1'!D81</f>
        <v>181.99973347500008</v>
      </c>
      <c r="D81" s="19">
        <f>'Graphique encadré 2 '!E81-'Graphique 1'!E81</f>
        <v>149.32863285999974</v>
      </c>
      <c r="E81" s="19">
        <f>'Graphique encadré 2 '!F81-'Graphique 1'!F81</f>
        <v>-32.671100615000341</v>
      </c>
      <c r="F81" s="69">
        <f>'Graphique encadré 2 '!H81</f>
        <v>3.75</v>
      </c>
      <c r="G81" s="19">
        <f>'Graphique encadré 2 '!J81-'Graphique 1'!J81</f>
        <v>0</v>
      </c>
      <c r="H81" s="19">
        <f>'Graphique encadré 2 '!K81-'Graphique 1'!K81</f>
        <v>0</v>
      </c>
      <c r="I81" s="19">
        <f>'Graphique encadré 2 '!L81-'Graphique 1'!L81</f>
        <v>0</v>
      </c>
    </row>
    <row r="82" spans="2:9" x14ac:dyDescent="0.25">
      <c r="B82" s="69">
        <f>'Graphique encadré 2 '!B82</f>
        <v>1.9</v>
      </c>
      <c r="C82" s="19">
        <f>'Graphique encadré 2 '!D82-'Graphique 1'!D82</f>
        <v>181.99973347499963</v>
      </c>
      <c r="D82" s="19">
        <f>'Graphique encadré 2 '!E82-'Graphique 1'!E82</f>
        <v>149.32863285999974</v>
      </c>
      <c r="E82" s="19">
        <f>'Graphique encadré 2 '!F82-'Graphique 1'!F82</f>
        <v>-32.671100614999887</v>
      </c>
      <c r="F82" s="69">
        <f>'Graphique encadré 2 '!H82</f>
        <v>3.8</v>
      </c>
      <c r="G82" s="19">
        <f>'Graphique encadré 2 '!J82-'Graphique 1'!J82</f>
        <v>0</v>
      </c>
      <c r="H82" s="19">
        <f>'Graphique encadré 2 '!K82-'Graphique 1'!K82</f>
        <v>0</v>
      </c>
      <c r="I82" s="19">
        <f>'Graphique encadré 2 '!L82-'Graphique 1'!L82</f>
        <v>0</v>
      </c>
    </row>
    <row r="83" spans="2:9" x14ac:dyDescent="0.25">
      <c r="B83" s="69">
        <f>'Graphique encadré 2 '!B83</f>
        <v>1.925</v>
      </c>
      <c r="C83" s="19">
        <f>'Graphique encadré 2 '!D83-'Graphique 1'!D83</f>
        <v>181.99973347500008</v>
      </c>
      <c r="D83" s="19">
        <f>'Graphique encadré 2 '!E83-'Graphique 1'!E83</f>
        <v>149.32863285999974</v>
      </c>
      <c r="E83" s="19">
        <f>'Graphique encadré 2 '!F83-'Graphique 1'!F83</f>
        <v>-32.671100615000341</v>
      </c>
      <c r="F83" s="69">
        <f>'Graphique encadré 2 '!H83</f>
        <v>3.85</v>
      </c>
      <c r="G83" s="19">
        <f>'Graphique encadré 2 '!J83-'Graphique 1'!J83</f>
        <v>0</v>
      </c>
      <c r="H83" s="19">
        <f>'Graphique encadré 2 '!K83-'Graphique 1'!K83</f>
        <v>0</v>
      </c>
      <c r="I83" s="19">
        <f>'Graphique encadré 2 '!L83-'Graphique 1'!L83</f>
        <v>0</v>
      </c>
    </row>
    <row r="84" spans="2:9" x14ac:dyDescent="0.25">
      <c r="B84" s="69">
        <f>'Graphique encadré 2 '!B84</f>
        <v>1.95</v>
      </c>
      <c r="C84" s="19">
        <f>'Graphique encadré 2 '!D84-'Graphique 1'!D84</f>
        <v>181.99973347500008</v>
      </c>
      <c r="D84" s="19">
        <f>'Graphique encadré 2 '!E84-'Graphique 1'!E84</f>
        <v>149.32863285999974</v>
      </c>
      <c r="E84" s="19">
        <f>'Graphique encadré 2 '!F84-'Graphique 1'!F84</f>
        <v>-32.671100615000341</v>
      </c>
      <c r="F84" s="69">
        <f>'Graphique encadré 2 '!H84</f>
        <v>3.9</v>
      </c>
      <c r="G84" s="19">
        <f>'Graphique encadré 2 '!J84-'Graphique 1'!J84</f>
        <v>0</v>
      </c>
      <c r="H84" s="19">
        <f>'Graphique encadré 2 '!K84-'Graphique 1'!K84</f>
        <v>0</v>
      </c>
      <c r="I84" s="19">
        <f>'Graphique encadré 2 '!L84-'Graphique 1'!L84</f>
        <v>0</v>
      </c>
    </row>
    <row r="85" spans="2:9" x14ac:dyDescent="0.25">
      <c r="B85" s="69">
        <f>'Graphique encadré 2 '!B85</f>
        <v>1.9750000000000001</v>
      </c>
      <c r="C85" s="19">
        <f>'Graphique encadré 2 '!D85-'Graphique 1'!D85</f>
        <v>181.99973347500008</v>
      </c>
      <c r="D85" s="19">
        <f>'Graphique encadré 2 '!E85-'Graphique 1'!E85</f>
        <v>149.32863285999974</v>
      </c>
      <c r="E85" s="19">
        <f>'Graphique encadré 2 '!F85-'Graphique 1'!F85</f>
        <v>-32.671100615000341</v>
      </c>
      <c r="F85" s="69">
        <f>'Graphique encadré 2 '!H85</f>
        <v>3.95</v>
      </c>
      <c r="G85" s="19">
        <f>'Graphique encadré 2 '!J85-'Graphique 1'!J85</f>
        <v>0</v>
      </c>
      <c r="H85" s="19">
        <f>'Graphique encadré 2 '!K85-'Graphique 1'!K85</f>
        <v>0</v>
      </c>
      <c r="I85" s="19">
        <f>'Graphique encadré 2 '!L85-'Graphique 1'!L85</f>
        <v>0</v>
      </c>
    </row>
    <row r="86" spans="2:9" x14ac:dyDescent="0.25">
      <c r="B86" s="69">
        <f>'Graphique encadré 2 '!B86</f>
        <v>2</v>
      </c>
      <c r="C86" s="19">
        <f>'Graphique encadré 2 '!D86-'Graphique 1'!D86</f>
        <v>181.99973347499963</v>
      </c>
      <c r="D86" s="19">
        <f>'Graphique encadré 2 '!E86-'Graphique 1'!E86</f>
        <v>149.32863285999974</v>
      </c>
      <c r="E86" s="19">
        <f>'Graphique encadré 2 '!F86-'Graphique 1'!F86</f>
        <v>-32.671100614999887</v>
      </c>
      <c r="F86" s="69">
        <f>'Graphique encadré 2 '!H86</f>
        <v>4</v>
      </c>
      <c r="G86" s="19">
        <f>'Graphique encadré 2 '!J86-'Graphique 1'!J86</f>
        <v>0</v>
      </c>
      <c r="H86" s="19">
        <f>'Graphique encadré 2 '!K86-'Graphique 1'!K86</f>
        <v>0</v>
      </c>
      <c r="I86" s="19">
        <f>'Graphique encadré 2 '!L86-'Graphique 1'!L86</f>
        <v>0</v>
      </c>
    </row>
    <row r="87" spans="2:9" x14ac:dyDescent="0.25">
      <c r="B87" s="69">
        <f>'Graphique encadré 2 '!B87</f>
        <v>2.0249999999999999</v>
      </c>
      <c r="C87" s="19">
        <f>'Graphique encadré 2 '!D87-'Graphique 1'!D87</f>
        <v>181.99973347499963</v>
      </c>
      <c r="D87" s="19">
        <f>'Graphique encadré 2 '!E87-'Graphique 1'!E87</f>
        <v>149.32863285999974</v>
      </c>
      <c r="E87" s="19">
        <f>'Graphique encadré 2 '!F87-'Graphique 1'!F87</f>
        <v>-32.671100614999887</v>
      </c>
      <c r="F87" s="69">
        <f>'Graphique encadré 2 '!H87</f>
        <v>4.05</v>
      </c>
      <c r="G87" s="19">
        <f>'Graphique encadré 2 '!J87-'Graphique 1'!J87</f>
        <v>0</v>
      </c>
      <c r="H87" s="19">
        <f>'Graphique encadré 2 '!K87-'Graphique 1'!K87</f>
        <v>0</v>
      </c>
      <c r="I87" s="19">
        <f>'Graphique encadré 2 '!L87-'Graphique 1'!L87</f>
        <v>0</v>
      </c>
    </row>
    <row r="88" spans="2:9" x14ac:dyDescent="0.25">
      <c r="B88" s="69">
        <f>'Graphique encadré 2 '!B88</f>
        <v>2.0499999999999998</v>
      </c>
      <c r="C88" s="19">
        <f>'Graphique encadré 2 '!D88-'Graphique 1'!D88</f>
        <v>181.99973347500008</v>
      </c>
      <c r="D88" s="19">
        <f>'Graphique encadré 2 '!E88-'Graphique 1'!E88</f>
        <v>149.32863285999974</v>
      </c>
      <c r="E88" s="19">
        <f>'Graphique encadré 2 '!F88-'Graphique 1'!F88</f>
        <v>-32.671100615000341</v>
      </c>
      <c r="F88" s="69">
        <f>'Graphique encadré 2 '!H88</f>
        <v>4.0999999999999996</v>
      </c>
      <c r="G88" s="19">
        <f>'Graphique encadré 2 '!J88-'Graphique 1'!J88</f>
        <v>0</v>
      </c>
      <c r="H88" s="19">
        <f>'Graphique encadré 2 '!K88-'Graphique 1'!K88</f>
        <v>0</v>
      </c>
      <c r="I88" s="19">
        <f>'Graphique encadré 2 '!L88-'Graphique 1'!L88</f>
        <v>0</v>
      </c>
    </row>
    <row r="89" spans="2:9" x14ac:dyDescent="0.25">
      <c r="B89" s="69">
        <f>'Graphique encadré 2 '!B89</f>
        <v>2.0750000000000002</v>
      </c>
      <c r="C89" s="19">
        <f>'Graphique encadré 2 '!D89-'Graphique 1'!D89</f>
        <v>181.99973347499963</v>
      </c>
      <c r="D89" s="19">
        <f>'Graphique encadré 2 '!E89-'Graphique 1'!E89</f>
        <v>149.32863285999974</v>
      </c>
      <c r="E89" s="19">
        <f>'Graphique encadré 2 '!F89-'Graphique 1'!F89</f>
        <v>-32.671100614999887</v>
      </c>
      <c r="F89" s="69">
        <f>'Graphique encadré 2 '!H89</f>
        <v>4.1500000000000004</v>
      </c>
      <c r="G89" s="19">
        <f>'Graphique encadré 2 '!J89-'Graphique 1'!J89</f>
        <v>0</v>
      </c>
      <c r="H89" s="19">
        <f>'Graphique encadré 2 '!K89-'Graphique 1'!K89</f>
        <v>0</v>
      </c>
      <c r="I89" s="19">
        <f>'Graphique encadré 2 '!L89-'Graphique 1'!L89</f>
        <v>0</v>
      </c>
    </row>
    <row r="90" spans="2:9" x14ac:dyDescent="0.25">
      <c r="B90" s="69">
        <f>'Graphique encadré 2 '!B90</f>
        <v>2.1</v>
      </c>
      <c r="C90" s="19">
        <f>'Graphique encadré 2 '!D90-'Graphique 1'!D90</f>
        <v>181.99973347499963</v>
      </c>
      <c r="D90" s="19">
        <f>'Graphique encadré 2 '!E90-'Graphique 1'!E90</f>
        <v>149.32863285999974</v>
      </c>
      <c r="E90" s="19">
        <f>'Graphique encadré 2 '!F90-'Graphique 1'!F90</f>
        <v>-32.671100614999887</v>
      </c>
      <c r="F90" s="69">
        <f>'Graphique encadré 2 '!H90</f>
        <v>4.2</v>
      </c>
      <c r="G90" s="19">
        <f>'Graphique encadré 2 '!J90-'Graphique 1'!J90</f>
        <v>0</v>
      </c>
      <c r="H90" s="19">
        <f>'Graphique encadré 2 '!K90-'Graphique 1'!K90</f>
        <v>0</v>
      </c>
      <c r="I90" s="19">
        <f>'Graphique encadré 2 '!L90-'Graphique 1'!L90</f>
        <v>0</v>
      </c>
    </row>
    <row r="91" spans="2:9" x14ac:dyDescent="0.25">
      <c r="B91" s="69">
        <f>'Graphique encadré 2 '!B91</f>
        <v>2.125</v>
      </c>
      <c r="C91" s="19">
        <f>'Graphique encadré 2 '!D91-'Graphique 1'!D91</f>
        <v>181.99973347500008</v>
      </c>
      <c r="D91" s="19">
        <f>'Graphique encadré 2 '!E91-'Graphique 1'!E91</f>
        <v>149.32863285999974</v>
      </c>
      <c r="E91" s="19">
        <f>'Graphique encadré 2 '!F91-'Graphique 1'!F91</f>
        <v>-32.671100614999887</v>
      </c>
      <c r="F91" s="69">
        <f>'Graphique encadré 2 '!H91</f>
        <v>4.25</v>
      </c>
      <c r="G91" s="19">
        <f>'Graphique encadré 2 '!J91-'Graphique 1'!J91</f>
        <v>0</v>
      </c>
      <c r="H91" s="19">
        <f>'Graphique encadré 2 '!K91-'Graphique 1'!K91</f>
        <v>0</v>
      </c>
      <c r="I91" s="19">
        <f>'Graphique encadré 2 '!L91-'Graphique 1'!L91</f>
        <v>0</v>
      </c>
    </row>
    <row r="92" spans="2:9" x14ac:dyDescent="0.25">
      <c r="B92" s="69">
        <f>'Graphique encadré 2 '!B92</f>
        <v>2.15</v>
      </c>
      <c r="C92" s="19">
        <f>'Graphique encadré 2 '!D92-'Graphique 1'!D92</f>
        <v>181.99973347500008</v>
      </c>
      <c r="D92" s="19">
        <f>'Graphique encadré 2 '!E92-'Graphique 1'!E92</f>
        <v>149.32863285999974</v>
      </c>
      <c r="E92" s="19">
        <f>'Graphique encadré 2 '!F92-'Graphique 1'!F92</f>
        <v>-32.671100614999887</v>
      </c>
      <c r="F92" s="69">
        <f>'Graphique encadré 2 '!H92</f>
        <v>4.3</v>
      </c>
      <c r="G92" s="19">
        <f>'Graphique encadré 2 '!J92-'Graphique 1'!J92</f>
        <v>0</v>
      </c>
      <c r="H92" s="19">
        <f>'Graphique encadré 2 '!K92-'Graphique 1'!K92</f>
        <v>0</v>
      </c>
      <c r="I92" s="19">
        <f>'Graphique encadré 2 '!L92-'Graphique 1'!L92</f>
        <v>0</v>
      </c>
    </row>
    <row r="93" spans="2:9" x14ac:dyDescent="0.25">
      <c r="B93" s="69">
        <f>'Graphique encadré 2 '!B93</f>
        <v>2.1749999999999998</v>
      </c>
      <c r="C93" s="19">
        <f>'Graphique encadré 2 '!D93-'Graphique 1'!D93</f>
        <v>181.99973347499963</v>
      </c>
      <c r="D93" s="19">
        <f>'Graphique encadré 2 '!E93-'Graphique 1'!E93</f>
        <v>149.3286328600002</v>
      </c>
      <c r="E93" s="19">
        <f>'Graphique encadré 2 '!F93-'Graphique 1'!F93</f>
        <v>-32.671100614999887</v>
      </c>
      <c r="F93" s="69">
        <f>'Graphique encadré 2 '!H93</f>
        <v>4.3499999999999996</v>
      </c>
      <c r="G93" s="19">
        <f>'Graphique encadré 2 '!J93-'Graphique 1'!J93</f>
        <v>0</v>
      </c>
      <c r="H93" s="19">
        <f>'Graphique encadré 2 '!K93-'Graphique 1'!K93</f>
        <v>0</v>
      </c>
      <c r="I93" s="19">
        <f>'Graphique encadré 2 '!L93-'Graphique 1'!L93</f>
        <v>0</v>
      </c>
    </row>
    <row r="94" spans="2:9" x14ac:dyDescent="0.25">
      <c r="B94" s="69">
        <f>'Graphique encadré 2 '!B94</f>
        <v>2.2000000000000002</v>
      </c>
      <c r="C94" s="19">
        <f>'Graphique encadré 2 '!D94-'Graphique 1'!D94</f>
        <v>181.99973347500008</v>
      </c>
      <c r="D94" s="19">
        <f>'Graphique encadré 2 '!E94-'Graphique 1'!E94</f>
        <v>161.82825926531677</v>
      </c>
      <c r="E94" s="19">
        <f>'Graphique encadré 2 '!F94-'Graphique 1'!F94</f>
        <v>-32.671100614999887</v>
      </c>
      <c r="F94" s="69">
        <f>'Graphique encadré 2 '!H94</f>
        <v>4.4000000000000004</v>
      </c>
      <c r="G94" s="19">
        <f>'Graphique encadré 2 '!J94-'Graphique 1'!J94</f>
        <v>0</v>
      </c>
      <c r="H94" s="19">
        <f>'Graphique encadré 2 '!K94-'Graphique 1'!K94</f>
        <v>0</v>
      </c>
      <c r="I94" s="19">
        <f>'Graphique encadré 2 '!L94-'Graphique 1'!L94</f>
        <v>0</v>
      </c>
    </row>
    <row r="95" spans="2:9" x14ac:dyDescent="0.25">
      <c r="B95" s="69">
        <f>'Graphique encadré 2 '!B95</f>
        <v>2.2250000000000001</v>
      </c>
      <c r="C95" s="19">
        <f>'Graphique encadré 2 '!D95-'Graphique 1'!D95</f>
        <v>181.99973347499963</v>
      </c>
      <c r="D95" s="19">
        <f>'Graphique encadré 2 '!E95-'Graphique 1'!E95</f>
        <v>181.99973347500008</v>
      </c>
      <c r="E95" s="19">
        <f>'Graphique encadré 2 '!F95-'Graphique 1'!F95</f>
        <v>-32.671100614999887</v>
      </c>
      <c r="F95" s="69">
        <f>'Graphique encadré 2 '!H95</f>
        <v>4.45</v>
      </c>
      <c r="G95" s="19">
        <f>'Graphique encadré 2 '!J95-'Graphique 1'!J95</f>
        <v>0</v>
      </c>
      <c r="H95" s="19">
        <f>'Graphique encadré 2 '!K95-'Graphique 1'!K95</f>
        <v>0</v>
      </c>
      <c r="I95" s="19">
        <f>'Graphique encadré 2 '!L95-'Graphique 1'!L95</f>
        <v>0</v>
      </c>
    </row>
    <row r="96" spans="2:9" x14ac:dyDescent="0.25">
      <c r="B96" s="69">
        <f>'Graphique encadré 2 '!B96</f>
        <v>2.25</v>
      </c>
      <c r="C96" s="19">
        <f>'Graphique encadré 2 '!D96-'Graphique 1'!D96</f>
        <v>181.99973347500008</v>
      </c>
      <c r="D96" s="19">
        <f>'Graphique encadré 2 '!E96-'Graphique 1'!E96</f>
        <v>181.99973347500008</v>
      </c>
      <c r="E96" s="19">
        <f>'Graphique encadré 2 '!F96-'Graphique 1'!F96</f>
        <v>-32.671100614999887</v>
      </c>
      <c r="F96" s="69">
        <f>'Graphique encadré 2 '!H96</f>
        <v>4.5</v>
      </c>
      <c r="G96" s="19">
        <f>'Graphique encadré 2 '!J96-'Graphique 1'!J96</f>
        <v>0</v>
      </c>
      <c r="H96" s="19">
        <f>'Graphique encadré 2 '!K96-'Graphique 1'!K96</f>
        <v>0</v>
      </c>
      <c r="I96" s="19">
        <f>'Graphique encadré 2 '!L96-'Graphique 1'!L96</f>
        <v>0</v>
      </c>
    </row>
    <row r="97" spans="2:9" x14ac:dyDescent="0.25">
      <c r="B97" s="69">
        <f>'Graphique encadré 2 '!B97</f>
        <v>2.2749999999999999</v>
      </c>
      <c r="C97" s="19">
        <f>'Graphique encadré 2 '!D97-'Graphique 1'!D97</f>
        <v>181.99973347500008</v>
      </c>
      <c r="D97" s="19">
        <f>'Graphique encadré 2 '!E97-'Graphique 1'!E97</f>
        <v>181.99973347500008</v>
      </c>
      <c r="E97" s="19">
        <f>'Graphique encadré 2 '!F97-'Graphique 1'!F97</f>
        <v>-32.671100614999887</v>
      </c>
      <c r="F97" s="69">
        <f>'Graphique encadré 2 '!H97</f>
        <v>4.55</v>
      </c>
      <c r="G97" s="19">
        <f>'Graphique encadré 2 '!J97-'Graphique 1'!J97</f>
        <v>0</v>
      </c>
      <c r="H97" s="19">
        <f>'Graphique encadré 2 '!K97-'Graphique 1'!K97</f>
        <v>0</v>
      </c>
      <c r="I97" s="19">
        <f>'Graphique encadré 2 '!L97-'Graphique 1'!L97</f>
        <v>0</v>
      </c>
    </row>
    <row r="98" spans="2:9" x14ac:dyDescent="0.25">
      <c r="B98" s="69">
        <f>'Graphique encadré 2 '!B98</f>
        <v>2.2999999999999998</v>
      </c>
      <c r="C98" s="19">
        <f>'Graphique encadré 2 '!D98-'Graphique 1'!D98</f>
        <v>181.99973347500008</v>
      </c>
      <c r="D98" s="19">
        <f>'Graphique encadré 2 '!E98-'Graphique 1'!E98</f>
        <v>181.99973347500008</v>
      </c>
      <c r="E98" s="19">
        <f>'Graphique encadré 2 '!F98-'Graphique 1'!F98</f>
        <v>-32.671100614999887</v>
      </c>
      <c r="F98" s="69">
        <f>'Graphique encadré 2 '!H98</f>
        <v>4.5999999999999996</v>
      </c>
      <c r="G98" s="19">
        <f>'Graphique encadré 2 '!J98-'Graphique 1'!J98</f>
        <v>0</v>
      </c>
      <c r="H98" s="19">
        <f>'Graphique encadré 2 '!K98-'Graphique 1'!K98</f>
        <v>0</v>
      </c>
      <c r="I98" s="19">
        <f>'Graphique encadré 2 '!L98-'Graphique 1'!L98</f>
        <v>0</v>
      </c>
    </row>
    <row r="99" spans="2:9" x14ac:dyDescent="0.25">
      <c r="B99" s="69">
        <f>'Graphique encadré 2 '!B99</f>
        <v>2.3250000000000002</v>
      </c>
      <c r="C99" s="19">
        <f>'Graphique encadré 2 '!D99-'Graphique 1'!D99</f>
        <v>181.99973347499963</v>
      </c>
      <c r="D99" s="19">
        <f>'Graphique encadré 2 '!E99-'Graphique 1'!E99</f>
        <v>181.99973347500008</v>
      </c>
      <c r="E99" s="19">
        <f>'Graphique encadré 2 '!F99-'Graphique 1'!F99</f>
        <v>-32.671100614999887</v>
      </c>
      <c r="F99" s="69">
        <f>'Graphique encadré 2 '!H99</f>
        <v>4.6500000000000004</v>
      </c>
      <c r="G99" s="19">
        <f>'Graphique encadré 2 '!J99-'Graphique 1'!J99</f>
        <v>0</v>
      </c>
      <c r="H99" s="19">
        <f>'Graphique encadré 2 '!K99-'Graphique 1'!K99</f>
        <v>0</v>
      </c>
      <c r="I99" s="19">
        <f>'Graphique encadré 2 '!L99-'Graphique 1'!L99</f>
        <v>0</v>
      </c>
    </row>
    <row r="100" spans="2:9" x14ac:dyDescent="0.25">
      <c r="B100" s="69">
        <f>'Graphique encadré 2 '!B100</f>
        <v>2.35</v>
      </c>
      <c r="C100" s="19">
        <f>'Graphique encadré 2 '!D100-'Graphique 1'!D100</f>
        <v>181.99973347500008</v>
      </c>
      <c r="D100" s="19">
        <f>'Graphique encadré 2 '!E100-'Graphique 1'!E100</f>
        <v>181.99973347500008</v>
      </c>
      <c r="E100" s="19">
        <f>'Graphique encadré 2 '!F100-'Graphique 1'!F100</f>
        <v>-32.671100614999887</v>
      </c>
      <c r="F100" s="69">
        <f>'Graphique encadré 2 '!H100</f>
        <v>4.7</v>
      </c>
      <c r="G100" s="19">
        <f>'Graphique encadré 2 '!J100-'Graphique 1'!J100</f>
        <v>0</v>
      </c>
      <c r="H100" s="19">
        <f>'Graphique encadré 2 '!K100-'Graphique 1'!K100</f>
        <v>0</v>
      </c>
      <c r="I100" s="19">
        <f>'Graphique encadré 2 '!L100-'Graphique 1'!L100</f>
        <v>0</v>
      </c>
    </row>
    <row r="101" spans="2:9" x14ac:dyDescent="0.25">
      <c r="B101" s="69">
        <f>'Graphique encadré 2 '!B101</f>
        <v>2.375</v>
      </c>
      <c r="C101" s="19">
        <f>'Graphique encadré 2 '!D101-'Graphique 1'!D101</f>
        <v>181.99973347499963</v>
      </c>
      <c r="D101" s="19">
        <f>'Graphique encadré 2 '!E101-'Graphique 1'!E101</f>
        <v>181.99973347500008</v>
      </c>
      <c r="E101" s="19">
        <f>'Graphique encadré 2 '!F101-'Graphique 1'!F101</f>
        <v>-32.671100614999887</v>
      </c>
      <c r="F101" s="69">
        <f>'Graphique encadré 2 '!H101</f>
        <v>4.75</v>
      </c>
      <c r="G101" s="19">
        <f>'Graphique encadré 2 '!J101-'Graphique 1'!J101</f>
        <v>0</v>
      </c>
      <c r="H101" s="19">
        <f>'Graphique encadré 2 '!K101-'Graphique 1'!K101</f>
        <v>0</v>
      </c>
      <c r="I101" s="19">
        <f>'Graphique encadré 2 '!L101-'Graphique 1'!L101</f>
        <v>0</v>
      </c>
    </row>
    <row r="102" spans="2:9" x14ac:dyDescent="0.25">
      <c r="B102" s="69">
        <f>'Graphique encadré 2 '!B102</f>
        <v>2.4</v>
      </c>
      <c r="C102" s="19">
        <f>'Graphique encadré 2 '!D102-'Graphique 1'!D102</f>
        <v>181.99973347499963</v>
      </c>
      <c r="D102" s="19">
        <f>'Graphique encadré 2 '!E102-'Graphique 1'!E102</f>
        <v>181.99973347500008</v>
      </c>
      <c r="E102" s="19">
        <f>'Graphique encadré 2 '!F102-'Graphique 1'!F102</f>
        <v>-32.671100614999887</v>
      </c>
      <c r="F102" s="69">
        <f>'Graphique encadré 2 '!H102</f>
        <v>4.8</v>
      </c>
      <c r="G102" s="19">
        <f>'Graphique encadré 2 '!J102-'Graphique 1'!J102</f>
        <v>0</v>
      </c>
      <c r="H102" s="19">
        <f>'Graphique encadré 2 '!K102-'Graphique 1'!K102</f>
        <v>0</v>
      </c>
      <c r="I102" s="19">
        <f>'Graphique encadré 2 '!L102-'Graphique 1'!L102</f>
        <v>0</v>
      </c>
    </row>
    <row r="103" spans="2:9" x14ac:dyDescent="0.25">
      <c r="B103" s="69">
        <f>'Graphique encadré 2 '!B103</f>
        <v>2.4249999999999998</v>
      </c>
      <c r="C103" s="19">
        <f>'Graphique encadré 2 '!D103-'Graphique 1'!D103</f>
        <v>181.99973347499963</v>
      </c>
      <c r="D103" s="19">
        <f>'Graphique encadré 2 '!E103-'Graphique 1'!E103</f>
        <v>181.99973347500008</v>
      </c>
      <c r="E103" s="19">
        <f>'Graphique encadré 2 '!F103-'Graphique 1'!F103</f>
        <v>-32.671100614999887</v>
      </c>
      <c r="F103" s="69">
        <f>'Graphique encadré 2 '!H103</f>
        <v>4.8499999999999996</v>
      </c>
      <c r="G103" s="19">
        <f>'Graphique encadré 2 '!J103-'Graphique 1'!J103</f>
        <v>0</v>
      </c>
      <c r="H103" s="19">
        <f>'Graphique encadré 2 '!K103-'Graphique 1'!K103</f>
        <v>0</v>
      </c>
      <c r="I103" s="19">
        <f>'Graphique encadré 2 '!L103-'Graphique 1'!L103</f>
        <v>0</v>
      </c>
    </row>
    <row r="104" spans="2:9" x14ac:dyDescent="0.25">
      <c r="B104" s="69">
        <f>'Graphique encadré 2 '!B104</f>
        <v>2.4500000000000002</v>
      </c>
      <c r="C104" s="19">
        <f>'Graphique encadré 2 '!D104-'Graphique 1'!D104</f>
        <v>181.99973347499963</v>
      </c>
      <c r="D104" s="19">
        <f>'Graphique encadré 2 '!E104-'Graphique 1'!E104</f>
        <v>181.99973347500008</v>
      </c>
      <c r="E104" s="19">
        <f>'Graphique encadré 2 '!F104-'Graphique 1'!F104</f>
        <v>-32.671100614999887</v>
      </c>
      <c r="F104" s="69">
        <f>'Graphique encadré 2 '!H104</f>
        <v>4.9000000000000004</v>
      </c>
      <c r="G104" s="19">
        <f>'Graphique encadré 2 '!J104-'Graphique 1'!J104</f>
        <v>0</v>
      </c>
      <c r="H104" s="19">
        <f>'Graphique encadré 2 '!K104-'Graphique 1'!K104</f>
        <v>0</v>
      </c>
      <c r="I104" s="19">
        <f>'Graphique encadré 2 '!L104-'Graphique 1'!L104</f>
        <v>0</v>
      </c>
    </row>
    <row r="105" spans="2:9" x14ac:dyDescent="0.25">
      <c r="B105" s="69">
        <f>'Graphique encadré 2 '!B105</f>
        <v>2.4749999999999996</v>
      </c>
      <c r="C105" s="19">
        <f>'Graphique encadré 2 '!D105-'Graphique 1'!D105</f>
        <v>181.99973347499963</v>
      </c>
      <c r="D105" s="19">
        <f>'Graphique encadré 2 '!E105-'Graphique 1'!E105</f>
        <v>181.99973347500008</v>
      </c>
      <c r="E105" s="19">
        <f>'Graphique encadré 2 '!F105-'Graphique 1'!F105</f>
        <v>-32.671100614999887</v>
      </c>
      <c r="F105" s="69">
        <f>'Graphique encadré 2 '!H105</f>
        <v>4.9499999999999993</v>
      </c>
      <c r="G105" s="19">
        <f>'Graphique encadré 2 '!J105-'Graphique 1'!J105</f>
        <v>0</v>
      </c>
      <c r="H105" s="19">
        <f>'Graphique encadré 2 '!K105-'Graphique 1'!K105</f>
        <v>0</v>
      </c>
      <c r="I105" s="19">
        <f>'Graphique encadré 2 '!L105-'Graphique 1'!L105</f>
        <v>0</v>
      </c>
    </row>
    <row r="106" spans="2:9" x14ac:dyDescent="0.25">
      <c r="B106" s="69">
        <f>'Graphique encadré 2 '!B106</f>
        <v>2.5</v>
      </c>
      <c r="C106" s="19">
        <f>'Graphique encadré 2 '!D106-'Graphique 1'!D106</f>
        <v>90.999866737499815</v>
      </c>
      <c r="D106" s="19">
        <f>'Graphique encadré 2 '!E106-'Graphique 1'!E106</f>
        <v>181.99973347500008</v>
      </c>
      <c r="E106" s="19">
        <f>'Graphique encadré 2 '!F106-'Graphique 1'!F106</f>
        <v>-32.671100614999887</v>
      </c>
      <c r="F106" s="69">
        <f>'Graphique encadré 2 '!H106</f>
        <v>5</v>
      </c>
      <c r="G106" s="19">
        <f>'Graphique encadré 2 '!J106-'Graphique 1'!J106</f>
        <v>0</v>
      </c>
      <c r="H106" s="19">
        <f>'Graphique encadré 2 '!K106-'Graphique 1'!K106</f>
        <v>0</v>
      </c>
      <c r="I106" s="19">
        <f>'Graphique encadré 2 '!L106-'Graphique 1'!L106</f>
        <v>0</v>
      </c>
    </row>
    <row r="107" spans="2:9" x14ac:dyDescent="0.25">
      <c r="B107" s="69">
        <f>'Graphique encadré 2 '!B107</f>
        <v>2.5250000000000004</v>
      </c>
      <c r="C107" s="19">
        <f>'Graphique encadré 2 '!D107-'Graphique 1'!D107</f>
        <v>90.999866737499815</v>
      </c>
      <c r="D107" s="19">
        <f>'Graphique encadré 2 '!E107-'Graphique 1'!E107</f>
        <v>181.99973347500008</v>
      </c>
      <c r="E107" s="19">
        <f>'Graphique encadré 2 '!F107-'Graphique 1'!F107</f>
        <v>-32.671100614999887</v>
      </c>
      <c r="F107" s="69">
        <f>'Graphique encadré 2 '!H107</f>
        <v>5.0500000000000007</v>
      </c>
      <c r="G107" s="19">
        <f>'Graphique encadré 2 '!J107-'Graphique 1'!J107</f>
        <v>0</v>
      </c>
      <c r="H107" s="19">
        <f>'Graphique encadré 2 '!K107-'Graphique 1'!K107</f>
        <v>0</v>
      </c>
      <c r="I107" s="19">
        <f>'Graphique encadré 2 '!L107-'Graphique 1'!L107</f>
        <v>0</v>
      </c>
    </row>
    <row r="108" spans="2:9" x14ac:dyDescent="0.25">
      <c r="B108" s="69">
        <f>'Graphique encadré 2 '!B108</f>
        <v>2.5500000000000007</v>
      </c>
      <c r="C108" s="19">
        <f>'Graphique encadré 2 '!D108-'Graphique 1'!D108</f>
        <v>90.999866737499815</v>
      </c>
      <c r="D108" s="19">
        <f>'Graphique encadré 2 '!E108-'Graphique 1'!E108</f>
        <v>181.99973347500008</v>
      </c>
      <c r="E108" s="19">
        <f>'Graphique encadré 2 '!F108-'Graphique 1'!F108</f>
        <v>-32.671100614999887</v>
      </c>
      <c r="F108" s="69">
        <f>'Graphique encadré 2 '!H108</f>
        <v>5.1000000000000014</v>
      </c>
      <c r="G108" s="19">
        <f>'Graphique encadré 2 '!J108-'Graphique 1'!J108</f>
        <v>0</v>
      </c>
      <c r="H108" s="19">
        <f>'Graphique encadré 2 '!K108-'Graphique 1'!K108</f>
        <v>0</v>
      </c>
      <c r="I108" s="19">
        <f>'Graphique encadré 2 '!L108-'Graphique 1'!L108</f>
        <v>0</v>
      </c>
    </row>
    <row r="109" spans="2:9" x14ac:dyDescent="0.25">
      <c r="B109" s="69">
        <f>'Graphique encadré 2 '!B109</f>
        <v>2.5750000000000006</v>
      </c>
      <c r="C109" s="19">
        <f>'Graphique encadré 2 '!D109-'Graphique 1'!D109</f>
        <v>90.999866737499815</v>
      </c>
      <c r="D109" s="19">
        <f>'Graphique encadré 2 '!E109-'Graphique 1'!E109</f>
        <v>181.99973347500008</v>
      </c>
      <c r="E109" s="19">
        <f>'Graphique encadré 2 '!F109-'Graphique 1'!F109</f>
        <v>-32.671100614999887</v>
      </c>
      <c r="F109" s="69">
        <f>'Graphique encadré 2 '!H109</f>
        <v>5.1500000000000012</v>
      </c>
      <c r="G109" s="19">
        <f>'Graphique encadré 2 '!J109-'Graphique 1'!J109</f>
        <v>0</v>
      </c>
      <c r="H109" s="19">
        <f>'Graphique encadré 2 '!K109-'Graphique 1'!K109</f>
        <v>0</v>
      </c>
      <c r="I109" s="19">
        <f>'Graphique encadré 2 '!L109-'Graphique 1'!L109</f>
        <v>0</v>
      </c>
    </row>
    <row r="110" spans="2:9" x14ac:dyDescent="0.25">
      <c r="B110" s="69">
        <f>'Graphique encadré 2 '!B110</f>
        <v>2.600000000000001</v>
      </c>
      <c r="C110" s="19">
        <f>'Graphique encadré 2 '!D110-'Graphique 1'!D110</f>
        <v>90.999866737499815</v>
      </c>
      <c r="D110" s="19">
        <f>'Graphique encadré 2 '!E110-'Graphique 1'!E110</f>
        <v>181.99973347500008</v>
      </c>
      <c r="E110" s="19">
        <f>'Graphique encadré 2 '!F110-'Graphique 1'!F110</f>
        <v>-32.671100614999887</v>
      </c>
      <c r="F110" s="69">
        <f>'Graphique encadré 2 '!H110</f>
        <v>5.200000000000002</v>
      </c>
      <c r="G110" s="19">
        <f>'Graphique encadré 2 '!J110-'Graphique 1'!J110</f>
        <v>0</v>
      </c>
      <c r="H110" s="19">
        <f>'Graphique encadré 2 '!K110-'Graphique 1'!K110</f>
        <v>0</v>
      </c>
      <c r="I110" s="19">
        <f>'Graphique encadré 2 '!L110-'Graphique 1'!L110</f>
        <v>0</v>
      </c>
    </row>
    <row r="111" spans="2:9" x14ac:dyDescent="0.25">
      <c r="B111" s="69">
        <f>'Graphique encadré 2 '!B111</f>
        <v>2.6250000000000013</v>
      </c>
      <c r="C111" s="19">
        <f>'Graphique encadré 2 '!D111-'Graphique 1'!D111</f>
        <v>90.999866737499815</v>
      </c>
      <c r="D111" s="19">
        <f>'Graphique encadré 2 '!E111-'Graphique 1'!E111</f>
        <v>181.99973347500054</v>
      </c>
      <c r="E111" s="19">
        <f>'Graphique encadré 2 '!F111-'Graphique 1'!F111</f>
        <v>-22.441157527766336</v>
      </c>
      <c r="F111" s="69">
        <f>'Graphique encadré 2 '!H111</f>
        <v>5.2500000000000027</v>
      </c>
      <c r="G111" s="19">
        <f>'Graphique encadré 2 '!J111-'Graphique 1'!J111</f>
        <v>0</v>
      </c>
      <c r="H111" s="19">
        <f>'Graphique encadré 2 '!K111-'Graphique 1'!K111</f>
        <v>0</v>
      </c>
      <c r="I111" s="19">
        <f>'Graphique encadré 2 '!L111-'Graphique 1'!L111</f>
        <v>0</v>
      </c>
    </row>
    <row r="112" spans="2:9" x14ac:dyDescent="0.25">
      <c r="B112" s="69">
        <f>'Graphique encadré 2 '!B112</f>
        <v>2.6500000000000017</v>
      </c>
      <c r="C112" s="19">
        <f>'Graphique encadré 2 '!D112-'Graphique 1'!D112</f>
        <v>90.999866737499815</v>
      </c>
      <c r="D112" s="19">
        <f>'Graphique encadré 2 '!E112-'Graphique 1'!E112</f>
        <v>181.99973347500054</v>
      </c>
      <c r="E112" s="19">
        <f>'Graphique encadré 2 '!F112-'Graphique 1'!F112</f>
        <v>0</v>
      </c>
      <c r="F112" s="69">
        <f>'Graphique encadré 2 '!H112</f>
        <v>5.3000000000000034</v>
      </c>
      <c r="G112" s="19">
        <f>'Graphique encadré 2 '!J112-'Graphique 1'!J112</f>
        <v>0</v>
      </c>
      <c r="H112" s="19">
        <f>'Graphique encadré 2 '!K112-'Graphique 1'!K112</f>
        <v>0</v>
      </c>
      <c r="I112" s="19">
        <f>'Graphique encadré 2 '!L112-'Graphique 1'!L112</f>
        <v>0</v>
      </c>
    </row>
    <row r="113" spans="2:9" x14ac:dyDescent="0.25">
      <c r="B113" s="69">
        <f>'Graphique encadré 2 '!B113</f>
        <v>2.675000000000002</v>
      </c>
      <c r="C113" s="19">
        <f>'Graphique encadré 2 '!D113-'Graphique 1'!D113</f>
        <v>90.999866737499815</v>
      </c>
      <c r="D113" s="19">
        <f>'Graphique encadré 2 '!E113-'Graphique 1'!E113</f>
        <v>181.99973347499963</v>
      </c>
      <c r="E113" s="19">
        <f>'Graphique encadré 2 '!F113-'Graphique 1'!F113</f>
        <v>0</v>
      </c>
      <c r="F113" s="69">
        <f>'Graphique encadré 2 '!H113</f>
        <v>5.3500000000000041</v>
      </c>
      <c r="G113" s="19">
        <f>'Graphique encadré 2 '!J113-'Graphique 1'!J113</f>
        <v>0</v>
      </c>
      <c r="H113" s="19">
        <f>'Graphique encadré 2 '!K113-'Graphique 1'!K113</f>
        <v>0</v>
      </c>
      <c r="I113" s="19">
        <f>'Graphique encadré 2 '!L113-'Graphique 1'!L113</f>
        <v>0</v>
      </c>
    </row>
    <row r="114" spans="2:9" x14ac:dyDescent="0.25">
      <c r="B114" s="69">
        <f>'Graphique encadré 2 '!B114</f>
        <v>2.700000000000002</v>
      </c>
      <c r="C114" s="19">
        <f>'Graphique encadré 2 '!D114-'Graphique 1'!D114</f>
        <v>90.999866737499815</v>
      </c>
      <c r="D114" s="19">
        <f>'Graphique encadré 2 '!E114-'Graphique 1'!E114</f>
        <v>181.99973347499963</v>
      </c>
      <c r="E114" s="19">
        <f>'Graphique encadré 2 '!F114-'Graphique 1'!F114</f>
        <v>0</v>
      </c>
      <c r="F114" s="69">
        <f>'Graphique encadré 2 '!H114</f>
        <v>5.4000000000000039</v>
      </c>
      <c r="G114" s="19">
        <f>'Graphique encadré 2 '!J114-'Graphique 1'!J114</f>
        <v>0</v>
      </c>
      <c r="H114" s="19">
        <f>'Graphique encadré 2 '!K114-'Graphique 1'!K114</f>
        <v>0</v>
      </c>
      <c r="I114" s="19">
        <f>'Graphique encadré 2 '!L114-'Graphique 1'!L114</f>
        <v>0</v>
      </c>
    </row>
    <row r="115" spans="2:9" x14ac:dyDescent="0.25">
      <c r="B115" s="69">
        <f>'Graphique encadré 2 '!B115</f>
        <v>2.7250000000000023</v>
      </c>
      <c r="C115" s="19">
        <f>'Graphique encadré 2 '!D115-'Graphique 1'!D115</f>
        <v>90.999866737499815</v>
      </c>
      <c r="D115" s="19">
        <f>'Graphique encadré 2 '!E115-'Graphique 1'!E115</f>
        <v>181.99973347500008</v>
      </c>
      <c r="E115" s="19">
        <f>'Graphique encadré 2 '!F115-'Graphique 1'!F115</f>
        <v>0</v>
      </c>
      <c r="F115" s="69">
        <f>'Graphique encadré 2 '!H115</f>
        <v>5.4500000000000046</v>
      </c>
      <c r="G115" s="19">
        <f>'Graphique encadré 2 '!J115-'Graphique 1'!J115</f>
        <v>0</v>
      </c>
      <c r="H115" s="19">
        <f>'Graphique encadré 2 '!K115-'Graphique 1'!K115</f>
        <v>0</v>
      </c>
      <c r="I115" s="19">
        <f>'Graphique encadré 2 '!L115-'Graphique 1'!L115</f>
        <v>0</v>
      </c>
    </row>
    <row r="116" spans="2:9" x14ac:dyDescent="0.25">
      <c r="B116" s="69">
        <f>'Graphique encadré 2 '!B116</f>
        <v>2.7500000000000027</v>
      </c>
      <c r="C116" s="19">
        <f>'Graphique encadré 2 '!D116-'Graphique 1'!D116</f>
        <v>90.999866737499815</v>
      </c>
      <c r="D116" s="19">
        <f>'Graphique encadré 2 '!E116-'Graphique 1'!E116</f>
        <v>181.99973347499918</v>
      </c>
      <c r="E116" s="19">
        <f>'Graphique encadré 2 '!F116-'Graphique 1'!F116</f>
        <v>0</v>
      </c>
      <c r="F116" s="69">
        <f>'Graphique encadré 2 '!H116</f>
        <v>5.5000000000000053</v>
      </c>
      <c r="G116" s="19">
        <f>'Graphique encadré 2 '!J116-'Graphique 1'!J116</f>
        <v>0</v>
      </c>
      <c r="H116" s="19">
        <f>'Graphique encadré 2 '!K116-'Graphique 1'!K116</f>
        <v>0</v>
      </c>
      <c r="I116" s="19">
        <f>'Graphique encadré 2 '!L116-'Graphique 1'!L116</f>
        <v>0</v>
      </c>
    </row>
    <row r="117" spans="2:9" x14ac:dyDescent="0.25">
      <c r="B117" s="69">
        <f>'Graphique encadré 2 '!B117</f>
        <v>2.775000000000003</v>
      </c>
      <c r="C117" s="19">
        <f>'Graphique encadré 2 '!D117-'Graphique 1'!D117</f>
        <v>90.999866737499815</v>
      </c>
      <c r="D117" s="19">
        <f>'Graphique encadré 2 '!E117-'Graphique 1'!E117</f>
        <v>181.99973347500054</v>
      </c>
      <c r="E117" s="19">
        <f>'Graphique encadré 2 '!F117-'Graphique 1'!F117</f>
        <v>0</v>
      </c>
      <c r="F117" s="69">
        <f>'Graphique encadré 2 '!H117</f>
        <v>5.550000000000006</v>
      </c>
      <c r="G117" s="19">
        <f>'Graphique encadré 2 '!J117-'Graphique 1'!J117</f>
        <v>0</v>
      </c>
      <c r="H117" s="19">
        <f>'Graphique encadré 2 '!K117-'Graphique 1'!K117</f>
        <v>0</v>
      </c>
      <c r="I117" s="19">
        <f>'Graphique encadré 2 '!L117-'Graphique 1'!L117</f>
        <v>0</v>
      </c>
    </row>
    <row r="118" spans="2:9" x14ac:dyDescent="0.25">
      <c r="B118" s="69">
        <f>'Graphique encadré 2 '!B118</f>
        <v>2.8000000000000034</v>
      </c>
      <c r="C118" s="19">
        <f>'Graphique encadré 2 '!D118-'Graphique 1'!D118</f>
        <v>90.999866737499815</v>
      </c>
      <c r="D118" s="19">
        <f>'Graphique encadré 2 '!E118-'Graphique 1'!E118</f>
        <v>181.99973347499963</v>
      </c>
      <c r="E118" s="19">
        <f>'Graphique encadré 2 '!F118-'Graphique 1'!F118</f>
        <v>0</v>
      </c>
      <c r="F118" s="69">
        <f>'Graphique encadré 2 '!H118</f>
        <v>5.6000000000000068</v>
      </c>
      <c r="G118" s="19">
        <f>'Graphique encadré 2 '!J118-'Graphique 1'!J118</f>
        <v>0</v>
      </c>
      <c r="H118" s="19">
        <f>'Graphique encadré 2 '!K118-'Graphique 1'!K118</f>
        <v>0</v>
      </c>
      <c r="I118" s="19">
        <f>'Graphique encadré 2 '!L118-'Graphique 1'!L118</f>
        <v>0</v>
      </c>
    </row>
    <row r="119" spans="2:9" x14ac:dyDescent="0.25">
      <c r="B119" s="69">
        <f>'Graphique encadré 2 '!B119</f>
        <v>2.8250000000000037</v>
      </c>
      <c r="C119" s="19">
        <f>'Graphique encadré 2 '!D119-'Graphique 1'!D119</f>
        <v>90.999866737499815</v>
      </c>
      <c r="D119" s="19">
        <f>'Graphique encadré 2 '!E119-'Graphique 1'!E119</f>
        <v>181.99973347499963</v>
      </c>
      <c r="E119" s="19">
        <f>'Graphique encadré 2 '!F119-'Graphique 1'!F119</f>
        <v>0</v>
      </c>
      <c r="F119" s="69">
        <f>'Graphique encadré 2 '!H119</f>
        <v>5.6500000000000075</v>
      </c>
      <c r="G119" s="19">
        <f>'Graphique encadré 2 '!J119-'Graphique 1'!J119</f>
        <v>0</v>
      </c>
      <c r="H119" s="19">
        <f>'Graphique encadré 2 '!K119-'Graphique 1'!K119</f>
        <v>0</v>
      </c>
      <c r="I119" s="19">
        <f>'Graphique encadré 2 '!L119-'Graphique 1'!L119</f>
        <v>0</v>
      </c>
    </row>
    <row r="120" spans="2:9" x14ac:dyDescent="0.25">
      <c r="B120" s="69">
        <f>'Graphique encadré 2 '!B120</f>
        <v>2.8500000000000036</v>
      </c>
      <c r="C120" s="19">
        <f>'Graphique encadré 2 '!D120-'Graphique 1'!D120</f>
        <v>90.999866737499815</v>
      </c>
      <c r="D120" s="19">
        <f>'Graphique encadré 2 '!E120-'Graphique 1'!E120</f>
        <v>181.99973347499963</v>
      </c>
      <c r="E120" s="19">
        <f>'Graphique encadré 2 '!F120-'Graphique 1'!F120</f>
        <v>0</v>
      </c>
      <c r="F120" s="69">
        <f>'Graphique encadré 2 '!H120</f>
        <v>5.7000000000000073</v>
      </c>
      <c r="G120" s="19">
        <f>'Graphique encadré 2 '!J120-'Graphique 1'!J120</f>
        <v>0</v>
      </c>
      <c r="H120" s="19">
        <f>'Graphique encadré 2 '!K120-'Graphique 1'!K120</f>
        <v>0</v>
      </c>
      <c r="I120" s="19">
        <f>'Graphique encadré 2 '!L120-'Graphique 1'!L120</f>
        <v>0</v>
      </c>
    </row>
    <row r="121" spans="2:9" x14ac:dyDescent="0.25">
      <c r="B121" s="69">
        <f>'Graphique encadré 2 '!B121</f>
        <v>2.875000000000004</v>
      </c>
      <c r="C121" s="19">
        <f>'Graphique encadré 2 '!D121-'Graphique 1'!D121</f>
        <v>90.99986673750027</v>
      </c>
      <c r="D121" s="19">
        <f>'Graphique encadré 2 '!E121-'Graphique 1'!E121</f>
        <v>90.99986673750027</v>
      </c>
      <c r="E121" s="19">
        <f>'Graphique encadré 2 '!F121-'Graphique 1'!F121</f>
        <v>-90.99986673750027</v>
      </c>
      <c r="F121" s="69">
        <f>'Graphique encadré 2 '!H121</f>
        <v>5.750000000000008</v>
      </c>
      <c r="G121" s="19">
        <f>'Graphique encadré 2 '!J121-'Graphique 1'!J121</f>
        <v>0</v>
      </c>
      <c r="H121" s="19">
        <f>'Graphique encadré 2 '!K121-'Graphique 1'!K121</f>
        <v>0</v>
      </c>
      <c r="I121" s="19">
        <f>'Graphique encadré 2 '!L121-'Graphique 1'!L121</f>
        <v>0</v>
      </c>
    </row>
    <row r="122" spans="2:9" x14ac:dyDescent="0.25">
      <c r="B122" s="69">
        <f>'Graphique encadré 2 '!B122</f>
        <v>2.9000000000000044</v>
      </c>
      <c r="C122" s="19">
        <f>'Graphique encadré 2 '!D122-'Graphique 1'!D122</f>
        <v>90.999866737499815</v>
      </c>
      <c r="D122" s="19">
        <f>'Graphique encadré 2 '!E122-'Graphique 1'!E122</f>
        <v>90.99986673749936</v>
      </c>
      <c r="E122" s="19">
        <f>'Graphique encadré 2 '!F122-'Graphique 1'!F122</f>
        <v>-90.99986673749936</v>
      </c>
      <c r="F122" s="69">
        <f>'Graphique encadré 2 '!H122</f>
        <v>5.8000000000000087</v>
      </c>
      <c r="G122" s="19">
        <f>'Graphique encadré 2 '!J122-'Graphique 1'!J122</f>
        <v>0</v>
      </c>
      <c r="H122" s="19">
        <f>'Graphique encadré 2 '!K122-'Graphique 1'!K122</f>
        <v>0</v>
      </c>
      <c r="I122" s="19">
        <f>'Graphique encadré 2 '!L122-'Graphique 1'!L122</f>
        <v>0</v>
      </c>
    </row>
    <row r="123" spans="2:9" x14ac:dyDescent="0.25">
      <c r="B123" s="69">
        <f>'Graphique encadré 2 '!B123</f>
        <v>2.9250000000000047</v>
      </c>
      <c r="C123" s="19">
        <f>'Graphique encadré 2 '!D123-'Graphique 1'!D123</f>
        <v>90.99986673750027</v>
      </c>
      <c r="D123" s="19">
        <f>'Graphique encadré 2 '!E123-'Graphique 1'!E123</f>
        <v>90.99986673750027</v>
      </c>
      <c r="E123" s="19">
        <f>'Graphique encadré 2 '!F123-'Graphique 1'!F123</f>
        <v>-90.99986673750027</v>
      </c>
      <c r="F123" s="69">
        <f>'Graphique encadré 2 '!H123</f>
        <v>5.8500000000000094</v>
      </c>
      <c r="G123" s="19">
        <f>'Graphique encadré 2 '!J123-'Graphique 1'!J123</f>
        <v>0</v>
      </c>
      <c r="H123" s="19">
        <f>'Graphique encadré 2 '!K123-'Graphique 1'!K123</f>
        <v>0</v>
      </c>
      <c r="I123" s="19">
        <f>'Graphique encadré 2 '!L123-'Graphique 1'!L123</f>
        <v>0</v>
      </c>
    </row>
    <row r="124" spans="2:9" x14ac:dyDescent="0.25">
      <c r="B124" s="69">
        <f>'Graphique encadré 2 '!B124</f>
        <v>2.9500000000000051</v>
      </c>
      <c r="C124" s="19">
        <f>'Graphique encadré 2 '!D124-'Graphique 1'!D124</f>
        <v>90.99986673750027</v>
      </c>
      <c r="D124" s="19">
        <f>'Graphique encadré 2 '!E124-'Graphique 1'!E124</f>
        <v>90.99986673750027</v>
      </c>
      <c r="E124" s="19">
        <f>'Graphique encadré 2 '!F124-'Graphique 1'!F124</f>
        <v>-90.99986673750027</v>
      </c>
      <c r="F124" s="69">
        <f>'Graphique encadré 2 '!H124</f>
        <v>5.9000000000000101</v>
      </c>
      <c r="G124" s="19">
        <f>'Graphique encadré 2 '!J124-'Graphique 1'!J124</f>
        <v>0</v>
      </c>
      <c r="H124" s="19">
        <f>'Graphique encadré 2 '!K124-'Graphique 1'!K124</f>
        <v>0</v>
      </c>
      <c r="I124" s="19">
        <f>'Graphique encadré 2 '!L124-'Graphique 1'!L124</f>
        <v>0</v>
      </c>
    </row>
    <row r="125" spans="2:9" x14ac:dyDescent="0.25">
      <c r="B125" s="69">
        <f>'Graphique encadré 2 '!B125</f>
        <v>2.975000000000005</v>
      </c>
      <c r="C125" s="19">
        <f>'Graphique encadré 2 '!D125-'Graphique 1'!D125</f>
        <v>0</v>
      </c>
      <c r="D125" s="19">
        <f>'Graphique encadré 2 '!E125-'Graphique 1'!E125</f>
        <v>90.99986673750027</v>
      </c>
      <c r="E125" s="19">
        <f>'Graphique encadré 2 '!F125-'Graphique 1'!F125</f>
        <v>-90.99986673750027</v>
      </c>
      <c r="F125" s="69">
        <f>'Graphique encadré 2 '!H125</f>
        <v>5.9500000000000099</v>
      </c>
      <c r="G125" s="19">
        <f>'Graphique encadré 2 '!J125-'Graphique 1'!J125</f>
        <v>0</v>
      </c>
      <c r="H125" s="19">
        <f>'Graphique encadré 2 '!K125-'Graphique 1'!K125</f>
        <v>0</v>
      </c>
      <c r="I125" s="19">
        <f>'Graphique encadré 2 '!L125-'Graphique 1'!L125</f>
        <v>0</v>
      </c>
    </row>
    <row r="126" spans="2:9" x14ac:dyDescent="0.25">
      <c r="B126" s="69">
        <f>'Graphique encadré 2 '!B126</f>
        <v>3.0000000000000053</v>
      </c>
      <c r="C126" s="19">
        <f>'Graphique encadré 2 '!D126-'Graphique 1'!D126</f>
        <v>0</v>
      </c>
      <c r="D126" s="19">
        <f>'Graphique encadré 2 '!E126-'Graphique 1'!E126</f>
        <v>90.99986673749936</v>
      </c>
      <c r="E126" s="19">
        <f>'Graphique encadré 2 '!F126-'Graphique 1'!F126</f>
        <v>-90.99986673749936</v>
      </c>
      <c r="F126" s="69">
        <f>'Graphique encadré 2 '!H126</f>
        <v>6.0000000000000107</v>
      </c>
      <c r="G126" s="19">
        <f>'Graphique encadré 2 '!J126-'Graphique 1'!J126</f>
        <v>0</v>
      </c>
      <c r="H126" s="19">
        <f>'Graphique encadré 2 '!K126-'Graphique 1'!K126</f>
        <v>0</v>
      </c>
      <c r="I126" s="19">
        <f>'Graphique encadré 2 '!L126-'Graphique 1'!L126</f>
        <v>0</v>
      </c>
    </row>
    <row r="127" spans="2:9" x14ac:dyDescent="0.25">
      <c r="B127" s="69">
        <f>'Graphique encadré 2 '!B127</f>
        <v>3.0250000000000057</v>
      </c>
      <c r="C127" s="19">
        <f>'Graphique encadré 2 '!D127-'Graphique 1'!D127</f>
        <v>0</v>
      </c>
      <c r="D127" s="19">
        <f>'Graphique encadré 2 '!E127-'Graphique 1'!E127</f>
        <v>90.99986673749936</v>
      </c>
      <c r="E127" s="19">
        <f>'Graphique encadré 2 '!F127-'Graphique 1'!F127</f>
        <v>-90.99986673749936</v>
      </c>
      <c r="F127" s="18"/>
      <c r="G127" s="18"/>
      <c r="H127" s="18"/>
      <c r="I127" s="18"/>
    </row>
    <row r="128" spans="2:9" x14ac:dyDescent="0.25">
      <c r="B128" s="69">
        <f>'Graphique encadré 2 '!B128</f>
        <v>3.050000000000006</v>
      </c>
      <c r="C128" s="19">
        <f>'Graphique encadré 2 '!D128-'Graphique 1'!D128</f>
        <v>0</v>
      </c>
      <c r="D128" s="19">
        <f>'Graphique encadré 2 '!E128-'Graphique 1'!E128</f>
        <v>90.99986673750027</v>
      </c>
      <c r="E128" s="19">
        <f>'Graphique encadré 2 '!F128-'Graphique 1'!F128</f>
        <v>-90.99986673750027</v>
      </c>
      <c r="F128" s="18"/>
      <c r="G128" s="18"/>
      <c r="H128" s="18"/>
      <c r="I128" s="18"/>
    </row>
    <row r="129" spans="2:9" x14ac:dyDescent="0.25">
      <c r="B129" s="69">
        <f>'Graphique encadré 2 '!B129</f>
        <v>3.0750000000000064</v>
      </c>
      <c r="C129" s="19">
        <f>'Graphique encadré 2 '!D129-'Graphique 1'!D129</f>
        <v>0</v>
      </c>
      <c r="D129" s="19">
        <f>'Graphique encadré 2 '!E129-'Graphique 1'!E129</f>
        <v>90.99986673749936</v>
      </c>
      <c r="E129" s="19">
        <f>'Graphique encadré 2 '!F129-'Graphique 1'!F129</f>
        <v>-90.99986673749936</v>
      </c>
      <c r="F129" s="18"/>
      <c r="G129" s="18"/>
      <c r="H129" s="18"/>
      <c r="I129" s="18"/>
    </row>
    <row r="130" spans="2:9" x14ac:dyDescent="0.25">
      <c r="B130" s="69">
        <f>'Graphique encadré 2 '!B130</f>
        <v>3.1000000000000063</v>
      </c>
      <c r="C130" s="19">
        <f>'Graphique encadré 2 '!D130-'Graphique 1'!D130</f>
        <v>0</v>
      </c>
      <c r="D130" s="19">
        <f>'Graphique encadré 2 '!E130-'Graphique 1'!E130</f>
        <v>90.999866737498451</v>
      </c>
      <c r="E130" s="19">
        <f>'Graphique encadré 2 '!F130-'Graphique 1'!F130</f>
        <v>-90.99986673749936</v>
      </c>
      <c r="F130" s="18"/>
      <c r="G130" s="18"/>
      <c r="H130" s="18"/>
      <c r="I130" s="18"/>
    </row>
    <row r="131" spans="2:9" x14ac:dyDescent="0.25">
      <c r="B131" s="69">
        <f>'Graphique encadré 2 '!B131</f>
        <v>3.1250000000000067</v>
      </c>
      <c r="C131" s="19">
        <f>'Graphique encadré 2 '!D131-'Graphique 1'!D131</f>
        <v>0</v>
      </c>
      <c r="D131" s="19">
        <f>'Graphique encadré 2 '!E131-'Graphique 1'!E131</f>
        <v>90.99986673749936</v>
      </c>
      <c r="E131" s="19">
        <f>'Graphique encadré 2 '!F131-'Graphique 1'!F131</f>
        <v>-90.99986673749936</v>
      </c>
      <c r="F131" s="18"/>
      <c r="G131" s="18"/>
      <c r="H131" s="18"/>
      <c r="I131" s="18"/>
    </row>
    <row r="132" spans="2:9" x14ac:dyDescent="0.25">
      <c r="B132" s="69">
        <f>'Graphique encadré 2 '!B132</f>
        <v>3.150000000000007</v>
      </c>
      <c r="C132" s="19">
        <f>'Graphique encadré 2 '!D132-'Graphique 1'!D132</f>
        <v>0</v>
      </c>
      <c r="D132" s="19">
        <f>'Graphique encadré 2 '!E132-'Graphique 1'!E132</f>
        <v>90.999866737498451</v>
      </c>
      <c r="E132" s="19">
        <f>'Graphique encadré 2 '!F132-'Graphique 1'!F132</f>
        <v>-90.99986673749936</v>
      </c>
      <c r="F132" s="18"/>
      <c r="G132" s="18"/>
      <c r="H132" s="18"/>
      <c r="I132" s="18"/>
    </row>
    <row r="133" spans="2:9" x14ac:dyDescent="0.25">
      <c r="B133" s="69">
        <f>'Graphique encadré 2 '!B133</f>
        <v>3.1750000000000074</v>
      </c>
      <c r="C133" s="19">
        <f>'Graphique encadré 2 '!D133-'Graphique 1'!D133</f>
        <v>0</v>
      </c>
      <c r="D133" s="19">
        <f>'Graphique encadré 2 '!E133-'Graphique 1'!E133</f>
        <v>90.99986673750027</v>
      </c>
      <c r="E133" s="19">
        <f>'Graphique encadré 2 '!F133-'Graphique 1'!F133</f>
        <v>-90.99986673749936</v>
      </c>
      <c r="F133" s="18"/>
      <c r="G133" s="18"/>
      <c r="H133" s="18"/>
      <c r="I133" s="18"/>
    </row>
    <row r="134" spans="2:9" x14ac:dyDescent="0.25">
      <c r="B134" s="69">
        <f>'Graphique encadré 2 '!B134</f>
        <v>3.2000000000000077</v>
      </c>
      <c r="C134" s="19">
        <f>'Graphique encadré 2 '!D134-'Graphique 1'!D134</f>
        <v>0</v>
      </c>
      <c r="D134" s="19">
        <f>'Graphique encadré 2 '!E134-'Graphique 1'!E134</f>
        <v>90.99986673749936</v>
      </c>
      <c r="E134" s="19">
        <f>'Graphique encadré 2 '!F134-'Graphique 1'!F134</f>
        <v>-90.99986673749936</v>
      </c>
      <c r="F134" s="18"/>
      <c r="G134" s="18"/>
      <c r="H134" s="18"/>
      <c r="I134" s="18"/>
    </row>
    <row r="135" spans="2:9" x14ac:dyDescent="0.25">
      <c r="B135" s="69">
        <f>'Graphique encadré 2 '!B135</f>
        <v>3.2250000000000076</v>
      </c>
      <c r="C135" s="19">
        <f>'Graphique encadré 2 '!D135-'Graphique 1'!D135</f>
        <v>0</v>
      </c>
      <c r="D135" s="19">
        <f>'Graphique encadré 2 '!E135-'Graphique 1'!E135</f>
        <v>90.99986673749936</v>
      </c>
      <c r="E135" s="19">
        <f>'Graphique encadré 2 '!F135-'Graphique 1'!F135</f>
        <v>-90.99986673749936</v>
      </c>
      <c r="F135" s="18"/>
      <c r="G135" s="18"/>
      <c r="H135" s="18"/>
      <c r="I135" s="18"/>
    </row>
    <row r="136" spans="2:9" x14ac:dyDescent="0.25">
      <c r="B136" s="69">
        <f>'Graphique encadré 2 '!B136</f>
        <v>3.250000000000008</v>
      </c>
      <c r="C136" s="19">
        <f>'Graphique encadré 2 '!D136-'Graphique 1'!D136</f>
        <v>0</v>
      </c>
      <c r="D136" s="19">
        <f>'Graphique encadré 2 '!E136-'Graphique 1'!E136</f>
        <v>90.99986673749936</v>
      </c>
      <c r="E136" s="19">
        <f>'Graphique encadré 2 '!F136-'Graphique 1'!F136</f>
        <v>-90.99986673749936</v>
      </c>
      <c r="F136" s="18"/>
      <c r="G136" s="18"/>
      <c r="H136" s="18"/>
      <c r="I136" s="18"/>
    </row>
    <row r="137" spans="2:9" x14ac:dyDescent="0.25">
      <c r="B137" s="69">
        <f>'Graphique encadré 2 '!B137</f>
        <v>3.2750000000000083</v>
      </c>
      <c r="C137" s="19">
        <f>'Graphique encadré 2 '!D137-'Graphique 1'!D137</f>
        <v>0</v>
      </c>
      <c r="D137" s="19">
        <f>'Graphique encadré 2 '!E137-'Graphique 1'!E137</f>
        <v>90.99986673749936</v>
      </c>
      <c r="E137" s="19">
        <f>'Graphique encadré 2 '!F137-'Graphique 1'!F137</f>
        <v>-90.99986673749936</v>
      </c>
      <c r="F137" s="18"/>
      <c r="G137" s="18"/>
      <c r="H137" s="18"/>
      <c r="I137" s="18"/>
    </row>
    <row r="138" spans="2:9" x14ac:dyDescent="0.25">
      <c r="B138" s="69">
        <f>'Graphique encadré 2 '!B138</f>
        <v>3.3000000000000087</v>
      </c>
      <c r="C138" s="19">
        <f>'Graphique encadré 2 '!D138-'Graphique 1'!D138</f>
        <v>0</v>
      </c>
      <c r="D138" s="19">
        <f>'Graphique encadré 2 '!E138-'Graphique 1'!E138</f>
        <v>90.99986673749936</v>
      </c>
      <c r="E138" s="19">
        <f>'Graphique encadré 2 '!F138-'Graphique 1'!F138</f>
        <v>-90.99986673749936</v>
      </c>
      <c r="F138" s="18"/>
      <c r="G138" s="18"/>
      <c r="H138" s="18"/>
      <c r="I138" s="18"/>
    </row>
    <row r="139" spans="2:9" x14ac:dyDescent="0.25">
      <c r="B139" s="69">
        <f>'Graphique encadré 2 '!B139</f>
        <v>3.3250000000000091</v>
      </c>
      <c r="C139" s="19">
        <f>'Graphique encadré 2 '!D139-'Graphique 1'!D139</f>
        <v>0</v>
      </c>
      <c r="D139" s="19">
        <f>'Graphique encadré 2 '!E139-'Graphique 1'!E139</f>
        <v>90.99986673749936</v>
      </c>
      <c r="E139" s="19">
        <f>'Graphique encadré 2 '!F139-'Graphique 1'!F139</f>
        <v>-67.587642950829832</v>
      </c>
      <c r="F139" s="18"/>
      <c r="G139" s="18"/>
      <c r="H139" s="18"/>
      <c r="I139" s="18"/>
    </row>
    <row r="140" spans="2:9" x14ac:dyDescent="0.25">
      <c r="B140" s="69">
        <f>'Graphique encadré 2 '!B140</f>
        <v>3.3500000000000094</v>
      </c>
      <c r="C140" s="19">
        <f>'Graphique encadré 2 '!D140-'Graphique 1'!D140</f>
        <v>0</v>
      </c>
      <c r="D140" s="19">
        <f>'Graphique encadré 2 '!E140-'Graphique 1'!E140</f>
        <v>90.99986673749936</v>
      </c>
      <c r="E140" s="19">
        <f>'Graphique encadré 2 '!F140-'Graphique 1'!F140</f>
        <v>-37.100794874540952</v>
      </c>
      <c r="F140" s="18"/>
      <c r="G140" s="18"/>
      <c r="H140" s="18"/>
      <c r="I140" s="18"/>
    </row>
    <row r="141" spans="2:9" x14ac:dyDescent="0.25">
      <c r="B141" s="69">
        <f>'Graphique encadré 2 '!B141</f>
        <v>3.3750000000000093</v>
      </c>
      <c r="C141" s="19">
        <f>'Graphique encadré 2 '!D141-'Graphique 1'!D141</f>
        <v>0</v>
      </c>
      <c r="D141" s="19">
        <f>'Graphique encadré 2 '!E141-'Graphique 1'!E141</f>
        <v>90.99986673749936</v>
      </c>
      <c r="E141" s="19">
        <f>'Graphique encadré 2 '!F141-'Graphique 1'!F141</f>
        <v>-6.6139467982511633</v>
      </c>
      <c r="F141" s="18"/>
      <c r="G141" s="18"/>
      <c r="H141" s="18"/>
      <c r="I141" s="18"/>
    </row>
    <row r="142" spans="2:9" x14ac:dyDescent="0.25">
      <c r="B142" s="69">
        <f>'Graphique encadré 2 '!B142</f>
        <v>3.4000000000000097</v>
      </c>
      <c r="C142" s="19">
        <f>'Graphique encadré 2 '!D142-'Graphique 1'!D142</f>
        <v>0</v>
      </c>
      <c r="D142" s="19">
        <f>'Graphique encadré 2 '!E142-'Graphique 1'!E142</f>
        <v>90.99986673749936</v>
      </c>
      <c r="E142" s="19">
        <f>'Graphique encadré 2 '!F142-'Graphique 1'!F142</f>
        <v>23.872901278038626</v>
      </c>
      <c r="F142" s="18"/>
      <c r="G142" s="18"/>
      <c r="H142" s="18"/>
      <c r="I142" s="18"/>
    </row>
    <row r="143" spans="2:9" x14ac:dyDescent="0.25">
      <c r="B143" s="69">
        <f>'Graphique encadré 2 '!B143</f>
        <v>3.42500000000001</v>
      </c>
      <c r="C143" s="19">
        <f>'Graphique encadré 2 '!D143-'Graphique 1'!D143</f>
        <v>0</v>
      </c>
      <c r="D143" s="19">
        <f>'Graphique encadré 2 '!E143-'Graphique 1'!E143</f>
        <v>0</v>
      </c>
      <c r="E143" s="19">
        <f>'Graphique encadré 2 '!F143-'Graphique 1'!F143</f>
        <v>-36.640117383171855</v>
      </c>
      <c r="F143" s="18"/>
      <c r="G143" s="18"/>
      <c r="H143" s="18"/>
      <c r="I143" s="18"/>
    </row>
    <row r="144" spans="2:9" x14ac:dyDescent="0.25">
      <c r="B144" s="69">
        <f>'Graphique encadré 2 '!B144</f>
        <v>3.4500000000000104</v>
      </c>
      <c r="C144" s="19">
        <f>'Graphique encadré 2 '!D144-'Graphique 1'!D144</f>
        <v>0</v>
      </c>
      <c r="D144" s="19">
        <f>'Graphique encadré 2 '!E144-'Graphique 1'!E144</f>
        <v>0</v>
      </c>
      <c r="E144" s="19">
        <f>'Graphique encadré 2 '!F144-'Graphique 1'!F144</f>
        <v>-6.1532693068829758</v>
      </c>
      <c r="F144" s="18"/>
      <c r="G144" s="18"/>
      <c r="H144" s="18"/>
      <c r="I144" s="18"/>
    </row>
    <row r="145" spans="2:9" x14ac:dyDescent="0.25">
      <c r="B145" s="69">
        <f>'Graphique encadré 2 '!B145</f>
        <v>3.4750000000000107</v>
      </c>
      <c r="C145" s="19">
        <f>'Graphique encadré 2 '!D145-'Graphique 1'!D145</f>
        <v>0</v>
      </c>
      <c r="D145" s="19">
        <f>'Graphique encadré 2 '!E145-'Graphique 1'!E145</f>
        <v>0</v>
      </c>
      <c r="E145" s="19">
        <f>'Graphique encadré 2 '!F145-'Graphique 1'!F145</f>
        <v>0</v>
      </c>
      <c r="F145" s="18"/>
      <c r="G145" s="18"/>
      <c r="H145" s="18"/>
      <c r="I145" s="18"/>
    </row>
    <row r="146" spans="2:9" x14ac:dyDescent="0.25">
      <c r="B146" s="69">
        <f>'Graphique encadré 2 '!B146</f>
        <v>3.5000000000000107</v>
      </c>
      <c r="C146" s="19">
        <f>'Graphique encadré 2 '!D146-'Graphique 1'!D146</f>
        <v>0</v>
      </c>
      <c r="D146" s="19">
        <f>'Graphique encadré 2 '!E146-'Graphique 1'!E146</f>
        <v>0</v>
      </c>
      <c r="E146" s="19">
        <f>'Graphique encadré 2 '!F146-'Graphique 1'!F146</f>
        <v>0</v>
      </c>
      <c r="F146" s="18"/>
      <c r="G146" s="18"/>
      <c r="H146" s="18"/>
      <c r="I146" s="18"/>
    </row>
    <row r="147" spans="2:9" x14ac:dyDescent="0.25">
      <c r="B147" s="69">
        <f>'Graphique encadré 2 '!B147</f>
        <v>3.525000000000011</v>
      </c>
      <c r="C147" s="19">
        <f>'Graphique encadré 2 '!D147-'Graphique 1'!D147</f>
        <v>0</v>
      </c>
      <c r="D147" s="19">
        <f>'Graphique encadré 2 '!E147-'Graphique 1'!E147</f>
        <v>0</v>
      </c>
      <c r="E147" s="19">
        <f>'Graphique encadré 2 '!F147-'Graphique 1'!F147</f>
        <v>0</v>
      </c>
      <c r="F147" s="18"/>
      <c r="G147" s="18"/>
      <c r="H147" s="18"/>
      <c r="I147" s="18"/>
    </row>
    <row r="148" spans="2:9" x14ac:dyDescent="0.25">
      <c r="B148" s="69">
        <f>'Graphique encadré 2 '!B148</f>
        <v>3.5500000000000114</v>
      </c>
      <c r="C148" s="19">
        <f>'Graphique encadré 2 '!D148-'Graphique 1'!D148</f>
        <v>0</v>
      </c>
      <c r="D148" s="19">
        <f>'Graphique encadré 2 '!E148-'Graphique 1'!E148</f>
        <v>0</v>
      </c>
      <c r="E148" s="19">
        <f>'Graphique encadré 2 '!F148-'Graphique 1'!F148</f>
        <v>0</v>
      </c>
      <c r="F148" s="18"/>
      <c r="G148" s="18"/>
      <c r="H148" s="18"/>
      <c r="I148" s="18"/>
    </row>
    <row r="149" spans="2:9" x14ac:dyDescent="0.25">
      <c r="B149" s="69">
        <f>'Graphique encadré 2 '!B149</f>
        <v>3.5750000000000117</v>
      </c>
      <c r="C149" s="19">
        <f>'Graphique encadré 2 '!D149-'Graphique 1'!D149</f>
        <v>0</v>
      </c>
      <c r="D149" s="19">
        <f>'Graphique encadré 2 '!E149-'Graphique 1'!E149</f>
        <v>0</v>
      </c>
      <c r="E149" s="19">
        <f>'Graphique encadré 2 '!F149-'Graphique 1'!F149</f>
        <v>0</v>
      </c>
      <c r="F149" s="18"/>
      <c r="G149" s="18"/>
      <c r="H149" s="18"/>
      <c r="I149" s="18"/>
    </row>
    <row r="150" spans="2:9" x14ac:dyDescent="0.25">
      <c r="B150" s="69">
        <f>'Graphique encadré 2 '!B150</f>
        <v>3.6000000000000121</v>
      </c>
      <c r="C150" s="19">
        <f>'Graphique encadré 2 '!D150-'Graphique 1'!D150</f>
        <v>0</v>
      </c>
      <c r="D150" s="19">
        <f>'Graphique encadré 2 '!E150-'Graphique 1'!E150</f>
        <v>0</v>
      </c>
      <c r="E150" s="19">
        <f>'Graphique encadré 2 '!F150-'Graphique 1'!F150</f>
        <v>0</v>
      </c>
      <c r="F150" s="18"/>
      <c r="G150" s="18"/>
      <c r="H150" s="18"/>
      <c r="I150" s="18"/>
    </row>
    <row r="151" spans="2:9" x14ac:dyDescent="0.25">
      <c r="B151" s="69">
        <f>'Graphique encadré 2 '!B151</f>
        <v>3.625000000000012</v>
      </c>
      <c r="C151" s="19">
        <f>'Graphique encadré 2 '!D151-'Graphique 1'!D151</f>
        <v>0</v>
      </c>
      <c r="D151" s="19">
        <f>'Graphique encadré 2 '!E151-'Graphique 1'!E151</f>
        <v>0</v>
      </c>
      <c r="E151" s="19">
        <f>'Graphique encadré 2 '!F151-'Graphique 1'!F151</f>
        <v>0</v>
      </c>
      <c r="F151" s="18"/>
      <c r="G151" s="18"/>
      <c r="H151" s="18"/>
      <c r="I151" s="18"/>
    </row>
    <row r="152" spans="2:9" x14ac:dyDescent="0.25">
      <c r="B152" s="69">
        <f>'Graphique encadré 2 '!B152</f>
        <v>3.6500000000000123</v>
      </c>
      <c r="C152" s="19">
        <f>'Graphique encadré 2 '!D152-'Graphique 1'!D152</f>
        <v>0</v>
      </c>
      <c r="D152" s="19">
        <f>'Graphique encadré 2 '!E152-'Graphique 1'!E152</f>
        <v>0</v>
      </c>
      <c r="E152" s="19">
        <f>'Graphique encadré 2 '!F152-'Graphique 1'!F152</f>
        <v>0</v>
      </c>
      <c r="F152" s="18"/>
      <c r="G152" s="18"/>
      <c r="H152" s="18"/>
      <c r="I152" s="18"/>
    </row>
    <row r="153" spans="2:9" x14ac:dyDescent="0.25">
      <c r="B153" s="69">
        <f>'Graphique encadré 2 '!B153</f>
        <v>3.6750000000000127</v>
      </c>
      <c r="C153" s="19">
        <f>'Graphique encadré 2 '!D153-'Graphique 1'!D153</f>
        <v>0</v>
      </c>
      <c r="D153" s="19">
        <f>'Graphique encadré 2 '!E153-'Graphique 1'!E153</f>
        <v>0</v>
      </c>
      <c r="E153" s="19">
        <f>'Graphique encadré 2 '!F153-'Graphique 1'!F153</f>
        <v>0</v>
      </c>
      <c r="F153" s="18"/>
      <c r="G153" s="18"/>
      <c r="H153" s="18"/>
      <c r="I153" s="18"/>
    </row>
    <row r="154" spans="2:9" x14ac:dyDescent="0.25">
      <c r="B154" s="69">
        <f>'Graphique encadré 2 '!B154</f>
        <v>3.7000000000000131</v>
      </c>
      <c r="C154" s="19">
        <f>'Graphique encadré 2 '!D154-'Graphique 1'!D154</f>
        <v>0</v>
      </c>
      <c r="D154" s="19">
        <f>'Graphique encadré 2 '!E154-'Graphique 1'!E154</f>
        <v>0</v>
      </c>
      <c r="E154" s="19">
        <f>'Graphique encadré 2 '!F154-'Graphique 1'!F154</f>
        <v>0</v>
      </c>
      <c r="F154" s="18"/>
      <c r="G154" s="18"/>
      <c r="H154" s="18"/>
      <c r="I154" s="18"/>
    </row>
    <row r="155" spans="2:9" x14ac:dyDescent="0.25">
      <c r="B155" s="69">
        <f>'Graphique encadré 2 '!B155</f>
        <v>3.7250000000000134</v>
      </c>
      <c r="C155" s="19">
        <f>'Graphique encadré 2 '!D155-'Graphique 1'!D155</f>
        <v>0</v>
      </c>
      <c r="D155" s="19">
        <f>'Graphique encadré 2 '!E155-'Graphique 1'!E155</f>
        <v>0</v>
      </c>
      <c r="E155" s="19">
        <f>'Graphique encadré 2 '!F155-'Graphique 1'!F155</f>
        <v>0</v>
      </c>
      <c r="F155" s="18"/>
      <c r="G155" s="18"/>
      <c r="H155" s="18"/>
      <c r="I155" s="18"/>
    </row>
    <row r="156" spans="2:9" x14ac:dyDescent="0.25">
      <c r="B156" s="69">
        <f>'Graphique encadré 2 '!B156</f>
        <v>3.7500000000000133</v>
      </c>
      <c r="C156" s="19">
        <f>'Graphique encadré 2 '!D156-'Graphique 1'!D156</f>
        <v>0</v>
      </c>
      <c r="D156" s="19">
        <f>'Graphique encadré 2 '!E156-'Graphique 1'!E156</f>
        <v>0</v>
      </c>
      <c r="E156" s="19">
        <f>'Graphique encadré 2 '!F156-'Graphique 1'!F156</f>
        <v>0</v>
      </c>
      <c r="F156" s="18"/>
      <c r="G156" s="18"/>
      <c r="H156" s="18"/>
      <c r="I156" s="18"/>
    </row>
    <row r="157" spans="2:9" x14ac:dyDescent="0.25">
      <c r="B157" s="69">
        <f>'Graphique encadré 2 '!B157</f>
        <v>3.7750000000000137</v>
      </c>
      <c r="C157" s="19">
        <f>'Graphique encadré 2 '!D157-'Graphique 1'!D157</f>
        <v>0</v>
      </c>
      <c r="D157" s="19">
        <f>'Graphique encadré 2 '!E157-'Graphique 1'!E157</f>
        <v>0</v>
      </c>
      <c r="E157" s="19">
        <f>'Graphique encadré 2 '!F157-'Graphique 1'!F157</f>
        <v>0</v>
      </c>
      <c r="F157" s="18"/>
      <c r="G157" s="18"/>
      <c r="H157" s="18"/>
      <c r="I157" s="18"/>
    </row>
    <row r="158" spans="2:9" x14ac:dyDescent="0.25">
      <c r="B158" s="69">
        <f>'Graphique encadré 2 '!B158</f>
        <v>3.800000000000014</v>
      </c>
      <c r="C158" s="19">
        <f>'Graphique encadré 2 '!D158-'Graphique 1'!D158</f>
        <v>0</v>
      </c>
      <c r="D158" s="19">
        <f>'Graphique encadré 2 '!E158-'Graphique 1'!E158</f>
        <v>0</v>
      </c>
      <c r="E158" s="19">
        <f>'Graphique encadré 2 '!F158-'Graphique 1'!F158</f>
        <v>0</v>
      </c>
      <c r="F158" s="18"/>
      <c r="G158" s="18"/>
      <c r="H158" s="18"/>
      <c r="I158" s="18"/>
    </row>
    <row r="159" spans="2:9" x14ac:dyDescent="0.25">
      <c r="B159" s="69">
        <f>'Graphique encadré 2 '!B159</f>
        <v>3.8250000000000144</v>
      </c>
      <c r="C159" s="19">
        <f>'Graphique encadré 2 '!D159-'Graphique 1'!D159</f>
        <v>0</v>
      </c>
      <c r="D159" s="19">
        <f>'Graphique encadré 2 '!E159-'Graphique 1'!E159</f>
        <v>0</v>
      </c>
      <c r="E159" s="19">
        <f>'Graphique encadré 2 '!F159-'Graphique 1'!F159</f>
        <v>0</v>
      </c>
      <c r="F159" s="18"/>
      <c r="G159" s="18"/>
      <c r="H159" s="18"/>
      <c r="I159" s="18"/>
    </row>
    <row r="160" spans="2:9" x14ac:dyDescent="0.25">
      <c r="B160" s="69">
        <f>'Graphique encadré 2 '!B160</f>
        <v>3.8500000000000147</v>
      </c>
      <c r="C160" s="19">
        <f>'Graphique encadré 2 '!D160-'Graphique 1'!D160</f>
        <v>0</v>
      </c>
      <c r="D160" s="19">
        <f>'Graphique encadré 2 '!E160-'Graphique 1'!E160</f>
        <v>0</v>
      </c>
      <c r="E160" s="19">
        <f>'Graphique encadré 2 '!F160-'Graphique 1'!F160</f>
        <v>0</v>
      </c>
      <c r="F160" s="18"/>
      <c r="G160" s="18"/>
      <c r="H160" s="18"/>
      <c r="I160" s="18"/>
    </row>
    <row r="161" spans="2:9" x14ac:dyDescent="0.25">
      <c r="B161" s="69">
        <f>'Graphique encadré 2 '!B161</f>
        <v>3.8750000000000151</v>
      </c>
      <c r="C161" s="19">
        <f>'Graphique encadré 2 '!D161-'Graphique 1'!D161</f>
        <v>0</v>
      </c>
      <c r="D161" s="19">
        <f>'Graphique encadré 2 '!E161-'Graphique 1'!E161</f>
        <v>0</v>
      </c>
      <c r="E161" s="19">
        <f>'Graphique encadré 2 '!F161-'Graphique 1'!F161</f>
        <v>0</v>
      </c>
      <c r="F161" s="18"/>
      <c r="G161" s="18"/>
      <c r="H161" s="18"/>
      <c r="I161" s="18"/>
    </row>
    <row r="162" spans="2:9" x14ac:dyDescent="0.25">
      <c r="B162" s="69">
        <f>'Graphique encadré 2 '!B162</f>
        <v>3.900000000000015</v>
      </c>
      <c r="C162" s="19">
        <f>'Graphique encadré 2 '!D162-'Graphique 1'!D162</f>
        <v>0</v>
      </c>
      <c r="D162" s="19">
        <f>'Graphique encadré 2 '!E162-'Graphique 1'!E162</f>
        <v>0</v>
      </c>
      <c r="E162" s="19">
        <f>'Graphique encadré 2 '!F162-'Graphique 1'!F162</f>
        <v>0</v>
      </c>
      <c r="F162" s="18"/>
      <c r="G162" s="18"/>
      <c r="H162" s="18"/>
      <c r="I162" s="18"/>
    </row>
    <row r="163" spans="2:9" x14ac:dyDescent="0.25">
      <c r="B163" s="69">
        <f>'Graphique encadré 2 '!B163</f>
        <v>3.9250000000000154</v>
      </c>
      <c r="C163" s="19">
        <f>'Graphique encadré 2 '!D163-'Graphique 1'!D163</f>
        <v>0</v>
      </c>
      <c r="D163" s="19">
        <f>'Graphique encadré 2 '!E163-'Graphique 1'!E163</f>
        <v>0</v>
      </c>
      <c r="E163" s="19">
        <f>'Graphique encadré 2 '!F163-'Graphique 1'!F163</f>
        <v>0</v>
      </c>
      <c r="F163" s="18"/>
      <c r="G163" s="18"/>
      <c r="H163" s="18"/>
      <c r="I163" s="18"/>
    </row>
    <row r="164" spans="2:9" x14ac:dyDescent="0.25">
      <c r="B164" s="69">
        <f>'Graphique encadré 2 '!B164</f>
        <v>3.9500000000000157</v>
      </c>
      <c r="C164" s="19">
        <f>'Graphique encadré 2 '!D164-'Graphique 1'!D164</f>
        <v>0</v>
      </c>
      <c r="D164" s="19">
        <f>'Graphique encadré 2 '!E164-'Graphique 1'!E164</f>
        <v>0</v>
      </c>
      <c r="E164" s="19">
        <f>'Graphique encadré 2 '!F164-'Graphique 1'!F164</f>
        <v>0</v>
      </c>
      <c r="F164" s="18"/>
      <c r="G164" s="18"/>
      <c r="H164" s="18"/>
      <c r="I164" s="18"/>
    </row>
    <row r="165" spans="2:9" x14ac:dyDescent="0.25">
      <c r="B165" s="69">
        <f>'Graphique encadré 2 '!B165</f>
        <v>3.9750000000000161</v>
      </c>
      <c r="C165" s="19">
        <f>'Graphique encadré 2 '!D165-'Graphique 1'!D165</f>
        <v>0</v>
      </c>
      <c r="D165" s="19">
        <f>'Graphique encadré 2 '!E165-'Graphique 1'!E165</f>
        <v>0</v>
      </c>
      <c r="E165" s="19">
        <f>'Graphique encadré 2 '!F165-'Graphique 1'!F165</f>
        <v>0</v>
      </c>
      <c r="F165" s="18"/>
      <c r="G165" s="18"/>
      <c r="H165" s="18"/>
      <c r="I165" s="18"/>
    </row>
    <row r="166" spans="2:9" x14ac:dyDescent="0.25">
      <c r="B166" s="69">
        <f>'Graphique encadré 2 '!B166</f>
        <v>4.000000000000016</v>
      </c>
      <c r="C166" s="19">
        <f>'Graphique encadré 2 '!D166-'Graphique 1'!D166</f>
        <v>0</v>
      </c>
      <c r="D166" s="19">
        <f>'Graphique encadré 2 '!E166-'Graphique 1'!E166</f>
        <v>0</v>
      </c>
      <c r="E166" s="19">
        <f>'Graphique encadré 2 '!F166-'Graphique 1'!F166</f>
        <v>0</v>
      </c>
      <c r="F166" s="18"/>
      <c r="G166" s="18"/>
      <c r="H166" s="18"/>
      <c r="I166" s="18"/>
    </row>
    <row r="169" spans="2:9" ht="41.25" customHeight="1" x14ac:dyDescent="0.25">
      <c r="B169" s="90" t="s">
        <v>96</v>
      </c>
      <c r="C169" s="90"/>
      <c r="D169" s="90"/>
      <c r="E169" s="90"/>
    </row>
  </sheetData>
  <mergeCells count="1">
    <mergeCell ref="B169:E16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8"/>
  <sheetViews>
    <sheetView workbookViewId="0">
      <selection activeCell="B120" sqref="B120"/>
    </sheetView>
  </sheetViews>
  <sheetFormatPr baseColWidth="10" defaultRowHeight="12.75" x14ac:dyDescent="0.25"/>
  <cols>
    <col min="1" max="1" width="3.140625" style="9" customWidth="1"/>
    <col min="2" max="2" width="11.42578125" style="9"/>
    <col min="3" max="3" width="23.5703125" style="9" customWidth="1"/>
    <col min="4" max="4" width="24.5703125" style="9" customWidth="1"/>
    <col min="5" max="5" width="24.140625" style="9" customWidth="1"/>
    <col min="6" max="6" width="11.42578125" style="9"/>
    <col min="7" max="7" width="26.85546875" style="9" customWidth="1"/>
    <col min="8" max="8" width="25.85546875" style="9" customWidth="1"/>
    <col min="9" max="9" width="24.28515625" style="9" customWidth="1"/>
    <col min="10" max="16384" width="11.42578125" style="9"/>
  </cols>
  <sheetData>
    <row r="2" spans="2:9" x14ac:dyDescent="0.25">
      <c r="B2" s="78" t="s">
        <v>97</v>
      </c>
    </row>
    <row r="4" spans="2:9" x14ac:dyDescent="0.25">
      <c r="B4" s="18"/>
      <c r="C4" s="52" t="s">
        <v>27</v>
      </c>
      <c r="D4" s="18"/>
      <c r="E4" s="18"/>
      <c r="F4" s="18"/>
      <c r="G4" s="52" t="s">
        <v>28</v>
      </c>
      <c r="H4" s="18"/>
      <c r="I4" s="18"/>
    </row>
    <row r="5" spans="2:9" ht="85.5" customHeight="1" x14ac:dyDescent="0.25">
      <c r="B5" s="61"/>
      <c r="C5" s="55" t="s">
        <v>87</v>
      </c>
      <c r="D5" s="55" t="s">
        <v>88</v>
      </c>
      <c r="E5" s="55" t="s">
        <v>89</v>
      </c>
      <c r="F5" s="61"/>
      <c r="G5" s="55" t="s">
        <v>90</v>
      </c>
      <c r="H5" s="55" t="s">
        <v>91</v>
      </c>
      <c r="I5" s="55" t="s">
        <v>92</v>
      </c>
    </row>
    <row r="6" spans="2:9" x14ac:dyDescent="0.25">
      <c r="B6" s="69">
        <f>'Graphique encadré 3  '!B6</f>
        <v>0</v>
      </c>
      <c r="C6" s="19">
        <f>'Graphique encadré 3  '!D6-'Graphique 1'!D6</f>
        <v>2.9969143787498069</v>
      </c>
      <c r="D6" s="19">
        <f>'Graphique encadré 3  '!E6-'Graphique 1'!E6</f>
        <v>2.9969143787500343</v>
      </c>
      <c r="E6" s="19">
        <f>'Graphique encadré 3  '!F6-'Graphique 1'!F6</f>
        <v>72.912778378750318</v>
      </c>
      <c r="F6" s="69">
        <f>'Graphique encadré 3  '!H6</f>
        <v>0</v>
      </c>
      <c r="G6" s="19">
        <f>'Graphique encadré 3  '!J6-'Graphique 1'!J6</f>
        <v>2.9969143787498069</v>
      </c>
      <c r="H6" s="19">
        <f>'Graphique encadré 3  '!K6-'Graphique 1'!K6</f>
        <v>2.9969143787500343</v>
      </c>
      <c r="I6" s="19">
        <f>'Graphique encadré 3  '!L6-'Graphique 1'!L6</f>
        <v>72.912778378750318</v>
      </c>
    </row>
    <row r="7" spans="2:9" x14ac:dyDescent="0.25">
      <c r="B7" s="69">
        <f>'Graphique encadré 3  '!B7</f>
        <v>2.5000000000000001E-2</v>
      </c>
      <c r="C7" s="19">
        <f>'Graphique encadré 3  '!D7-'Graphique 1'!D7</f>
        <v>2.9969143787498069</v>
      </c>
      <c r="D7" s="19">
        <f>'Graphique encadré 3  '!E7-'Graphique 1'!E7</f>
        <v>2.9969143787500343</v>
      </c>
      <c r="E7" s="19">
        <f>'Graphique encadré 3  '!F7-'Graphique 1'!F7</f>
        <v>72.912778378749863</v>
      </c>
      <c r="F7" s="69">
        <f>'Graphique encadré 3  '!H7</f>
        <v>0.05</v>
      </c>
      <c r="G7" s="19">
        <f>'Graphique encadré 3  '!J7-'Graphique 1'!J7</f>
        <v>2.9969143787500343</v>
      </c>
      <c r="H7" s="19">
        <f>'Graphique encadré 3  '!K7-'Graphique 1'!K7</f>
        <v>2.9969143787500343</v>
      </c>
      <c r="I7" s="19">
        <f>'Graphique encadré 3  '!L7-'Graphique 1'!L7</f>
        <v>72.912778378750318</v>
      </c>
    </row>
    <row r="8" spans="2:9" x14ac:dyDescent="0.25">
      <c r="B8" s="69">
        <f>'Graphique encadré 3  '!B8</f>
        <v>0.05</v>
      </c>
      <c r="C8" s="19">
        <f>'Graphique encadré 3  '!D8-'Graphique 1'!D8</f>
        <v>2.9969143787498069</v>
      </c>
      <c r="D8" s="19">
        <f>'Graphique encadré 3  '!E8-'Graphique 1'!E8</f>
        <v>2.9969143787500343</v>
      </c>
      <c r="E8" s="19">
        <f>'Graphique encadré 3  '!F8-'Graphique 1'!F8</f>
        <v>72.912778378749863</v>
      </c>
      <c r="F8" s="69">
        <f>'Graphique encadré 3  '!H8</f>
        <v>0.1</v>
      </c>
      <c r="G8" s="19">
        <f>'Graphique encadré 3  '!J8-'Graphique 1'!J8</f>
        <v>2.9969143787500343</v>
      </c>
      <c r="H8" s="19">
        <f>'Graphique encadré 3  '!K8-'Graphique 1'!K8</f>
        <v>2.9969143787500343</v>
      </c>
      <c r="I8" s="19">
        <f>'Graphique encadré 3  '!L8-'Graphique 1'!L8</f>
        <v>72.912778378750318</v>
      </c>
    </row>
    <row r="9" spans="2:9" x14ac:dyDescent="0.25">
      <c r="B9" s="69">
        <f>'Graphique encadré 3  '!B9</f>
        <v>7.4999999999999997E-2</v>
      </c>
      <c r="C9" s="19">
        <f>'Graphique encadré 3  '!D9-'Graphique 1'!D9</f>
        <v>2.9969143787502617</v>
      </c>
      <c r="D9" s="19">
        <f>'Graphique encadré 3  '!E9-'Graphique 1'!E9</f>
        <v>2.9969143787500343</v>
      </c>
      <c r="E9" s="19">
        <f>'Graphique encadré 3  '!F9-'Graphique 1'!F9</f>
        <v>72.912778378749863</v>
      </c>
      <c r="F9" s="69">
        <f>'Graphique encadré 3  '!H9</f>
        <v>0.15</v>
      </c>
      <c r="G9" s="19">
        <f>'Graphique encadré 3  '!J9-'Graphique 1'!J9</f>
        <v>2.9969143787500343</v>
      </c>
      <c r="H9" s="19">
        <f>'Graphique encadré 3  '!K9-'Graphique 1'!K9</f>
        <v>2.9969143787500343</v>
      </c>
      <c r="I9" s="19">
        <f>'Graphique encadré 3  '!L9-'Graphique 1'!L9</f>
        <v>72.912778378749863</v>
      </c>
    </row>
    <row r="10" spans="2:9" x14ac:dyDescent="0.25">
      <c r="B10" s="69">
        <f>'Graphique encadré 3  '!B10</f>
        <v>0.1</v>
      </c>
      <c r="C10" s="19">
        <f>'Graphique encadré 3  '!D10-'Graphique 1'!D10</f>
        <v>2.9969143787498069</v>
      </c>
      <c r="D10" s="19">
        <f>'Graphique encadré 3  '!E10-'Graphique 1'!E10</f>
        <v>2.9969143787500343</v>
      </c>
      <c r="E10" s="19">
        <f>'Graphique encadré 3  '!F10-'Graphique 1'!F10</f>
        <v>72.912778378750318</v>
      </c>
      <c r="F10" s="69">
        <f>'Graphique encadré 3  '!H10</f>
        <v>0.2</v>
      </c>
      <c r="G10" s="19">
        <f>'Graphique encadré 3  '!J10-'Graphique 1'!J10</f>
        <v>2.9969143787500343</v>
      </c>
      <c r="H10" s="19">
        <f>'Graphique encadré 3  '!K10-'Graphique 1'!K10</f>
        <v>2.9969143787500343</v>
      </c>
      <c r="I10" s="19">
        <f>'Graphique encadré 3  '!L10-'Graphique 1'!L10</f>
        <v>72.912778378749863</v>
      </c>
    </row>
    <row r="11" spans="2:9" x14ac:dyDescent="0.25">
      <c r="B11" s="69">
        <f>'Graphique encadré 3  '!B11</f>
        <v>0.125</v>
      </c>
      <c r="C11" s="19">
        <f>'Graphique encadré 3  '!D11-'Graphique 1'!D11</f>
        <v>2.9969143787502617</v>
      </c>
      <c r="D11" s="19">
        <f>'Graphique encadré 3  '!E11-'Graphique 1'!E11</f>
        <v>2.9969143787500343</v>
      </c>
      <c r="E11" s="19">
        <f>'Graphique encadré 3  '!F11-'Graphique 1'!F11</f>
        <v>72.912778378749863</v>
      </c>
      <c r="F11" s="69">
        <f>'Graphique encadré 3  '!H11</f>
        <v>0.25</v>
      </c>
      <c r="G11" s="19">
        <f>'Graphique encadré 3  '!J11-'Graphique 1'!J11</f>
        <v>2.9969143787500343</v>
      </c>
      <c r="H11" s="19">
        <f>'Graphique encadré 3  '!K11-'Graphique 1'!K11</f>
        <v>2.9969143787500343</v>
      </c>
      <c r="I11" s="19">
        <f>'Graphique encadré 3  '!L11-'Graphique 1'!L11</f>
        <v>72.912778378750318</v>
      </c>
    </row>
    <row r="12" spans="2:9" x14ac:dyDescent="0.25">
      <c r="B12" s="69">
        <f>'Graphique encadré 3  '!B12</f>
        <v>0.15</v>
      </c>
      <c r="C12" s="19">
        <f>'Graphique encadré 3  '!D12-'Graphique 1'!D12</f>
        <v>2.9969143787500343</v>
      </c>
      <c r="D12" s="19">
        <f>'Graphique encadré 3  '!E12-'Graphique 1'!E12</f>
        <v>2.9969143787500343</v>
      </c>
      <c r="E12" s="19">
        <f>'Graphique encadré 3  '!F12-'Graphique 1'!F12</f>
        <v>72.912778378749863</v>
      </c>
      <c r="F12" s="69">
        <f>'Graphique encadré 3  '!H12</f>
        <v>0.3</v>
      </c>
      <c r="G12" s="19">
        <f>'Graphique encadré 3  '!J12-'Graphique 1'!J12</f>
        <v>2.9969143787500343</v>
      </c>
      <c r="H12" s="19">
        <f>'Graphique encadré 3  '!K12-'Graphique 1'!K12</f>
        <v>2.9969143787500343</v>
      </c>
      <c r="I12" s="19">
        <f>'Graphique encadré 3  '!L12-'Graphique 1'!L12</f>
        <v>72.912778378750318</v>
      </c>
    </row>
    <row r="13" spans="2:9" x14ac:dyDescent="0.25">
      <c r="B13" s="69">
        <f>'Graphique encadré 3  '!B13</f>
        <v>0.17499999999999999</v>
      </c>
      <c r="C13" s="19">
        <f>'Graphique encadré 3  '!D13-'Graphique 1'!D13</f>
        <v>2.9969143787502617</v>
      </c>
      <c r="D13" s="19">
        <f>'Graphique encadré 3  '!E13-'Graphique 1'!E13</f>
        <v>2.9969143787500343</v>
      </c>
      <c r="E13" s="19">
        <f>'Graphique encadré 3  '!F13-'Graphique 1'!F13</f>
        <v>72.912778378749863</v>
      </c>
      <c r="F13" s="69">
        <f>'Graphique encadré 3  '!H13</f>
        <v>0.35</v>
      </c>
      <c r="G13" s="19">
        <f>'Graphique encadré 3  '!J13-'Graphique 1'!J13</f>
        <v>2.9969143787498069</v>
      </c>
      <c r="H13" s="19">
        <f>'Graphique encadré 3  '!K13-'Graphique 1'!K13</f>
        <v>2.9969143787500343</v>
      </c>
      <c r="I13" s="19">
        <f>'Graphique encadré 3  '!L13-'Graphique 1'!L13</f>
        <v>72.912778378749863</v>
      </c>
    </row>
    <row r="14" spans="2:9" x14ac:dyDescent="0.25">
      <c r="B14" s="69">
        <f>'Graphique encadré 3  '!B14</f>
        <v>0.2</v>
      </c>
      <c r="C14" s="19">
        <f>'Graphique encadré 3  '!D14-'Graphique 1'!D14</f>
        <v>2.9969143787498069</v>
      </c>
      <c r="D14" s="19">
        <f>'Graphique encadré 3  '!E14-'Graphique 1'!E14</f>
        <v>2.9969143787500343</v>
      </c>
      <c r="E14" s="19">
        <f>'Graphique encadré 3  '!F14-'Graphique 1'!F14</f>
        <v>72.912778378749863</v>
      </c>
      <c r="F14" s="69">
        <f>'Graphique encadré 3  '!H14</f>
        <v>0.4</v>
      </c>
      <c r="G14" s="19">
        <f>'Graphique encadré 3  '!J14-'Graphique 1'!J14</f>
        <v>2.9969143787498069</v>
      </c>
      <c r="H14" s="19">
        <f>'Graphique encadré 3  '!K14-'Graphique 1'!K14</f>
        <v>2.9969143787498069</v>
      </c>
      <c r="I14" s="19">
        <f>'Graphique encadré 3  '!L14-'Graphique 1'!L14</f>
        <v>72.912778378749863</v>
      </c>
    </row>
    <row r="15" spans="2:9" x14ac:dyDescent="0.25">
      <c r="B15" s="69">
        <f>'Graphique encadré 3  '!B15</f>
        <v>0.22500000000000001</v>
      </c>
      <c r="C15" s="19">
        <f>'Graphique encadré 3  '!D15-'Graphique 1'!D15</f>
        <v>2.9969143787502617</v>
      </c>
      <c r="D15" s="19">
        <f>'Graphique encadré 3  '!E15-'Graphique 1'!E15</f>
        <v>2.9969143787500343</v>
      </c>
      <c r="E15" s="19">
        <f>'Graphique encadré 3  '!F15-'Graphique 1'!F15</f>
        <v>72.912778378749863</v>
      </c>
      <c r="F15" s="69">
        <f>'Graphique encadré 3  '!H15</f>
        <v>0.45</v>
      </c>
      <c r="G15" s="19">
        <f>'Graphique encadré 3  '!J15-'Graphique 1'!J15</f>
        <v>2.9969143787500343</v>
      </c>
      <c r="H15" s="19">
        <f>'Graphique encadré 3  '!K15-'Graphique 1'!K15</f>
        <v>2.9969143787500343</v>
      </c>
      <c r="I15" s="19">
        <f>'Graphique encadré 3  '!L15-'Graphique 1'!L15</f>
        <v>72.912778378750318</v>
      </c>
    </row>
    <row r="16" spans="2:9" x14ac:dyDescent="0.25">
      <c r="B16" s="69">
        <f>'Graphique encadré 3  '!B16</f>
        <v>0.25</v>
      </c>
      <c r="C16" s="19">
        <f>'Graphique encadré 3  '!D16-'Graphique 1'!D16</f>
        <v>2.9969143787500343</v>
      </c>
      <c r="D16" s="19">
        <f>'Graphique encadré 3  '!E16-'Graphique 1'!E16</f>
        <v>2.9969143787500343</v>
      </c>
      <c r="E16" s="19">
        <f>'Graphique encadré 3  '!F16-'Graphique 1'!F16</f>
        <v>72.912778378749863</v>
      </c>
      <c r="F16" s="69">
        <f>'Graphique encadré 3  '!H16</f>
        <v>0.5</v>
      </c>
      <c r="G16" s="19">
        <f>'Graphique encadré 3  '!J16-'Graphique 1'!J16</f>
        <v>2.9969143787498069</v>
      </c>
      <c r="H16" s="19">
        <f>'Graphique encadré 3  '!K16-'Graphique 1'!K16</f>
        <v>2.9969143787498069</v>
      </c>
      <c r="I16" s="19">
        <f>'Graphique encadré 3  '!L16-'Graphique 1'!L16</f>
        <v>72.912778378749863</v>
      </c>
    </row>
    <row r="17" spans="2:9" x14ac:dyDescent="0.25">
      <c r="B17" s="69">
        <f>'Graphique encadré 3  '!B17</f>
        <v>0.27500000000000002</v>
      </c>
      <c r="C17" s="19">
        <f>'Graphique encadré 3  '!D17-'Graphique 1'!D17</f>
        <v>2.9969143787502617</v>
      </c>
      <c r="D17" s="19">
        <f>'Graphique encadré 3  '!E17-'Graphique 1'!E17</f>
        <v>2.9969143787498069</v>
      </c>
      <c r="E17" s="19">
        <f>'Graphique encadré 3  '!F17-'Graphique 1'!F17</f>
        <v>72.912778378749863</v>
      </c>
      <c r="F17" s="69">
        <f>'Graphique encadré 3  '!H17</f>
        <v>0.55000000000000004</v>
      </c>
      <c r="G17" s="19">
        <f>'Graphique encadré 3  '!J17-'Graphique 1'!J17</f>
        <v>2.9969143787500343</v>
      </c>
      <c r="H17" s="19">
        <f>'Graphique encadré 3  '!K17-'Graphique 1'!K17</f>
        <v>2.9969143787502617</v>
      </c>
      <c r="I17" s="19">
        <f>'Graphique encadré 3  '!L17-'Graphique 1'!L17</f>
        <v>72.912778378749863</v>
      </c>
    </row>
    <row r="18" spans="2:9" x14ac:dyDescent="0.25">
      <c r="B18" s="69">
        <f>'Graphique encadré 3  '!B18</f>
        <v>0.3</v>
      </c>
      <c r="C18" s="19">
        <f>'Graphique encadré 3  '!D18-'Graphique 1'!D18</f>
        <v>2.9969143787500343</v>
      </c>
      <c r="D18" s="19">
        <f>'Graphique encadré 3  '!E18-'Graphique 1'!E18</f>
        <v>2.9969143787500343</v>
      </c>
      <c r="E18" s="19">
        <f>'Graphique encadré 3  '!F18-'Graphique 1'!F18</f>
        <v>72.912778378749863</v>
      </c>
      <c r="F18" s="69">
        <f>'Graphique encadré 3  '!H18</f>
        <v>0.6</v>
      </c>
      <c r="G18" s="19">
        <f>'Graphique encadré 3  '!J18-'Graphique 1'!J18</f>
        <v>2.9969143787502617</v>
      </c>
      <c r="H18" s="19">
        <f>'Graphique encadré 3  '!K18-'Graphique 1'!K18</f>
        <v>2.9969143787502617</v>
      </c>
      <c r="I18" s="19">
        <f>'Graphique encadré 3  '!L18-'Graphique 1'!L18</f>
        <v>72.912778378749863</v>
      </c>
    </row>
    <row r="19" spans="2:9" x14ac:dyDescent="0.25">
      <c r="B19" s="69">
        <f>'Graphique encadré 3  '!B19</f>
        <v>0.32500000000000001</v>
      </c>
      <c r="C19" s="19">
        <f>'Graphique encadré 3  '!D19-'Graphique 1'!D19</f>
        <v>2.9969143787500343</v>
      </c>
      <c r="D19" s="19">
        <f>'Graphique encadré 3  '!E19-'Graphique 1'!E19</f>
        <v>2.9969143787498069</v>
      </c>
      <c r="E19" s="19">
        <f>'Graphique encadré 3  '!F19-'Graphique 1'!F19</f>
        <v>72.912778378749863</v>
      </c>
      <c r="F19" s="69">
        <f>'Graphique encadré 3  '!H19</f>
        <v>0.65</v>
      </c>
      <c r="G19" s="19">
        <f>'Graphique encadré 3  '!J19-'Graphique 1'!J19</f>
        <v>2.9969143787498069</v>
      </c>
      <c r="H19" s="19">
        <f>'Graphique encadré 3  '!K19-'Graphique 1'!K19</f>
        <v>2.9969143787498069</v>
      </c>
      <c r="I19" s="19">
        <f>'Graphique encadré 3  '!L19-'Graphique 1'!L19</f>
        <v>72.912778378750318</v>
      </c>
    </row>
    <row r="20" spans="2:9" x14ac:dyDescent="0.25">
      <c r="B20" s="69">
        <f>'Graphique encadré 3  '!B20</f>
        <v>0.35</v>
      </c>
      <c r="C20" s="19">
        <f>'Graphique encadré 3  '!D20-'Graphique 1'!D20</f>
        <v>2.9969143787500343</v>
      </c>
      <c r="D20" s="19">
        <f>'Graphique encadré 3  '!E20-'Graphique 1'!E20</f>
        <v>2.9969143787500343</v>
      </c>
      <c r="E20" s="19">
        <f>'Graphique encadré 3  '!F20-'Graphique 1'!F20</f>
        <v>72.912778378749863</v>
      </c>
      <c r="F20" s="69">
        <f>'Graphique encadré 3  '!H20</f>
        <v>0.7</v>
      </c>
      <c r="G20" s="19">
        <f>'Graphique encadré 3  '!J20-'Graphique 1'!J20</f>
        <v>2.9969143787498069</v>
      </c>
      <c r="H20" s="19">
        <f>'Graphique encadré 3  '!K20-'Graphique 1'!K20</f>
        <v>2.9969143787502617</v>
      </c>
      <c r="I20" s="19">
        <f>'Graphique encadré 3  '!L20-'Graphique 1'!L20</f>
        <v>72.912778378749863</v>
      </c>
    </row>
    <row r="21" spans="2:9" x14ac:dyDescent="0.25">
      <c r="B21" s="69">
        <f>'Graphique encadré 3  '!B21</f>
        <v>0.375</v>
      </c>
      <c r="C21" s="19">
        <f>'Graphique encadré 3  '!D21-'Graphique 1'!D21</f>
        <v>2.9969143787500343</v>
      </c>
      <c r="D21" s="19">
        <f>'Graphique encadré 3  '!E21-'Graphique 1'!E21</f>
        <v>2.9969143787500343</v>
      </c>
      <c r="E21" s="19">
        <f>'Graphique encadré 3  '!F21-'Graphique 1'!F21</f>
        <v>72.912778378749863</v>
      </c>
      <c r="F21" s="69">
        <f>'Graphique encadré 3  '!H21</f>
        <v>0.75</v>
      </c>
      <c r="G21" s="19">
        <f>'Graphique encadré 3  '!J21-'Graphique 1'!J21</f>
        <v>2.9969143787502617</v>
      </c>
      <c r="H21" s="19">
        <f>'Graphique encadré 3  '!K21-'Graphique 1'!K21</f>
        <v>2.9969143787502617</v>
      </c>
      <c r="I21" s="19">
        <f>'Graphique encadré 3  '!L21-'Graphique 1'!L21</f>
        <v>72.912778378750318</v>
      </c>
    </row>
    <row r="22" spans="2:9" x14ac:dyDescent="0.25">
      <c r="B22" s="69">
        <f>'Graphique encadré 3  '!B22</f>
        <v>0.4</v>
      </c>
      <c r="C22" s="19">
        <f>'Graphique encadré 3  '!D22-'Graphique 1'!D22</f>
        <v>2.9969143787502617</v>
      </c>
      <c r="D22" s="19">
        <f>'Graphique encadré 3  '!E22-'Graphique 1'!E22</f>
        <v>2.9969143787502617</v>
      </c>
      <c r="E22" s="19">
        <f>'Graphique encadré 3  '!F22-'Graphique 1'!F22</f>
        <v>72.912778378749863</v>
      </c>
      <c r="F22" s="69">
        <f>'Graphique encadré 3  '!H22</f>
        <v>0.8</v>
      </c>
      <c r="G22" s="19">
        <f>'Graphique encadré 3  '!J22-'Graphique 1'!J22</f>
        <v>2.9969143787502617</v>
      </c>
      <c r="H22" s="19">
        <f>'Graphique encadré 3  '!K22-'Graphique 1'!K22</f>
        <v>2.9969143787498069</v>
      </c>
      <c r="I22" s="19">
        <f>'Graphique encadré 3  '!L22-'Graphique 1'!L22</f>
        <v>72.912778378750318</v>
      </c>
    </row>
    <row r="23" spans="2:9" x14ac:dyDescent="0.25">
      <c r="B23" s="69">
        <f>'Graphique encadré 3  '!B23</f>
        <v>0.42499999999999999</v>
      </c>
      <c r="C23" s="19">
        <f>'Graphique encadré 3  '!D23-'Graphique 1'!D23</f>
        <v>2.9969143787498069</v>
      </c>
      <c r="D23" s="19">
        <f>'Graphique encadré 3  '!E23-'Graphique 1'!E23</f>
        <v>2.9969143787500343</v>
      </c>
      <c r="E23" s="19">
        <f>'Graphique encadré 3  '!F23-'Graphique 1'!F23</f>
        <v>72.912778378749863</v>
      </c>
      <c r="F23" s="69">
        <f>'Graphique encadré 3  '!H23</f>
        <v>0.85</v>
      </c>
      <c r="G23" s="19">
        <f>'Graphique encadré 3  '!J23-'Graphique 1'!J23</f>
        <v>2.9969143787502617</v>
      </c>
      <c r="H23" s="19">
        <f>'Graphique encadré 3  '!K23-'Graphique 1'!K23</f>
        <v>2.9969143787498069</v>
      </c>
      <c r="I23" s="19">
        <f>'Graphique encadré 3  '!L23-'Graphique 1'!L23</f>
        <v>72.912778378750318</v>
      </c>
    </row>
    <row r="24" spans="2:9" x14ac:dyDescent="0.25">
      <c r="B24" s="69">
        <f>'Graphique encadré 3  '!B24</f>
        <v>0.45</v>
      </c>
      <c r="C24" s="19">
        <f>'Graphique encadré 3  '!D24-'Graphique 1'!D24</f>
        <v>2.9969143787500343</v>
      </c>
      <c r="D24" s="19">
        <f>'Graphique encadré 3  '!E24-'Graphique 1'!E24</f>
        <v>2.9969143787500343</v>
      </c>
      <c r="E24" s="19">
        <f>'Graphique encadré 3  '!F24-'Graphique 1'!F24</f>
        <v>72.912778378749863</v>
      </c>
      <c r="F24" s="69">
        <f>'Graphique encadré 3  '!H24</f>
        <v>0.9</v>
      </c>
      <c r="G24" s="19">
        <f>'Graphique encadré 3  '!J24-'Graphique 1'!J24</f>
        <v>2.9969143787502617</v>
      </c>
      <c r="H24" s="19">
        <f>'Graphique encadré 3  '!K24-'Graphique 1'!K24</f>
        <v>2.9969143787502617</v>
      </c>
      <c r="I24" s="19">
        <f>'Graphique encadré 3  '!L24-'Graphique 1'!L24</f>
        <v>72.912778378750318</v>
      </c>
    </row>
    <row r="25" spans="2:9" x14ac:dyDescent="0.25">
      <c r="B25" s="69">
        <f>'Graphique encadré 3  '!B25</f>
        <v>0.47499999999999998</v>
      </c>
      <c r="C25" s="19">
        <f>'Graphique encadré 3  '!D25-'Graphique 1'!D25</f>
        <v>2.9969143787498069</v>
      </c>
      <c r="D25" s="19">
        <f>'Graphique encadré 3  '!E25-'Graphique 1'!E25</f>
        <v>2.9969143787498069</v>
      </c>
      <c r="E25" s="19">
        <f>'Graphique encadré 3  '!F25-'Graphique 1'!F25</f>
        <v>72.912778378749863</v>
      </c>
      <c r="F25" s="69">
        <f>'Graphique encadré 3  '!H25</f>
        <v>0.95</v>
      </c>
      <c r="G25" s="19">
        <f>'Graphique encadré 3  '!J25-'Graphique 1'!J25</f>
        <v>2.9969143787502617</v>
      </c>
      <c r="H25" s="19">
        <f>'Graphique encadré 3  '!K25-'Graphique 1'!K25</f>
        <v>2.9969143787498069</v>
      </c>
      <c r="I25" s="19">
        <f>'Graphique encadré 3  '!L25-'Graphique 1'!L25</f>
        <v>72.912778378750318</v>
      </c>
    </row>
    <row r="26" spans="2:9" x14ac:dyDescent="0.25">
      <c r="B26" s="69">
        <f>'Graphique encadré 3  '!B26</f>
        <v>0.5</v>
      </c>
      <c r="C26" s="19">
        <f>'Graphique encadré 3  '!D26-'Graphique 1'!D26</f>
        <v>2.9969143787502617</v>
      </c>
      <c r="D26" s="19">
        <f>'Graphique encadré 3  '!E26-'Graphique 1'!E26</f>
        <v>2.9969143787502617</v>
      </c>
      <c r="E26" s="19">
        <f>'Graphique encadré 3  '!F26-'Graphique 1'!F26</f>
        <v>72.912778378749863</v>
      </c>
      <c r="F26" s="69">
        <f>'Graphique encadré 3  '!H26</f>
        <v>1</v>
      </c>
      <c r="G26" s="19">
        <f>'Graphique encadré 3  '!J26-'Graphique 1'!J26</f>
        <v>2.9969143787502617</v>
      </c>
      <c r="H26" s="19">
        <f>'Graphique encadré 3  '!K26-'Graphique 1'!K26</f>
        <v>2.9969143787502617</v>
      </c>
      <c r="I26" s="19">
        <f>'Graphique encadré 3  '!L26-'Graphique 1'!L26</f>
        <v>72.912778378749863</v>
      </c>
    </row>
    <row r="27" spans="2:9" x14ac:dyDescent="0.25">
      <c r="B27" s="69">
        <f>'Graphique encadré 3  '!B27</f>
        <v>0.52500000000000002</v>
      </c>
      <c r="C27" s="19">
        <f>'Graphique encadré 3  '!D27-'Graphique 1'!D27</f>
        <v>2.9969143787500343</v>
      </c>
      <c r="D27" s="19">
        <f>'Graphique encadré 3  '!E27-'Graphique 1'!E27</f>
        <v>2.9969143787498069</v>
      </c>
      <c r="E27" s="19">
        <f>'Graphique encadré 3  '!F27-'Graphique 1'!F27</f>
        <v>72.912778378749863</v>
      </c>
      <c r="F27" s="69">
        <f>'Graphique encadré 3  '!H27</f>
        <v>1.05</v>
      </c>
      <c r="G27" s="19">
        <f>'Graphique encadré 3  '!J27-'Graphique 1'!J27</f>
        <v>2.9969143787502617</v>
      </c>
      <c r="H27" s="19">
        <f>'Graphique encadré 3  '!K27-'Graphique 1'!K27</f>
        <v>2.9969143787502617</v>
      </c>
      <c r="I27" s="19">
        <f>'Graphique encadré 3  '!L27-'Graphique 1'!L27</f>
        <v>72.912778378749863</v>
      </c>
    </row>
    <row r="28" spans="2:9" x14ac:dyDescent="0.25">
      <c r="B28" s="69">
        <f>'Graphique encadré 3  '!B28</f>
        <v>0.55000000000000004</v>
      </c>
      <c r="C28" s="19">
        <f>'Graphique encadré 3  '!D28-'Graphique 1'!D28</f>
        <v>2.9969143787500343</v>
      </c>
      <c r="D28" s="19">
        <f>'Graphique encadré 3  '!E28-'Graphique 1'!E28</f>
        <v>2.9969143787500343</v>
      </c>
      <c r="E28" s="19">
        <f>'Graphique encadré 3  '!F28-'Graphique 1'!F28</f>
        <v>72.912778378749863</v>
      </c>
      <c r="F28" s="69">
        <f>'Graphique encadré 3  '!H28</f>
        <v>1.1000000000000001</v>
      </c>
      <c r="G28" s="19">
        <f>'Graphique encadré 3  '!J28-'Graphique 1'!J28</f>
        <v>2.9969143787502617</v>
      </c>
      <c r="H28" s="19">
        <f>'Graphique encadré 3  '!K28-'Graphique 1'!K28</f>
        <v>2.9969143787498069</v>
      </c>
      <c r="I28" s="19">
        <f>'Graphique encadré 3  '!L28-'Graphique 1'!L28</f>
        <v>72.912778378749863</v>
      </c>
    </row>
    <row r="29" spans="2:9" x14ac:dyDescent="0.25">
      <c r="B29" s="69">
        <f>'Graphique encadré 3  '!B29</f>
        <v>0.57499999999999996</v>
      </c>
      <c r="C29" s="19">
        <f>'Graphique encadré 3  '!D29-'Graphique 1'!D29</f>
        <v>2.9969143787502617</v>
      </c>
      <c r="D29" s="19">
        <f>'Graphique encadré 3  '!E29-'Graphique 1'!E29</f>
        <v>2.9969143787498069</v>
      </c>
      <c r="E29" s="19">
        <f>'Graphique encadré 3  '!F29-'Graphique 1'!F29</f>
        <v>72.912778378749863</v>
      </c>
      <c r="F29" s="69">
        <f>'Graphique encadré 3  '!H29</f>
        <v>1.1499999999999999</v>
      </c>
      <c r="G29" s="19">
        <f>'Graphique encadré 3  '!J29-'Graphique 1'!J29</f>
        <v>2.9969143787498069</v>
      </c>
      <c r="H29" s="19">
        <f>'Graphique encadré 3  '!K29-'Graphique 1'!K29</f>
        <v>2.9969143787498069</v>
      </c>
      <c r="I29" s="19">
        <f>'Graphique encadré 3  '!L29-'Graphique 1'!L29</f>
        <v>72.912778378749408</v>
      </c>
    </row>
    <row r="30" spans="2:9" x14ac:dyDescent="0.25">
      <c r="B30" s="69">
        <f>'Graphique encadré 3  '!B30</f>
        <v>0.6</v>
      </c>
      <c r="C30" s="19">
        <f>'Graphique encadré 3  '!D30-'Graphique 1'!D30</f>
        <v>2.9969143787500343</v>
      </c>
      <c r="D30" s="19">
        <f>'Graphique encadré 3  '!E30-'Graphique 1'!E30</f>
        <v>2.9969143787502617</v>
      </c>
      <c r="E30" s="19">
        <f>'Graphique encadré 3  '!F30-'Graphique 1'!F30</f>
        <v>72.912778378749863</v>
      </c>
      <c r="F30" s="69">
        <f>'Graphique encadré 3  '!H30</f>
        <v>1.2</v>
      </c>
      <c r="G30" s="19">
        <f>'Graphique encadré 3  '!J30-'Graphique 1'!J30</f>
        <v>2.9969143787498069</v>
      </c>
      <c r="H30" s="19">
        <f>'Graphique encadré 3  '!K30-'Graphique 1'!K30</f>
        <v>2.9969143787498069</v>
      </c>
      <c r="I30" s="19">
        <f>'Graphique encadré 3  '!L30-'Graphique 1'!L30</f>
        <v>72.912778378750318</v>
      </c>
    </row>
    <row r="31" spans="2:9" x14ac:dyDescent="0.25">
      <c r="B31" s="69">
        <f>'Graphique encadré 3  '!B31</f>
        <v>0.625</v>
      </c>
      <c r="C31" s="19">
        <f>'Graphique encadré 3  '!D31-'Graphique 1'!D31</f>
        <v>2.9969143787500343</v>
      </c>
      <c r="D31" s="19">
        <f>'Graphique encadré 3  '!E31-'Graphique 1'!E31</f>
        <v>2.9969143787502617</v>
      </c>
      <c r="E31" s="19">
        <f>'Graphique encadré 3  '!F31-'Graphique 1'!F31</f>
        <v>72.912778378749863</v>
      </c>
      <c r="F31" s="69">
        <f>'Graphique encadré 3  '!H31</f>
        <v>1.25</v>
      </c>
      <c r="G31" s="19">
        <f>'Graphique encadré 3  '!J31-'Graphique 1'!J31</f>
        <v>2.9969143787502617</v>
      </c>
      <c r="H31" s="19">
        <f>'Graphique encadré 3  '!K31-'Graphique 1'!K31</f>
        <v>2.9969143787498069</v>
      </c>
      <c r="I31" s="19">
        <f>'Graphique encadré 3  '!L31-'Graphique 1'!L31</f>
        <v>72.912778378749863</v>
      </c>
    </row>
    <row r="32" spans="2:9" x14ac:dyDescent="0.25">
      <c r="B32" s="69">
        <f>'Graphique encadré 3  '!B32</f>
        <v>0.65</v>
      </c>
      <c r="C32" s="19">
        <f>'Graphique encadré 3  '!D32-'Graphique 1'!D32</f>
        <v>2.9969143787498069</v>
      </c>
      <c r="D32" s="19">
        <f>'Graphique encadré 3  '!E32-'Graphique 1'!E32</f>
        <v>2.9969143787502617</v>
      </c>
      <c r="E32" s="19">
        <f>'Graphique encadré 3  '!F32-'Graphique 1'!F32</f>
        <v>72.912778378749863</v>
      </c>
      <c r="F32" s="69">
        <f>'Graphique encadré 3  '!H32</f>
        <v>1.3</v>
      </c>
      <c r="G32" s="19">
        <f>'Graphique encadré 3  '!J32-'Graphique 1'!J32</f>
        <v>2.9969143787498069</v>
      </c>
      <c r="H32" s="19">
        <f>'Graphique encadré 3  '!K32-'Graphique 1'!K32</f>
        <v>2.9969143787502617</v>
      </c>
      <c r="I32" s="19">
        <f>'Graphique encadré 3  '!L32-'Graphique 1'!L32</f>
        <v>72.912778378749863</v>
      </c>
    </row>
    <row r="33" spans="2:9" x14ac:dyDescent="0.25">
      <c r="B33" s="69">
        <f>'Graphique encadré 3  '!B33</f>
        <v>0.67500000000000004</v>
      </c>
      <c r="C33" s="19">
        <f>'Graphique encadré 3  '!D33-'Graphique 1'!D33</f>
        <v>2.9969143787500343</v>
      </c>
      <c r="D33" s="19">
        <f>'Graphique encadré 3  '!E33-'Graphique 1'!E33</f>
        <v>2.9969143787498069</v>
      </c>
      <c r="E33" s="19">
        <f>'Graphique encadré 3  '!F33-'Graphique 1'!F33</f>
        <v>72.912778378749863</v>
      </c>
      <c r="F33" s="69">
        <f>'Graphique encadré 3  '!H33</f>
        <v>1.35</v>
      </c>
      <c r="G33" s="19">
        <f>'Graphique encadré 3  '!J33-'Graphique 1'!J33</f>
        <v>2.9969143787498069</v>
      </c>
      <c r="H33" s="19">
        <f>'Graphique encadré 3  '!K33-'Graphique 1'!K33</f>
        <v>2.9969143787502617</v>
      </c>
      <c r="I33" s="19">
        <f>'Graphique encadré 3  '!L33-'Graphique 1'!L33</f>
        <v>72.912778378749863</v>
      </c>
    </row>
    <row r="34" spans="2:9" x14ac:dyDescent="0.25">
      <c r="B34" s="69">
        <f>'Graphique encadré 3  '!B34</f>
        <v>0.7</v>
      </c>
      <c r="C34" s="19">
        <f>'Graphique encadré 3  '!D34-'Graphique 1'!D34</f>
        <v>2.9969143787502617</v>
      </c>
      <c r="D34" s="19">
        <f>'Graphique encadré 3  '!E34-'Graphique 1'!E34</f>
        <v>2.9969143787502617</v>
      </c>
      <c r="E34" s="19">
        <f>'Graphique encadré 3  '!F34-'Graphique 1'!F34</f>
        <v>72.912778378750318</v>
      </c>
      <c r="F34" s="69">
        <f>'Graphique encadré 3  '!H34</f>
        <v>1.4</v>
      </c>
      <c r="G34" s="19">
        <f>'Graphique encadré 3  '!J34-'Graphique 1'!J34</f>
        <v>2.9969143787498069</v>
      </c>
      <c r="H34" s="19">
        <f>'Graphique encadré 3  '!K34-'Graphique 1'!K34</f>
        <v>2.9969143787502617</v>
      </c>
      <c r="I34" s="19">
        <f>'Graphique encadré 3  '!L34-'Graphique 1'!L34</f>
        <v>72.912778378749863</v>
      </c>
    </row>
    <row r="35" spans="2:9" x14ac:dyDescent="0.25">
      <c r="B35" s="69">
        <f>'Graphique encadré 3  '!B35</f>
        <v>0.72499999999999998</v>
      </c>
      <c r="C35" s="19">
        <f>'Graphique encadré 3  '!D35-'Graphique 1'!D35</f>
        <v>2.9969143787502617</v>
      </c>
      <c r="D35" s="19">
        <f>'Graphique encadré 3  '!E35-'Graphique 1'!E35</f>
        <v>2.9969143787498069</v>
      </c>
      <c r="E35" s="19">
        <f>'Graphique encadré 3  '!F35-'Graphique 1'!F35</f>
        <v>72.912778378749863</v>
      </c>
      <c r="F35" s="69">
        <f>'Graphique encadré 3  '!H35</f>
        <v>1.45</v>
      </c>
      <c r="G35" s="19">
        <f>'Graphique encadré 3  '!J35-'Graphique 1'!J35</f>
        <v>2.9969143787502617</v>
      </c>
      <c r="H35" s="19">
        <f>'Graphique encadré 3  '!K35-'Graphique 1'!K35</f>
        <v>2.9969143787502617</v>
      </c>
      <c r="I35" s="19">
        <f>'Graphique encadré 3  '!L35-'Graphique 1'!L35</f>
        <v>72.912778378750772</v>
      </c>
    </row>
    <row r="36" spans="2:9" x14ac:dyDescent="0.25">
      <c r="B36" s="69">
        <f>'Graphique encadré 3  '!B36</f>
        <v>0.75</v>
      </c>
      <c r="C36" s="19">
        <f>'Graphique encadré 3  '!D36-'Graphique 1'!D36</f>
        <v>2.9969143787500343</v>
      </c>
      <c r="D36" s="19">
        <f>'Graphique encadré 3  '!E36-'Graphique 1'!E36</f>
        <v>2.9969143787498069</v>
      </c>
      <c r="E36" s="19">
        <f>'Graphique encadré 3  '!F36-'Graphique 1'!F36</f>
        <v>72.912778378749863</v>
      </c>
      <c r="F36" s="69">
        <f>'Graphique encadré 3  '!H36</f>
        <v>1.5</v>
      </c>
      <c r="G36" s="19">
        <f>'Graphique encadré 3  '!J36-'Graphique 1'!J36</f>
        <v>2.9969143787502617</v>
      </c>
      <c r="H36" s="19">
        <f>'Graphique encadré 3  '!K36-'Graphique 1'!K36</f>
        <v>2.9969143787498069</v>
      </c>
      <c r="I36" s="19">
        <f>'Graphique encadré 3  '!L36-'Graphique 1'!L36</f>
        <v>72.912778378750318</v>
      </c>
    </row>
    <row r="37" spans="2:9" x14ac:dyDescent="0.25">
      <c r="B37" s="69">
        <f>'Graphique encadré 3  '!B37</f>
        <v>0.77500000000000002</v>
      </c>
      <c r="C37" s="19">
        <f>'Graphique encadré 3  '!D37-'Graphique 1'!D37</f>
        <v>2.9969143787502617</v>
      </c>
      <c r="D37" s="19">
        <f>'Graphique encadré 3  '!E37-'Graphique 1'!E37</f>
        <v>2.9969143787498069</v>
      </c>
      <c r="E37" s="19">
        <f>'Graphique encadré 3  '!F37-'Graphique 1'!F37</f>
        <v>72.912778378749863</v>
      </c>
      <c r="F37" s="69">
        <f>'Graphique encadré 3  '!H37</f>
        <v>1.55</v>
      </c>
      <c r="G37" s="19">
        <f>'Graphique encadré 3  '!J37-'Graphique 1'!J37</f>
        <v>2.9969143787498069</v>
      </c>
      <c r="H37" s="19">
        <f>'Graphique encadré 3  '!K37-'Graphique 1'!K37</f>
        <v>2.9969143787502617</v>
      </c>
      <c r="I37" s="19">
        <f>'Graphique encadré 3  '!L37-'Graphique 1'!L37</f>
        <v>72.912778378749863</v>
      </c>
    </row>
    <row r="38" spans="2:9" x14ac:dyDescent="0.25">
      <c r="B38" s="69">
        <f>'Graphique encadré 3  '!B38</f>
        <v>0.8</v>
      </c>
      <c r="C38" s="19">
        <f>'Graphique encadré 3  '!D38-'Graphique 1'!D38</f>
        <v>2.9969143787500343</v>
      </c>
      <c r="D38" s="19">
        <f>'Graphique encadré 3  '!E38-'Graphique 1'!E38</f>
        <v>2.9969143787502617</v>
      </c>
      <c r="E38" s="19">
        <f>'Graphique encadré 3  '!F38-'Graphique 1'!F38</f>
        <v>72.912778378749863</v>
      </c>
      <c r="F38" s="69">
        <f>'Graphique encadré 3  '!H38</f>
        <v>1.6</v>
      </c>
      <c r="G38" s="19">
        <f>'Graphique encadré 3  '!J38-'Graphique 1'!J38</f>
        <v>2.9969143787498069</v>
      </c>
      <c r="H38" s="19">
        <f>'Graphique encadré 3  '!K38-'Graphique 1'!K38</f>
        <v>2.9969143787498069</v>
      </c>
      <c r="I38" s="19">
        <f>'Graphique encadré 3  '!L38-'Graphique 1'!L38</f>
        <v>72.912778378749863</v>
      </c>
    </row>
    <row r="39" spans="2:9" x14ac:dyDescent="0.25">
      <c r="B39" s="69">
        <f>'Graphique encadré 3  '!B39</f>
        <v>0.82499999999999996</v>
      </c>
      <c r="C39" s="19">
        <f>'Graphique encadré 3  '!D39-'Graphique 1'!D39</f>
        <v>2.9969143787500343</v>
      </c>
      <c r="D39" s="19">
        <f>'Graphique encadré 3  '!E39-'Graphique 1'!E39</f>
        <v>2.9969143787502617</v>
      </c>
      <c r="E39" s="19">
        <f>'Graphique encadré 3  '!F39-'Graphique 1'!F39</f>
        <v>72.912778378749863</v>
      </c>
      <c r="F39" s="69">
        <f>'Graphique encadré 3  '!H39</f>
        <v>1.65</v>
      </c>
      <c r="G39" s="19">
        <f>'Graphique encadré 3  '!J39-'Graphique 1'!J39</f>
        <v>2.9969143787502617</v>
      </c>
      <c r="H39" s="19">
        <f>'Graphique encadré 3  '!K39-'Graphique 1'!K39</f>
        <v>2.9969143787502617</v>
      </c>
      <c r="I39" s="19">
        <f>'Graphique encadré 3  '!L39-'Graphique 1'!L39</f>
        <v>72.912778378750318</v>
      </c>
    </row>
    <row r="40" spans="2:9" x14ac:dyDescent="0.25">
      <c r="B40" s="69">
        <f>'Graphique encadré 3  '!B40</f>
        <v>0.85</v>
      </c>
      <c r="C40" s="19">
        <f>'Graphique encadré 3  '!D40-'Graphique 1'!D40</f>
        <v>2.9969143787500343</v>
      </c>
      <c r="D40" s="19">
        <f>'Graphique encadré 3  '!E40-'Graphique 1'!E40</f>
        <v>2.9969143787502617</v>
      </c>
      <c r="E40" s="19">
        <f>'Graphique encadré 3  '!F40-'Graphique 1'!F40</f>
        <v>72.912778378749863</v>
      </c>
      <c r="F40" s="69">
        <f>'Graphique encadré 3  '!H40</f>
        <v>1.7</v>
      </c>
      <c r="G40" s="19">
        <f>'Graphique encadré 3  '!J40-'Graphique 1'!J40</f>
        <v>2.9969143787502617</v>
      </c>
      <c r="H40" s="19">
        <f>'Graphique encadré 3  '!K40-'Graphique 1'!K40</f>
        <v>2.9969143787502617</v>
      </c>
      <c r="I40" s="19">
        <f>'Graphique encadré 3  '!L40-'Graphique 1'!L40</f>
        <v>72.912778378750772</v>
      </c>
    </row>
    <row r="41" spans="2:9" x14ac:dyDescent="0.25">
      <c r="B41" s="69">
        <f>'Graphique encadré 3  '!B41</f>
        <v>0.875</v>
      </c>
      <c r="C41" s="19">
        <f>'Graphique encadré 3  '!D41-'Graphique 1'!D41</f>
        <v>2.9969143787502617</v>
      </c>
      <c r="D41" s="19">
        <f>'Graphique encadré 3  '!E41-'Graphique 1'!E41</f>
        <v>2.9969143787502617</v>
      </c>
      <c r="E41" s="19">
        <f>'Graphique encadré 3  '!F41-'Graphique 1'!F41</f>
        <v>72.912778378749863</v>
      </c>
      <c r="F41" s="69">
        <f>'Graphique encadré 3  '!H41</f>
        <v>1.75</v>
      </c>
      <c r="G41" s="19">
        <f>'Graphique encadré 3  '!J41-'Graphique 1'!J41</f>
        <v>2.9969143787498069</v>
      </c>
      <c r="H41" s="19">
        <f>'Graphique encadré 3  '!K41-'Graphique 1'!K41</f>
        <v>2.9969143787502617</v>
      </c>
      <c r="I41" s="19">
        <f>'Graphique encadré 3  '!L41-'Graphique 1'!L41</f>
        <v>72.912778378749863</v>
      </c>
    </row>
    <row r="42" spans="2:9" x14ac:dyDescent="0.25">
      <c r="B42" s="69">
        <f>'Graphique encadré 3  '!B42</f>
        <v>0.9</v>
      </c>
      <c r="C42" s="19">
        <f>'Graphique encadré 3  '!D42-'Graphique 1'!D42</f>
        <v>2.9969143787500343</v>
      </c>
      <c r="D42" s="19">
        <f>'Graphique encadré 3  '!E42-'Graphique 1'!E42</f>
        <v>2.9969143787502617</v>
      </c>
      <c r="E42" s="19">
        <f>'Graphique encadré 3  '!F42-'Graphique 1'!F42</f>
        <v>72.912778378749863</v>
      </c>
      <c r="F42" s="69">
        <f>'Graphique encadré 3  '!H42</f>
        <v>1.8</v>
      </c>
      <c r="G42" s="19">
        <f>'Graphique encadré 3  '!J42-'Graphique 1'!J42</f>
        <v>0</v>
      </c>
      <c r="H42" s="19">
        <f>'Graphique encadré 3  '!K42-'Graphique 1'!K42</f>
        <v>2.9969143787502617</v>
      </c>
      <c r="I42" s="19">
        <f>'Graphique encadré 3  '!L42-'Graphique 1'!L42</f>
        <v>72.912778378750772</v>
      </c>
    </row>
    <row r="43" spans="2:9" x14ac:dyDescent="0.25">
      <c r="B43" s="69">
        <f>'Graphique encadré 3  '!B43</f>
        <v>0.92500000000000004</v>
      </c>
      <c r="C43" s="19">
        <f>'Graphique encadré 3  '!D43-'Graphique 1'!D43</f>
        <v>2.9969143787500343</v>
      </c>
      <c r="D43" s="19">
        <f>'Graphique encadré 3  '!E43-'Graphique 1'!E43</f>
        <v>2.9969143787502617</v>
      </c>
      <c r="E43" s="19">
        <f>'Graphique encadré 3  '!F43-'Graphique 1'!F43</f>
        <v>72.912778378749863</v>
      </c>
      <c r="F43" s="69">
        <f>'Graphique encadré 3  '!H43</f>
        <v>1.85</v>
      </c>
      <c r="G43" s="19">
        <f>'Graphique encadré 3  '!J43-'Graphique 1'!J43</f>
        <v>0</v>
      </c>
      <c r="H43" s="19">
        <f>'Graphique encadré 3  '!K43-'Graphique 1'!K43</f>
        <v>2.9969143787502617</v>
      </c>
      <c r="I43" s="19">
        <f>'Graphique encadré 3  '!L43-'Graphique 1'!L43</f>
        <v>72.912778378749863</v>
      </c>
    </row>
    <row r="44" spans="2:9" x14ac:dyDescent="0.25">
      <c r="B44" s="69">
        <f>'Graphique encadré 3  '!B44</f>
        <v>0.95</v>
      </c>
      <c r="C44" s="19">
        <f>'Graphique encadré 3  '!D44-'Graphique 1'!D44</f>
        <v>2.9969143787500343</v>
      </c>
      <c r="D44" s="19">
        <f>'Graphique encadré 3  '!E44-'Graphique 1'!E44</f>
        <v>2.9969143787498069</v>
      </c>
      <c r="E44" s="19">
        <f>'Graphique encadré 3  '!F44-'Graphique 1'!F44</f>
        <v>72.912778378749863</v>
      </c>
      <c r="F44" s="69">
        <f>'Graphique encadré 3  '!H44</f>
        <v>1.9</v>
      </c>
      <c r="G44" s="19">
        <f>'Graphique encadré 3  '!J44-'Graphique 1'!J44</f>
        <v>0</v>
      </c>
      <c r="H44" s="19">
        <f>'Graphique encadré 3  '!K44-'Graphique 1'!K44</f>
        <v>2.9969143787498069</v>
      </c>
      <c r="I44" s="19">
        <f>'Graphique encadré 3  '!L44-'Graphique 1'!L44</f>
        <v>72.912778378749863</v>
      </c>
    </row>
    <row r="45" spans="2:9" x14ac:dyDescent="0.25">
      <c r="B45" s="69">
        <f>'Graphique encadré 3  '!B45</f>
        <v>0.97499999999999998</v>
      </c>
      <c r="C45" s="19">
        <f>'Graphique encadré 3  '!D45-'Graphique 1'!D45</f>
        <v>2.9969143787498069</v>
      </c>
      <c r="D45" s="19">
        <f>'Graphique encadré 3  '!E45-'Graphique 1'!E45</f>
        <v>2.9969143787498069</v>
      </c>
      <c r="E45" s="19">
        <f>'Graphique encadré 3  '!F45-'Graphique 1'!F45</f>
        <v>72.912778378749863</v>
      </c>
      <c r="F45" s="69">
        <f>'Graphique encadré 3  '!H45</f>
        <v>1.95</v>
      </c>
      <c r="G45" s="19">
        <f>'Graphique encadré 3  '!J45-'Graphique 1'!J45</f>
        <v>0</v>
      </c>
      <c r="H45" s="19">
        <f>'Graphique encadré 3  '!K45-'Graphique 1'!K45</f>
        <v>2.9969143787502617</v>
      </c>
      <c r="I45" s="19">
        <f>'Graphique encadré 3  '!L45-'Graphique 1'!L45</f>
        <v>72.912778378750318</v>
      </c>
    </row>
    <row r="46" spans="2:9" x14ac:dyDescent="0.25">
      <c r="B46" s="69">
        <f>'Graphique encadré 3  '!B46</f>
        <v>1</v>
      </c>
      <c r="C46" s="19">
        <f>'Graphique encadré 3  '!D46-'Graphique 1'!D46</f>
        <v>2.9969143787502617</v>
      </c>
      <c r="D46" s="19">
        <f>'Graphique encadré 3  '!E46-'Graphique 1'!E46</f>
        <v>2.9969143787502617</v>
      </c>
      <c r="E46" s="19">
        <f>'Graphique encadré 3  '!F46-'Graphique 1'!F46</f>
        <v>72.912778378749863</v>
      </c>
      <c r="F46" s="69">
        <f>'Graphique encadré 3  '!H46</f>
        <v>2</v>
      </c>
      <c r="G46" s="19">
        <f>'Graphique encadré 3  '!J46-'Graphique 1'!J46</f>
        <v>0</v>
      </c>
      <c r="H46" s="19">
        <f>'Graphique encadré 3  '!K46-'Graphique 1'!K46</f>
        <v>2.9969143787502617</v>
      </c>
      <c r="I46" s="19">
        <f>'Graphique encadré 3  '!L46-'Graphique 1'!L46</f>
        <v>72.912778378749863</v>
      </c>
    </row>
    <row r="47" spans="2:9" x14ac:dyDescent="0.25">
      <c r="B47" s="69">
        <f>'Graphique encadré 3  '!B47</f>
        <v>1.0249999999999999</v>
      </c>
      <c r="C47" s="19">
        <f>'Graphique encadré 3  '!D47-'Graphique 1'!D47</f>
        <v>2.9969143787500343</v>
      </c>
      <c r="D47" s="19">
        <f>'Graphique encadré 3  '!E47-'Graphique 1'!E47</f>
        <v>2.9969143787493522</v>
      </c>
      <c r="E47" s="19">
        <f>'Graphique encadré 3  '!F47-'Graphique 1'!F47</f>
        <v>72.912778378749863</v>
      </c>
      <c r="F47" s="69">
        <f>'Graphique encadré 3  '!H47</f>
        <v>2.0499999999999998</v>
      </c>
      <c r="G47" s="19">
        <f>'Graphique encadré 3  '!J47-'Graphique 1'!J47</f>
        <v>0</v>
      </c>
      <c r="H47" s="19">
        <f>'Graphique encadré 3  '!K47-'Graphique 1'!K47</f>
        <v>2.9969143787502617</v>
      </c>
      <c r="I47" s="19">
        <f>'Graphique encadré 3  '!L47-'Graphique 1'!L47</f>
        <v>72.912778378749863</v>
      </c>
    </row>
    <row r="48" spans="2:9" x14ac:dyDescent="0.25">
      <c r="B48" s="69">
        <f>'Graphique encadré 3  '!B48</f>
        <v>1.05</v>
      </c>
      <c r="C48" s="19">
        <f>'Graphique encadré 3  '!D48-'Graphique 1'!D48</f>
        <v>2.9969143787498069</v>
      </c>
      <c r="D48" s="19">
        <f>'Graphique encadré 3  '!E48-'Graphique 1'!E48</f>
        <v>2.9969143787502617</v>
      </c>
      <c r="E48" s="19">
        <f>'Graphique encadré 3  '!F48-'Graphique 1'!F48</f>
        <v>72.912778378749863</v>
      </c>
      <c r="F48" s="69">
        <f>'Graphique encadré 3  '!H48</f>
        <v>2.1</v>
      </c>
      <c r="G48" s="19">
        <f>'Graphique encadré 3  '!J48-'Graphique 1'!J48</f>
        <v>0</v>
      </c>
      <c r="H48" s="19">
        <f>'Graphique encadré 3  '!K48-'Graphique 1'!K48</f>
        <v>2.9969143787502617</v>
      </c>
      <c r="I48" s="19">
        <f>'Graphique encadré 3  '!L48-'Graphique 1'!L48</f>
        <v>72.912778378750318</v>
      </c>
    </row>
    <row r="49" spans="2:9" x14ac:dyDescent="0.25">
      <c r="B49" s="69">
        <f>'Graphique encadré 3  '!B49</f>
        <v>1.075</v>
      </c>
      <c r="C49" s="19">
        <f>'Graphique encadré 3  '!D49-'Graphique 1'!D49</f>
        <v>2.9969143787498069</v>
      </c>
      <c r="D49" s="19">
        <f>'Graphique encadré 3  '!E49-'Graphique 1'!E49</f>
        <v>2.9969143787498069</v>
      </c>
      <c r="E49" s="19">
        <f>'Graphique encadré 3  '!F49-'Graphique 1'!F49</f>
        <v>72.912778378749863</v>
      </c>
      <c r="F49" s="69">
        <f>'Graphique encadré 3  '!H49</f>
        <v>2.15</v>
      </c>
      <c r="G49" s="19">
        <f>'Graphique encadré 3  '!J49-'Graphique 1'!J49</f>
        <v>0</v>
      </c>
      <c r="H49" s="19">
        <f>'Graphique encadré 3  '!K49-'Graphique 1'!K49</f>
        <v>2.9969143787502617</v>
      </c>
      <c r="I49" s="19">
        <f>'Graphique encadré 3  '!L49-'Graphique 1'!L49</f>
        <v>72.912778378750772</v>
      </c>
    </row>
    <row r="50" spans="2:9" x14ac:dyDescent="0.25">
      <c r="B50" s="69">
        <f>'Graphique encadré 3  '!B50</f>
        <v>1.1000000000000001</v>
      </c>
      <c r="C50" s="19">
        <f>'Graphique encadré 3  '!D50-'Graphique 1'!D50</f>
        <v>2.9969143787498069</v>
      </c>
      <c r="D50" s="19">
        <f>'Graphique encadré 3  '!E50-'Graphique 1'!E50</f>
        <v>2.9969143787498069</v>
      </c>
      <c r="E50" s="19">
        <f>'Graphique encadré 3  '!F50-'Graphique 1'!F50</f>
        <v>72.912778378749863</v>
      </c>
      <c r="F50" s="69">
        <f>'Graphique encadré 3  '!H50</f>
        <v>2.2000000000000002</v>
      </c>
      <c r="G50" s="19">
        <f>'Graphique encadré 3  '!J50-'Graphique 1'!J50</f>
        <v>0</v>
      </c>
      <c r="H50" s="19">
        <f>'Graphique encadré 3  '!K50-'Graphique 1'!K50</f>
        <v>2.9969143787502617</v>
      </c>
      <c r="I50" s="19">
        <f>'Graphique encadré 3  '!L50-'Graphique 1'!L50</f>
        <v>72.912778378750772</v>
      </c>
    </row>
    <row r="51" spans="2:9" x14ac:dyDescent="0.25">
      <c r="B51" s="69">
        <f>'Graphique encadré 3  '!B51</f>
        <v>1.125</v>
      </c>
      <c r="C51" s="19">
        <f>'Graphique encadré 3  '!D51-'Graphique 1'!D51</f>
        <v>2.9969143787498069</v>
      </c>
      <c r="D51" s="19">
        <f>'Graphique encadré 3  '!E51-'Graphique 1'!E51</f>
        <v>2.9969143787502617</v>
      </c>
      <c r="E51" s="19">
        <f>'Graphique encadré 3  '!F51-'Graphique 1'!F51</f>
        <v>72.912778378749863</v>
      </c>
      <c r="F51" s="69">
        <f>'Graphique encadré 3  '!H51</f>
        <v>2.25</v>
      </c>
      <c r="G51" s="19">
        <f>'Graphique encadré 3  '!J51-'Graphique 1'!J51</f>
        <v>0</v>
      </c>
      <c r="H51" s="19">
        <f>'Graphique encadré 3  '!K51-'Graphique 1'!K51</f>
        <v>0</v>
      </c>
      <c r="I51" s="19">
        <f>'Graphique encadré 3  '!L51-'Graphique 1'!L51</f>
        <v>72.912778378750318</v>
      </c>
    </row>
    <row r="52" spans="2:9" x14ac:dyDescent="0.25">
      <c r="B52" s="69">
        <f>'Graphique encadré 3  '!B52</f>
        <v>1.1499999999999999</v>
      </c>
      <c r="C52" s="19">
        <f>'Graphique encadré 3  '!D52-'Graphique 1'!D52</f>
        <v>2.9969143787502617</v>
      </c>
      <c r="D52" s="19">
        <f>'Graphique encadré 3  '!E52-'Graphique 1'!E52</f>
        <v>2.9969143787498069</v>
      </c>
      <c r="E52" s="19">
        <f>'Graphique encadré 3  '!F52-'Graphique 1'!F52</f>
        <v>72.912778378749863</v>
      </c>
      <c r="F52" s="69">
        <f>'Graphique encadré 3  '!H52</f>
        <v>2.2999999999999998</v>
      </c>
      <c r="G52" s="19">
        <f>'Graphique encadré 3  '!J52-'Graphique 1'!J52</f>
        <v>0</v>
      </c>
      <c r="H52" s="19">
        <f>'Graphique encadré 3  '!K52-'Graphique 1'!K52</f>
        <v>0</v>
      </c>
      <c r="I52" s="19">
        <f>'Graphique encadré 3  '!L52-'Graphique 1'!L52</f>
        <v>72.912778378750772</v>
      </c>
    </row>
    <row r="53" spans="2:9" x14ac:dyDescent="0.25">
      <c r="B53" s="69">
        <f>'Graphique encadré 3  '!B53</f>
        <v>1.175</v>
      </c>
      <c r="C53" s="19">
        <f>'Graphique encadré 3  '!D53-'Graphique 1'!D53</f>
        <v>2.9969143787498069</v>
      </c>
      <c r="D53" s="19">
        <f>'Graphique encadré 3  '!E53-'Graphique 1'!E53</f>
        <v>2.9969143787498069</v>
      </c>
      <c r="E53" s="19">
        <f>'Graphique encadré 3  '!F53-'Graphique 1'!F53</f>
        <v>72.912778378749863</v>
      </c>
      <c r="F53" s="69">
        <f>'Graphique encadré 3  '!H53</f>
        <v>2.35</v>
      </c>
      <c r="G53" s="19">
        <f>'Graphique encadré 3  '!J53-'Graphique 1'!J53</f>
        <v>0</v>
      </c>
      <c r="H53" s="19">
        <f>'Graphique encadré 3  '!K53-'Graphique 1'!K53</f>
        <v>0</v>
      </c>
      <c r="I53" s="19">
        <f>'Graphique encadré 3  '!L53-'Graphique 1'!L53</f>
        <v>72.912778378750318</v>
      </c>
    </row>
    <row r="54" spans="2:9" x14ac:dyDescent="0.25">
      <c r="B54" s="69">
        <f>'Graphique encadré 3  '!B54</f>
        <v>1.2</v>
      </c>
      <c r="C54" s="19">
        <f>'Graphique encadré 3  '!D54-'Graphique 1'!D54</f>
        <v>2.9969143787502617</v>
      </c>
      <c r="D54" s="19">
        <f>'Graphique encadré 3  '!E54-'Graphique 1'!E54</f>
        <v>2.9969143787498069</v>
      </c>
      <c r="E54" s="19">
        <f>'Graphique encadré 3  '!F54-'Graphique 1'!F54</f>
        <v>72.912778378749863</v>
      </c>
      <c r="F54" s="69">
        <f>'Graphique encadré 3  '!H54</f>
        <v>2.4</v>
      </c>
      <c r="G54" s="19">
        <f>'Graphique encadré 3  '!J54-'Graphique 1'!J54</f>
        <v>0</v>
      </c>
      <c r="H54" s="19">
        <f>'Graphique encadré 3  '!K54-'Graphique 1'!K54</f>
        <v>0</v>
      </c>
      <c r="I54" s="19">
        <f>'Graphique encadré 3  '!L54-'Graphique 1'!L54</f>
        <v>72.912778378750772</v>
      </c>
    </row>
    <row r="55" spans="2:9" x14ac:dyDescent="0.25">
      <c r="B55" s="69">
        <f>'Graphique encadré 3  '!B55</f>
        <v>1.2250000000000001</v>
      </c>
      <c r="C55" s="19">
        <f>'Graphique encadré 3  '!D55-'Graphique 1'!D55</f>
        <v>2.9969143787502617</v>
      </c>
      <c r="D55" s="19">
        <f>'Graphique encadré 3  '!E55-'Graphique 1'!E55</f>
        <v>2.9969143787498069</v>
      </c>
      <c r="E55" s="19">
        <f>'Graphique encadré 3  '!F55-'Graphique 1'!F55</f>
        <v>72.912778378749863</v>
      </c>
      <c r="F55" s="69">
        <f>'Graphique encadré 3  '!H55</f>
        <v>2.4500000000000002</v>
      </c>
      <c r="G55" s="19">
        <f>'Graphique encadré 3  '!J55-'Graphique 1'!J55</f>
        <v>0</v>
      </c>
      <c r="H55" s="19">
        <f>'Graphique encadré 3  '!K55-'Graphique 1'!K55</f>
        <v>0</v>
      </c>
      <c r="I55" s="19">
        <f>'Graphique encadré 3  '!L55-'Graphique 1'!L55</f>
        <v>72.912778378750318</v>
      </c>
    </row>
    <row r="56" spans="2:9" x14ac:dyDescent="0.25">
      <c r="B56" s="69">
        <f>'Graphique encadré 3  '!B56</f>
        <v>1.25</v>
      </c>
      <c r="C56" s="19">
        <f>'Graphique encadré 3  '!D56-'Graphique 1'!D56</f>
        <v>2.9969143787498069</v>
      </c>
      <c r="D56" s="19">
        <f>'Graphique encadré 3  '!E56-'Graphique 1'!E56</f>
        <v>2.9969143787498069</v>
      </c>
      <c r="E56" s="19">
        <f>'Graphique encadré 3  '!F56-'Graphique 1'!F56</f>
        <v>72.912778378749863</v>
      </c>
      <c r="F56" s="69">
        <f>'Graphique encadré 3  '!H56</f>
        <v>2.5</v>
      </c>
      <c r="G56" s="19">
        <f>'Graphique encadré 3  '!J56-'Graphique 1'!J56</f>
        <v>0</v>
      </c>
      <c r="H56" s="19">
        <f>'Graphique encadré 3  '!K56-'Graphique 1'!K56</f>
        <v>0</v>
      </c>
      <c r="I56" s="19">
        <f>'Graphique encadré 3  '!L56-'Graphique 1'!L56</f>
        <v>72.912778378750318</v>
      </c>
    </row>
    <row r="57" spans="2:9" x14ac:dyDescent="0.25">
      <c r="B57" s="69">
        <f>'Graphique encadré 3  '!B57</f>
        <v>1.2749999999999999</v>
      </c>
      <c r="C57" s="19">
        <f>'Graphique encadré 3  '!D57-'Graphique 1'!D57</f>
        <v>2.9969143787498069</v>
      </c>
      <c r="D57" s="19">
        <f>'Graphique encadré 3  '!E57-'Graphique 1'!E57</f>
        <v>2.9969143787502617</v>
      </c>
      <c r="E57" s="19">
        <f>'Graphique encadré 3  '!F57-'Graphique 1'!F57</f>
        <v>72.912778378749863</v>
      </c>
      <c r="F57" s="69">
        <f>'Graphique encadré 3  '!H57</f>
        <v>2.5499999999999998</v>
      </c>
      <c r="G57" s="19">
        <f>'Graphique encadré 3  '!J57-'Graphique 1'!J57</f>
        <v>0</v>
      </c>
      <c r="H57" s="19">
        <f>'Graphique encadré 3  '!K57-'Graphique 1'!K57</f>
        <v>0</v>
      </c>
      <c r="I57" s="19">
        <f>'Graphique encadré 3  '!L57-'Graphique 1'!L57</f>
        <v>72.912778378750318</v>
      </c>
    </row>
    <row r="58" spans="2:9" x14ac:dyDescent="0.25">
      <c r="B58" s="69">
        <f>'Graphique encadré 3  '!B58</f>
        <v>1.3</v>
      </c>
      <c r="C58" s="19">
        <f>'Graphique encadré 3  '!D58-'Graphique 1'!D58</f>
        <v>2.9969143787498069</v>
      </c>
      <c r="D58" s="19">
        <f>'Graphique encadré 3  '!E58-'Graphique 1'!E58</f>
        <v>2.9969143787498069</v>
      </c>
      <c r="E58" s="19">
        <f>'Graphique encadré 3  '!F58-'Graphique 1'!F58</f>
        <v>72.912778378749863</v>
      </c>
      <c r="F58" s="69">
        <f>'Graphique encadré 3  '!H58</f>
        <v>2.6</v>
      </c>
      <c r="G58" s="19">
        <f>'Graphique encadré 3  '!J58-'Graphique 1'!J58</f>
        <v>0</v>
      </c>
      <c r="H58" s="19">
        <f>'Graphique encadré 3  '!K58-'Graphique 1'!K58</f>
        <v>0</v>
      </c>
      <c r="I58" s="19">
        <f>'Graphique encadré 3  '!L58-'Graphique 1'!L58</f>
        <v>72.912778378749863</v>
      </c>
    </row>
    <row r="59" spans="2:9" x14ac:dyDescent="0.25">
      <c r="B59" s="69">
        <f>'Graphique encadré 3  '!B59</f>
        <v>1.325</v>
      </c>
      <c r="C59" s="19">
        <f>'Graphique encadré 3  '!D59-'Graphique 1'!D59</f>
        <v>2.9969143787498069</v>
      </c>
      <c r="D59" s="19">
        <f>'Graphique encadré 3  '!E59-'Graphique 1'!E59</f>
        <v>2.9969143787498069</v>
      </c>
      <c r="E59" s="19">
        <f>'Graphique encadré 3  '!F59-'Graphique 1'!F59</f>
        <v>72.912778378749863</v>
      </c>
      <c r="F59" s="69">
        <f>'Graphique encadré 3  '!H59</f>
        <v>2.65</v>
      </c>
      <c r="G59" s="19">
        <f>'Graphique encadré 3  '!J59-'Graphique 1'!J59</f>
        <v>0</v>
      </c>
      <c r="H59" s="19">
        <f>'Graphique encadré 3  '!K59-'Graphique 1'!K59</f>
        <v>0</v>
      </c>
      <c r="I59" s="19">
        <f>'Graphique encadré 3  '!L59-'Graphique 1'!L59</f>
        <v>70.047905586809975</v>
      </c>
    </row>
    <row r="60" spans="2:9" x14ac:dyDescent="0.25">
      <c r="B60" s="69">
        <f>'Graphique encadré 3  '!B60</f>
        <v>1.35</v>
      </c>
      <c r="C60" s="19">
        <f>'Graphique encadré 3  '!D60-'Graphique 1'!D60</f>
        <v>2.9969143787498069</v>
      </c>
      <c r="D60" s="19">
        <f>'Graphique encadré 3  '!E60-'Graphique 1'!E60</f>
        <v>2.9969143787502617</v>
      </c>
      <c r="E60" s="19">
        <f>'Graphique encadré 3  '!F60-'Graphique 1'!F60</f>
        <v>72.912778378750318</v>
      </c>
      <c r="F60" s="69">
        <f>'Graphique encadré 3  '!H60</f>
        <v>2.7</v>
      </c>
      <c r="G60" s="19">
        <f>'Graphique encadré 3  '!J60-'Graphique 1'!J60</f>
        <v>0</v>
      </c>
      <c r="H60" s="19">
        <f>'Graphique encadré 3  '!K60-'Graphique 1'!K60</f>
        <v>0</v>
      </c>
      <c r="I60" s="19">
        <f>'Graphique encadré 3  '!L60-'Graphique 1'!L60</f>
        <v>69.915864000000056</v>
      </c>
    </row>
    <row r="61" spans="2:9" x14ac:dyDescent="0.25">
      <c r="B61" s="69">
        <f>'Graphique encadré 3  '!B61</f>
        <v>1.375</v>
      </c>
      <c r="C61" s="19">
        <f>'Graphique encadré 3  '!D61-'Graphique 1'!D61</f>
        <v>2.9969143787498069</v>
      </c>
      <c r="D61" s="19">
        <f>'Graphique encadré 3  '!E61-'Graphique 1'!E61</f>
        <v>2.9969143787498069</v>
      </c>
      <c r="E61" s="19">
        <f>'Graphique encadré 3  '!F61-'Graphique 1'!F61</f>
        <v>72.912778378749863</v>
      </c>
      <c r="F61" s="69">
        <f>'Graphique encadré 3  '!H61</f>
        <v>2.75</v>
      </c>
      <c r="G61" s="19">
        <f>'Graphique encadré 3  '!J61-'Graphique 1'!J61</f>
        <v>0</v>
      </c>
      <c r="H61" s="19">
        <f>'Graphique encadré 3  '!K61-'Graphique 1'!K61</f>
        <v>0</v>
      </c>
      <c r="I61" s="19">
        <f>'Graphique encadré 3  '!L61-'Graphique 1'!L61</f>
        <v>69.915864000000511</v>
      </c>
    </row>
    <row r="62" spans="2:9" x14ac:dyDescent="0.25">
      <c r="B62" s="69">
        <f>'Graphique encadré 3  '!B62</f>
        <v>1.4</v>
      </c>
      <c r="C62" s="19">
        <f>'Graphique encadré 3  '!D62-'Graphique 1'!D62</f>
        <v>2.9969143787498069</v>
      </c>
      <c r="D62" s="19">
        <f>'Graphique encadré 3  '!E62-'Graphique 1'!E62</f>
        <v>2.9969143787502617</v>
      </c>
      <c r="E62" s="19">
        <f>'Graphique encadré 3  '!F62-'Graphique 1'!F62</f>
        <v>72.912778378750318</v>
      </c>
      <c r="F62" s="18"/>
      <c r="G62" s="18"/>
      <c r="H62" s="18"/>
      <c r="I62" s="18"/>
    </row>
    <row r="63" spans="2:9" x14ac:dyDescent="0.25">
      <c r="B63" s="69">
        <f>'Graphique encadré 3  '!B63</f>
        <v>1.425</v>
      </c>
      <c r="C63" s="19">
        <f>'Graphique encadré 3  '!D63-'Graphique 1'!D63</f>
        <v>2.9969143787498069</v>
      </c>
      <c r="D63" s="19">
        <f>'Graphique encadré 3  '!E63-'Graphique 1'!E63</f>
        <v>2.9969143787498069</v>
      </c>
      <c r="E63" s="19">
        <f>'Graphique encadré 3  '!F63-'Graphique 1'!F63</f>
        <v>72.912778378750318</v>
      </c>
      <c r="F63" s="18"/>
      <c r="G63" s="18"/>
      <c r="H63" s="18"/>
      <c r="I63" s="18"/>
    </row>
    <row r="64" spans="2:9" x14ac:dyDescent="0.25">
      <c r="B64" s="69">
        <f>'Graphique encadré 3  '!B64</f>
        <v>1.45</v>
      </c>
      <c r="C64" s="19">
        <f>'Graphique encadré 3  '!D64-'Graphique 1'!D64</f>
        <v>2.9969143787498069</v>
      </c>
      <c r="D64" s="19">
        <f>'Graphique encadré 3  '!E64-'Graphique 1'!E64</f>
        <v>2.9969143787498069</v>
      </c>
      <c r="E64" s="19">
        <f>'Graphique encadré 3  '!F64-'Graphique 1'!F64</f>
        <v>72.912778378749863</v>
      </c>
      <c r="F64" s="18"/>
      <c r="G64" s="18"/>
      <c r="H64" s="18"/>
      <c r="I64" s="18"/>
    </row>
    <row r="65" spans="2:9" x14ac:dyDescent="0.25">
      <c r="B65" s="69">
        <f>'Graphique encadré 3  '!B65</f>
        <v>1.4750000000000001</v>
      </c>
      <c r="C65" s="19">
        <f>'Graphique encadré 3  '!D65-'Graphique 1'!D65</f>
        <v>2.9969143787502617</v>
      </c>
      <c r="D65" s="19">
        <f>'Graphique encadré 3  '!E65-'Graphique 1'!E65</f>
        <v>2.9969143787498069</v>
      </c>
      <c r="E65" s="19">
        <f>'Graphique encadré 3  '!F65-'Graphique 1'!F65</f>
        <v>72.912778378749863</v>
      </c>
      <c r="F65" s="18"/>
      <c r="G65" s="18"/>
      <c r="H65" s="18"/>
      <c r="I65" s="18"/>
    </row>
    <row r="66" spans="2:9" x14ac:dyDescent="0.25">
      <c r="B66" s="69">
        <f>'Graphique encadré 3  '!B66</f>
        <v>1.5</v>
      </c>
      <c r="C66" s="19">
        <f>'Graphique encadré 3  '!D66-'Graphique 1'!D66</f>
        <v>2.9969143787502617</v>
      </c>
      <c r="D66" s="19">
        <f>'Graphique encadré 3  '!E66-'Graphique 1'!E66</f>
        <v>2.9969143787502617</v>
      </c>
      <c r="E66" s="19">
        <f>'Graphique encadré 3  '!F66-'Graphique 1'!F66</f>
        <v>72.912778378750318</v>
      </c>
      <c r="F66" s="18"/>
      <c r="G66" s="18"/>
      <c r="H66" s="18"/>
      <c r="I66" s="18"/>
    </row>
    <row r="67" spans="2:9" x14ac:dyDescent="0.25">
      <c r="B67" s="69">
        <f>'Graphique encadré 3  '!B67</f>
        <v>1.5249999999999999</v>
      </c>
      <c r="C67" s="19">
        <f>'Graphique encadré 3  '!D67-'Graphique 1'!D67</f>
        <v>2.9969143787498069</v>
      </c>
      <c r="D67" s="19">
        <f>'Graphique encadré 3  '!E67-'Graphique 1'!E67</f>
        <v>2.9969143787498069</v>
      </c>
      <c r="E67" s="19">
        <f>'Graphique encadré 3  '!F67-'Graphique 1'!F67</f>
        <v>72.912778378749863</v>
      </c>
      <c r="F67" s="18"/>
      <c r="G67" s="18"/>
      <c r="H67" s="18"/>
      <c r="I67" s="18"/>
    </row>
    <row r="68" spans="2:9" x14ac:dyDescent="0.25">
      <c r="B68" s="69">
        <f>'Graphique encadré 3  '!B68</f>
        <v>1.55</v>
      </c>
      <c r="C68" s="19">
        <f>'Graphique encadré 3  '!D68-'Graphique 1'!D68</f>
        <v>2.9969143787502617</v>
      </c>
      <c r="D68" s="19">
        <f>'Graphique encadré 3  '!E68-'Graphique 1'!E68</f>
        <v>2.9969143787498069</v>
      </c>
      <c r="E68" s="19">
        <f>'Graphique encadré 3  '!F68-'Graphique 1'!F68</f>
        <v>72.912778378749863</v>
      </c>
      <c r="F68" s="18"/>
      <c r="G68" s="18"/>
      <c r="H68" s="18"/>
      <c r="I68" s="18"/>
    </row>
    <row r="69" spans="2:9" x14ac:dyDescent="0.25">
      <c r="B69" s="69">
        <f>'Graphique encadré 3  '!B69</f>
        <v>1.575</v>
      </c>
      <c r="C69" s="19">
        <f>'Graphique encadré 3  '!D69-'Graphique 1'!D69</f>
        <v>2.9969143787498069</v>
      </c>
      <c r="D69" s="19">
        <f>'Graphique encadré 3  '!E69-'Graphique 1'!E69</f>
        <v>2.9969143787502617</v>
      </c>
      <c r="E69" s="19">
        <f>'Graphique encadré 3  '!F69-'Graphique 1'!F69</f>
        <v>72.912778378750318</v>
      </c>
      <c r="F69" s="18"/>
      <c r="G69" s="18"/>
      <c r="H69" s="18"/>
      <c r="I69" s="18"/>
    </row>
    <row r="70" spans="2:9" x14ac:dyDescent="0.25">
      <c r="B70" s="69">
        <f>'Graphique encadré 3  '!B70</f>
        <v>1.6</v>
      </c>
      <c r="C70" s="19">
        <f>'Graphique encadré 3  '!D70-'Graphique 1'!D70</f>
        <v>2.9969143787502617</v>
      </c>
      <c r="D70" s="19">
        <f>'Graphique encadré 3  '!E70-'Graphique 1'!E70</f>
        <v>2.9969143787498069</v>
      </c>
      <c r="E70" s="19">
        <f>'Graphique encadré 3  '!F70-'Graphique 1'!F70</f>
        <v>72.912778378749863</v>
      </c>
      <c r="F70" s="18"/>
      <c r="G70" s="18"/>
      <c r="H70" s="18"/>
      <c r="I70" s="18"/>
    </row>
    <row r="71" spans="2:9" x14ac:dyDescent="0.25">
      <c r="B71" s="69">
        <f>'Graphique encadré 3  '!B71</f>
        <v>1.625</v>
      </c>
      <c r="C71" s="19">
        <f>'Graphique encadré 3  '!D71-'Graphique 1'!D71</f>
        <v>2.9969143787498069</v>
      </c>
      <c r="D71" s="19">
        <f>'Graphique encadré 3  '!E71-'Graphique 1'!E71</f>
        <v>2.9969143787498069</v>
      </c>
      <c r="E71" s="19">
        <f>'Graphique encadré 3  '!F71-'Graphique 1'!F71</f>
        <v>72.912778378749863</v>
      </c>
      <c r="F71" s="18"/>
      <c r="G71" s="18"/>
      <c r="H71" s="18"/>
      <c r="I71" s="18"/>
    </row>
    <row r="72" spans="2:9" x14ac:dyDescent="0.25">
      <c r="B72" s="69">
        <f>'Graphique encadré 3  '!B72</f>
        <v>1.65</v>
      </c>
      <c r="C72" s="19">
        <f>'Graphique encadré 3  '!D72-'Graphique 1'!D72</f>
        <v>2.9969143787502617</v>
      </c>
      <c r="D72" s="19">
        <f>'Graphique encadré 3  '!E72-'Graphique 1'!E72</f>
        <v>2.9969143787498069</v>
      </c>
      <c r="E72" s="19">
        <f>'Graphique encadré 3  '!F72-'Graphique 1'!F72</f>
        <v>72.912778378750318</v>
      </c>
      <c r="F72" s="18"/>
      <c r="G72" s="18"/>
      <c r="H72" s="18"/>
      <c r="I72" s="18"/>
    </row>
    <row r="73" spans="2:9" x14ac:dyDescent="0.25">
      <c r="B73" s="69">
        <f>'Graphique encadré 3  '!B73</f>
        <v>1.675</v>
      </c>
      <c r="C73" s="19">
        <f>'Graphique encadré 3  '!D73-'Graphique 1'!D73</f>
        <v>2.9969143787498069</v>
      </c>
      <c r="D73" s="19">
        <f>'Graphique encadré 3  '!E73-'Graphique 1'!E73</f>
        <v>2.9969143787498069</v>
      </c>
      <c r="E73" s="19">
        <f>'Graphique encadré 3  '!F73-'Graphique 1'!F73</f>
        <v>72.912778378749863</v>
      </c>
      <c r="F73" s="18"/>
      <c r="G73" s="18"/>
      <c r="H73" s="18"/>
      <c r="I73" s="18"/>
    </row>
    <row r="74" spans="2:9" x14ac:dyDescent="0.25">
      <c r="B74" s="69">
        <f>'Graphique encadré 3  '!B74</f>
        <v>1.7</v>
      </c>
      <c r="C74" s="19">
        <f>'Graphique encadré 3  '!D74-'Graphique 1'!D74</f>
        <v>2.9969143787502617</v>
      </c>
      <c r="D74" s="19">
        <f>'Graphique encadré 3  '!E74-'Graphique 1'!E74</f>
        <v>2.9969143787498069</v>
      </c>
      <c r="E74" s="19">
        <f>'Graphique encadré 3  '!F74-'Graphique 1'!F74</f>
        <v>72.912778378749863</v>
      </c>
      <c r="F74" s="18"/>
      <c r="G74" s="18"/>
      <c r="H74" s="18"/>
      <c r="I74" s="18"/>
    </row>
    <row r="75" spans="2:9" x14ac:dyDescent="0.25">
      <c r="B75" s="69">
        <f>'Graphique encadré 3  '!B75</f>
        <v>1.7250000000000001</v>
      </c>
      <c r="C75" s="19">
        <f>'Graphique encadré 3  '!D75-'Graphique 1'!D75</f>
        <v>2.9969143787498069</v>
      </c>
      <c r="D75" s="19">
        <f>'Graphique encadré 3  '!E75-'Graphique 1'!E75</f>
        <v>2.9969143787498069</v>
      </c>
      <c r="E75" s="19">
        <f>'Graphique encadré 3  '!F75-'Graphique 1'!F75</f>
        <v>72.912778378749863</v>
      </c>
      <c r="F75" s="18"/>
      <c r="G75" s="18"/>
      <c r="H75" s="18"/>
      <c r="I75" s="18"/>
    </row>
    <row r="76" spans="2:9" x14ac:dyDescent="0.25">
      <c r="B76" s="69">
        <f>'Graphique encadré 3  '!B76</f>
        <v>1.75</v>
      </c>
      <c r="C76" s="19">
        <f>'Graphique encadré 3  '!D76-'Graphique 1'!D76</f>
        <v>2.9969143787502617</v>
      </c>
      <c r="D76" s="19">
        <f>'Graphique encadré 3  '!E76-'Graphique 1'!E76</f>
        <v>2.9969143787498069</v>
      </c>
      <c r="E76" s="19">
        <f>'Graphique encadré 3  '!F76-'Graphique 1'!F76</f>
        <v>72.912778378750318</v>
      </c>
      <c r="F76" s="18"/>
      <c r="G76" s="18"/>
      <c r="H76" s="18"/>
      <c r="I76" s="18"/>
    </row>
    <row r="77" spans="2:9" x14ac:dyDescent="0.25">
      <c r="B77" s="69">
        <f>'Graphique encadré 3  '!B77</f>
        <v>1.7749999999999999</v>
      </c>
      <c r="C77" s="19">
        <f>'Graphique encadré 3  '!D77-'Graphique 1'!D77</f>
        <v>2.9969143787502617</v>
      </c>
      <c r="D77" s="19">
        <f>'Graphique encadré 3  '!E77-'Graphique 1'!E77</f>
        <v>2.9969143787498069</v>
      </c>
      <c r="E77" s="19">
        <f>'Graphique encadré 3  '!F77-'Graphique 1'!F77</f>
        <v>72.912778378750318</v>
      </c>
      <c r="F77" s="18"/>
      <c r="G77" s="18"/>
      <c r="H77" s="18"/>
      <c r="I77" s="18"/>
    </row>
    <row r="78" spans="2:9" x14ac:dyDescent="0.25">
      <c r="B78" s="69">
        <f>'Graphique encadré 3  '!B78</f>
        <v>1.8</v>
      </c>
      <c r="C78" s="19">
        <f>'Graphique encadré 3  '!D78-'Graphique 1'!D78</f>
        <v>0</v>
      </c>
      <c r="D78" s="19">
        <f>'Graphique encadré 3  '!E78-'Graphique 1'!E78</f>
        <v>2.9969143787498069</v>
      </c>
      <c r="E78" s="19">
        <f>'Graphique encadré 3  '!F78-'Graphique 1'!F78</f>
        <v>72.912778378749863</v>
      </c>
      <c r="F78" s="18"/>
      <c r="G78" s="18"/>
      <c r="H78" s="18"/>
      <c r="I78" s="18"/>
    </row>
    <row r="79" spans="2:9" x14ac:dyDescent="0.25">
      <c r="B79" s="69">
        <f>'Graphique encadré 3  '!B79</f>
        <v>1.825</v>
      </c>
      <c r="C79" s="19">
        <f>'Graphique encadré 3  '!D79-'Graphique 1'!D79</f>
        <v>0</v>
      </c>
      <c r="D79" s="19">
        <f>'Graphique encadré 3  '!E79-'Graphique 1'!E79</f>
        <v>2.9969143787498069</v>
      </c>
      <c r="E79" s="19">
        <f>'Graphique encadré 3  '!F79-'Graphique 1'!F79</f>
        <v>72.912778378750318</v>
      </c>
      <c r="F79" s="18"/>
      <c r="G79" s="18"/>
      <c r="H79" s="18"/>
      <c r="I79" s="18"/>
    </row>
    <row r="80" spans="2:9" x14ac:dyDescent="0.25">
      <c r="B80" s="69">
        <f>'Graphique encadré 3  '!B80</f>
        <v>1.85</v>
      </c>
      <c r="C80" s="19">
        <f>'Graphique encadré 3  '!D80-'Graphique 1'!D80</f>
        <v>0</v>
      </c>
      <c r="D80" s="19">
        <f>'Graphique encadré 3  '!E80-'Graphique 1'!E80</f>
        <v>2.9969143787498069</v>
      </c>
      <c r="E80" s="19">
        <f>'Graphique encadré 3  '!F80-'Graphique 1'!F80</f>
        <v>72.912778378750318</v>
      </c>
      <c r="F80" s="18"/>
      <c r="G80" s="18"/>
      <c r="H80" s="18"/>
      <c r="I80" s="18"/>
    </row>
    <row r="81" spans="2:9" x14ac:dyDescent="0.25">
      <c r="B81" s="69">
        <f>'Graphique encadré 3  '!B81</f>
        <v>1.875</v>
      </c>
      <c r="C81" s="19">
        <f>'Graphique encadré 3  '!D81-'Graphique 1'!D81</f>
        <v>0</v>
      </c>
      <c r="D81" s="19">
        <f>'Graphique encadré 3  '!E81-'Graphique 1'!E81</f>
        <v>2.9969143787498069</v>
      </c>
      <c r="E81" s="19">
        <f>'Graphique encadré 3  '!F81-'Graphique 1'!F81</f>
        <v>72.912778378749863</v>
      </c>
      <c r="F81" s="18"/>
      <c r="G81" s="18"/>
      <c r="H81" s="18"/>
      <c r="I81" s="18"/>
    </row>
    <row r="82" spans="2:9" x14ac:dyDescent="0.25">
      <c r="B82" s="69">
        <f>'Graphique encadré 3  '!B82</f>
        <v>1.9</v>
      </c>
      <c r="C82" s="19">
        <f>'Graphique encadré 3  '!D82-'Graphique 1'!D82</f>
        <v>0</v>
      </c>
      <c r="D82" s="19">
        <f>'Graphique encadré 3  '!E82-'Graphique 1'!E82</f>
        <v>2.9969143787498069</v>
      </c>
      <c r="E82" s="19">
        <f>'Graphique encadré 3  '!F82-'Graphique 1'!F82</f>
        <v>72.912778378750318</v>
      </c>
      <c r="F82" s="18"/>
      <c r="G82" s="18"/>
      <c r="H82" s="18"/>
      <c r="I82" s="18"/>
    </row>
    <row r="83" spans="2:9" x14ac:dyDescent="0.25">
      <c r="B83" s="69">
        <f>'Graphique encadré 3  '!B83</f>
        <v>1.925</v>
      </c>
      <c r="C83" s="19">
        <f>'Graphique encadré 3  '!D83-'Graphique 1'!D83</f>
        <v>0</v>
      </c>
      <c r="D83" s="19">
        <f>'Graphique encadré 3  '!E83-'Graphique 1'!E83</f>
        <v>2.9969143787498069</v>
      </c>
      <c r="E83" s="19">
        <f>'Graphique encadré 3  '!F83-'Graphique 1'!F83</f>
        <v>72.912778378749863</v>
      </c>
      <c r="F83" s="18"/>
      <c r="G83" s="18"/>
      <c r="H83" s="18"/>
      <c r="I83" s="18"/>
    </row>
    <row r="84" spans="2:9" x14ac:dyDescent="0.25">
      <c r="B84" s="69">
        <f>'Graphique encadré 3  '!B84</f>
        <v>1.95</v>
      </c>
      <c r="C84" s="19">
        <f>'Graphique encadré 3  '!D84-'Graphique 1'!D84</f>
        <v>0</v>
      </c>
      <c r="D84" s="19">
        <f>'Graphique encadré 3  '!E84-'Graphique 1'!E84</f>
        <v>2.9969143787498069</v>
      </c>
      <c r="E84" s="19">
        <f>'Graphique encadré 3  '!F84-'Graphique 1'!F84</f>
        <v>72.912778378749863</v>
      </c>
      <c r="F84" s="18"/>
      <c r="G84" s="18"/>
      <c r="H84" s="18"/>
      <c r="I84" s="18"/>
    </row>
    <row r="85" spans="2:9" x14ac:dyDescent="0.25">
      <c r="B85" s="69">
        <f>'Graphique encadré 3  '!B85</f>
        <v>1.9750000000000001</v>
      </c>
      <c r="C85" s="19">
        <f>'Graphique encadré 3  '!D85-'Graphique 1'!D85</f>
        <v>0</v>
      </c>
      <c r="D85" s="19">
        <f>'Graphique encadré 3  '!E85-'Graphique 1'!E85</f>
        <v>2.9969143787498069</v>
      </c>
      <c r="E85" s="19">
        <f>'Graphique encadré 3  '!F85-'Graphique 1'!F85</f>
        <v>72.912778378749863</v>
      </c>
      <c r="F85" s="18"/>
      <c r="G85" s="18"/>
      <c r="H85" s="18"/>
      <c r="I85" s="18"/>
    </row>
    <row r="86" spans="2:9" x14ac:dyDescent="0.25">
      <c r="B86" s="69">
        <f>'Graphique encadré 3  '!B86</f>
        <v>2</v>
      </c>
      <c r="C86" s="19">
        <f>'Graphique encadré 3  '!D86-'Graphique 1'!D86</f>
        <v>0</v>
      </c>
      <c r="D86" s="19">
        <f>'Graphique encadré 3  '!E86-'Graphique 1'!E86</f>
        <v>2.9969143787498069</v>
      </c>
      <c r="E86" s="19">
        <f>'Graphique encadré 3  '!F86-'Graphique 1'!F86</f>
        <v>72.912778378750318</v>
      </c>
      <c r="F86" s="18"/>
      <c r="G86" s="18"/>
      <c r="H86" s="18"/>
      <c r="I86" s="18"/>
    </row>
    <row r="87" spans="2:9" x14ac:dyDescent="0.25">
      <c r="B87" s="69">
        <f>'Graphique encadré 3  '!B87</f>
        <v>2.0249999999999999</v>
      </c>
      <c r="C87" s="19">
        <f>'Graphique encadré 3  '!D87-'Graphique 1'!D87</f>
        <v>0</v>
      </c>
      <c r="D87" s="19">
        <f>'Graphique encadré 3  '!E87-'Graphique 1'!E87</f>
        <v>2.9969143787498069</v>
      </c>
      <c r="E87" s="19">
        <f>'Graphique encadré 3  '!F87-'Graphique 1'!F87</f>
        <v>72.912778378750318</v>
      </c>
      <c r="F87" s="18"/>
      <c r="G87" s="18"/>
      <c r="H87" s="18"/>
      <c r="I87" s="18"/>
    </row>
    <row r="88" spans="2:9" x14ac:dyDescent="0.25">
      <c r="B88" s="69">
        <f>'Graphique encadré 3  '!B88</f>
        <v>2.0499999999999998</v>
      </c>
      <c r="C88" s="19">
        <f>'Graphique encadré 3  '!D88-'Graphique 1'!D88</f>
        <v>0</v>
      </c>
      <c r="D88" s="19">
        <f>'Graphique encadré 3  '!E88-'Graphique 1'!E88</f>
        <v>2.9969143787498069</v>
      </c>
      <c r="E88" s="19">
        <f>'Graphique encadré 3  '!F88-'Graphique 1'!F88</f>
        <v>72.912778378749863</v>
      </c>
      <c r="F88" s="18"/>
      <c r="G88" s="18"/>
      <c r="H88" s="18"/>
      <c r="I88" s="18"/>
    </row>
    <row r="89" spans="2:9" x14ac:dyDescent="0.25">
      <c r="B89" s="69">
        <f>'Graphique encadré 3  '!B89</f>
        <v>2.0750000000000002</v>
      </c>
      <c r="C89" s="19">
        <f>'Graphique encadré 3  '!D89-'Graphique 1'!D89</f>
        <v>0</v>
      </c>
      <c r="D89" s="19">
        <f>'Graphique encadré 3  '!E89-'Graphique 1'!E89</f>
        <v>2.9969143787498069</v>
      </c>
      <c r="E89" s="19">
        <f>'Graphique encadré 3  '!F89-'Graphique 1'!F89</f>
        <v>72.912778378750318</v>
      </c>
      <c r="F89" s="18"/>
      <c r="G89" s="18"/>
      <c r="H89" s="18"/>
      <c r="I89" s="18"/>
    </row>
    <row r="90" spans="2:9" x14ac:dyDescent="0.25">
      <c r="B90" s="69">
        <f>'Graphique encadré 3  '!B90</f>
        <v>2.1</v>
      </c>
      <c r="C90" s="19">
        <f>'Graphique encadré 3  '!D90-'Graphique 1'!D90</f>
        <v>0</v>
      </c>
      <c r="D90" s="19">
        <f>'Graphique encadré 3  '!E90-'Graphique 1'!E90</f>
        <v>2.9969143787498069</v>
      </c>
      <c r="E90" s="19">
        <f>'Graphique encadré 3  '!F90-'Graphique 1'!F90</f>
        <v>72.912778378750318</v>
      </c>
      <c r="F90" s="18"/>
      <c r="G90" s="18"/>
      <c r="H90" s="18"/>
      <c r="I90" s="18"/>
    </row>
    <row r="91" spans="2:9" x14ac:dyDescent="0.25">
      <c r="B91" s="69">
        <f>'Graphique encadré 3  '!B91</f>
        <v>2.125</v>
      </c>
      <c r="C91" s="19">
        <f>'Graphique encadré 3  '!D91-'Graphique 1'!D91</f>
        <v>0</v>
      </c>
      <c r="D91" s="19">
        <f>'Graphique encadré 3  '!E91-'Graphique 1'!E91</f>
        <v>2.9969143787498069</v>
      </c>
      <c r="E91" s="19">
        <f>'Graphique encadré 3  '!F91-'Graphique 1'!F91</f>
        <v>72.912778378750318</v>
      </c>
      <c r="F91" s="18"/>
      <c r="G91" s="18"/>
      <c r="H91" s="18"/>
      <c r="I91" s="18"/>
    </row>
    <row r="92" spans="2:9" x14ac:dyDescent="0.25">
      <c r="B92" s="69">
        <f>'Graphique encadré 3  '!B92</f>
        <v>2.15</v>
      </c>
      <c r="C92" s="19">
        <f>'Graphique encadré 3  '!D92-'Graphique 1'!D92</f>
        <v>0</v>
      </c>
      <c r="D92" s="19">
        <f>'Graphique encadré 3  '!E92-'Graphique 1'!E92</f>
        <v>2.9969143787498069</v>
      </c>
      <c r="E92" s="19">
        <f>'Graphique encadré 3  '!F92-'Graphique 1'!F92</f>
        <v>72.912778378750318</v>
      </c>
      <c r="F92" s="18"/>
      <c r="G92" s="18"/>
      <c r="H92" s="18"/>
      <c r="I92" s="18"/>
    </row>
    <row r="93" spans="2:9" x14ac:dyDescent="0.25">
      <c r="B93" s="69">
        <f>'Graphique encadré 3  '!B93</f>
        <v>2.1749999999999998</v>
      </c>
      <c r="C93" s="19">
        <f>'Graphique encadré 3  '!D93-'Graphique 1'!D93</f>
        <v>0</v>
      </c>
      <c r="D93" s="19">
        <f>'Graphique encadré 3  '!E93-'Graphique 1'!E93</f>
        <v>2.9969143787502617</v>
      </c>
      <c r="E93" s="19">
        <f>'Graphique encadré 3  '!F93-'Graphique 1'!F93</f>
        <v>72.912778378749863</v>
      </c>
      <c r="F93" s="18"/>
      <c r="G93" s="18"/>
      <c r="H93" s="18"/>
      <c r="I93" s="18"/>
    </row>
    <row r="94" spans="2:9" x14ac:dyDescent="0.25">
      <c r="B94" s="69">
        <f>'Graphique encadré 3  '!B94</f>
        <v>2.2000000000000002</v>
      </c>
      <c r="C94" s="19">
        <f>'Graphique encadré 3  '!D94-'Graphique 1'!D94</f>
        <v>0</v>
      </c>
      <c r="D94" s="19">
        <f>'Graphique encadré 3  '!E94-'Graphique 1'!E94</f>
        <v>2.9969143787502617</v>
      </c>
      <c r="E94" s="19">
        <f>'Graphique encadré 3  '!F94-'Graphique 1'!F94</f>
        <v>72.912778378750318</v>
      </c>
      <c r="F94" s="18"/>
      <c r="G94" s="18"/>
      <c r="H94" s="18"/>
      <c r="I94" s="18"/>
    </row>
    <row r="95" spans="2:9" x14ac:dyDescent="0.25">
      <c r="B95" s="69">
        <f>'Graphique encadré 3  '!B95</f>
        <v>2.2250000000000001</v>
      </c>
      <c r="C95" s="19">
        <f>'Graphique encadré 3  '!D95-'Graphique 1'!D95</f>
        <v>0</v>
      </c>
      <c r="D95" s="19">
        <f>'Graphique encadré 3  '!E95-'Graphique 1'!E95</f>
        <v>0</v>
      </c>
      <c r="E95" s="19">
        <f>'Graphique encadré 3  '!F95-'Graphique 1'!F95</f>
        <v>72.912778378750772</v>
      </c>
      <c r="F95" s="18"/>
      <c r="G95" s="18"/>
      <c r="H95" s="18"/>
      <c r="I95" s="18"/>
    </row>
    <row r="96" spans="2:9" x14ac:dyDescent="0.25">
      <c r="B96" s="69">
        <f>'Graphique encadré 3  '!B96</f>
        <v>2.25</v>
      </c>
      <c r="C96" s="19">
        <f>'Graphique encadré 3  '!D96-'Graphique 1'!D96</f>
        <v>0</v>
      </c>
      <c r="D96" s="19">
        <f>'Graphique encadré 3  '!E96-'Graphique 1'!E96</f>
        <v>0</v>
      </c>
      <c r="E96" s="19">
        <f>'Graphique encadré 3  '!F96-'Graphique 1'!F96</f>
        <v>72.912778378749863</v>
      </c>
      <c r="F96" s="18"/>
      <c r="G96" s="18"/>
      <c r="H96" s="18"/>
      <c r="I96" s="18"/>
    </row>
    <row r="97" spans="2:9" x14ac:dyDescent="0.25">
      <c r="B97" s="69">
        <f>'Graphique encadré 3  '!B97</f>
        <v>2.2749999999999999</v>
      </c>
      <c r="C97" s="19">
        <f>'Graphique encadré 3  '!D97-'Graphique 1'!D97</f>
        <v>0</v>
      </c>
      <c r="D97" s="19">
        <f>'Graphique encadré 3  '!E97-'Graphique 1'!E97</f>
        <v>0</v>
      </c>
      <c r="E97" s="19">
        <f>'Graphique encadré 3  '!F97-'Graphique 1'!F97</f>
        <v>72.912778378750772</v>
      </c>
      <c r="F97" s="18"/>
      <c r="G97" s="18"/>
      <c r="H97" s="18"/>
      <c r="I97" s="18"/>
    </row>
    <row r="98" spans="2:9" x14ac:dyDescent="0.25">
      <c r="B98" s="69">
        <f>'Graphique encadré 3  '!B98</f>
        <v>2.2999999999999998</v>
      </c>
      <c r="C98" s="19">
        <f>'Graphique encadré 3  '!D98-'Graphique 1'!D98</f>
        <v>0</v>
      </c>
      <c r="D98" s="19">
        <f>'Graphique encadré 3  '!E98-'Graphique 1'!E98</f>
        <v>0</v>
      </c>
      <c r="E98" s="19">
        <f>'Graphique encadré 3  '!F98-'Graphique 1'!F98</f>
        <v>72.912778378749863</v>
      </c>
      <c r="F98" s="18"/>
      <c r="G98" s="18"/>
      <c r="H98" s="18"/>
      <c r="I98" s="18"/>
    </row>
    <row r="99" spans="2:9" x14ac:dyDescent="0.25">
      <c r="B99" s="69">
        <f>'Graphique encadré 3  '!B99</f>
        <v>2.3250000000000002</v>
      </c>
      <c r="C99" s="19">
        <f>'Graphique encadré 3  '!D99-'Graphique 1'!D99</f>
        <v>0</v>
      </c>
      <c r="D99" s="19">
        <f>'Graphique encadré 3  '!E99-'Graphique 1'!E99</f>
        <v>0</v>
      </c>
      <c r="E99" s="19">
        <f>'Graphique encadré 3  '!F99-'Graphique 1'!F99</f>
        <v>72.912778378749863</v>
      </c>
      <c r="F99" s="18"/>
      <c r="G99" s="18"/>
      <c r="H99" s="18"/>
      <c r="I99" s="18"/>
    </row>
    <row r="100" spans="2:9" x14ac:dyDescent="0.25">
      <c r="B100" s="69">
        <f>'Graphique encadré 3  '!B100</f>
        <v>2.35</v>
      </c>
      <c r="C100" s="19">
        <f>'Graphique encadré 3  '!D100-'Graphique 1'!D100</f>
        <v>0</v>
      </c>
      <c r="D100" s="19">
        <f>'Graphique encadré 3  '!E100-'Graphique 1'!E100</f>
        <v>0</v>
      </c>
      <c r="E100" s="19">
        <f>'Graphique encadré 3  '!F100-'Graphique 1'!F100</f>
        <v>72.912778378750772</v>
      </c>
      <c r="F100" s="18"/>
      <c r="G100" s="18"/>
      <c r="H100" s="18"/>
      <c r="I100" s="18"/>
    </row>
    <row r="101" spans="2:9" x14ac:dyDescent="0.25">
      <c r="B101" s="69">
        <f>'Graphique encadré 3  '!B101</f>
        <v>2.375</v>
      </c>
      <c r="C101" s="19">
        <f>'Graphique encadré 3  '!D101-'Graphique 1'!D101</f>
        <v>0</v>
      </c>
      <c r="D101" s="19">
        <f>'Graphique encadré 3  '!E101-'Graphique 1'!E101</f>
        <v>0</v>
      </c>
      <c r="E101" s="19">
        <f>'Graphique encadré 3  '!F101-'Graphique 1'!F101</f>
        <v>72.912778378750772</v>
      </c>
      <c r="F101" s="18"/>
      <c r="G101" s="18"/>
      <c r="H101" s="18"/>
      <c r="I101" s="18"/>
    </row>
    <row r="102" spans="2:9" x14ac:dyDescent="0.25">
      <c r="B102" s="69">
        <f>'Graphique encadré 3  '!B102</f>
        <v>2.4</v>
      </c>
      <c r="C102" s="19">
        <f>'Graphique encadré 3  '!D102-'Graphique 1'!D102</f>
        <v>0</v>
      </c>
      <c r="D102" s="19">
        <f>'Graphique encadré 3  '!E102-'Graphique 1'!E102</f>
        <v>0</v>
      </c>
      <c r="E102" s="19">
        <f>'Graphique encadré 3  '!F102-'Graphique 1'!F102</f>
        <v>72.912778378749863</v>
      </c>
      <c r="F102" s="18"/>
      <c r="G102" s="18"/>
      <c r="H102" s="18"/>
      <c r="I102" s="18"/>
    </row>
    <row r="103" spans="2:9" x14ac:dyDescent="0.25">
      <c r="B103" s="69">
        <f>'Graphique encadré 3  '!B103</f>
        <v>2.4249999999999998</v>
      </c>
      <c r="C103" s="19">
        <f>'Graphique encadré 3  '!D103-'Graphique 1'!D103</f>
        <v>0</v>
      </c>
      <c r="D103" s="19">
        <f>'Graphique encadré 3  '!E103-'Graphique 1'!E103</f>
        <v>0</v>
      </c>
      <c r="E103" s="19">
        <f>'Graphique encadré 3  '!F103-'Graphique 1'!F103</f>
        <v>72.912778378749863</v>
      </c>
      <c r="F103" s="18"/>
      <c r="G103" s="18"/>
      <c r="H103" s="18"/>
      <c r="I103" s="18"/>
    </row>
    <row r="104" spans="2:9" x14ac:dyDescent="0.25">
      <c r="B104" s="69">
        <f>'Graphique encadré 3  '!B104</f>
        <v>2.4500000000000002</v>
      </c>
      <c r="C104" s="19">
        <f>'Graphique encadré 3  '!D104-'Graphique 1'!D104</f>
        <v>0</v>
      </c>
      <c r="D104" s="19">
        <f>'Graphique encadré 3  '!E104-'Graphique 1'!E104</f>
        <v>0</v>
      </c>
      <c r="E104" s="19">
        <f>'Graphique encadré 3  '!F104-'Graphique 1'!F104</f>
        <v>72.912778378750772</v>
      </c>
      <c r="F104" s="18"/>
      <c r="G104" s="18"/>
      <c r="H104" s="18"/>
      <c r="I104" s="18"/>
    </row>
    <row r="105" spans="2:9" x14ac:dyDescent="0.25">
      <c r="B105" s="69">
        <f>'Graphique encadré 3  '!B105</f>
        <v>2.4749999999999996</v>
      </c>
      <c r="C105" s="19">
        <f>'Graphique encadré 3  '!D105-'Graphique 1'!D105</f>
        <v>0</v>
      </c>
      <c r="D105" s="19">
        <f>'Graphique encadré 3  '!E105-'Graphique 1'!E105</f>
        <v>0</v>
      </c>
      <c r="E105" s="19">
        <f>'Graphique encadré 3  '!F105-'Graphique 1'!F105</f>
        <v>72.912778378750772</v>
      </c>
      <c r="F105" s="18"/>
      <c r="G105" s="18"/>
      <c r="H105" s="18"/>
      <c r="I105" s="18"/>
    </row>
    <row r="106" spans="2:9" x14ac:dyDescent="0.25">
      <c r="B106" s="69">
        <f>'Graphique encadré 3  '!B106</f>
        <v>2.5</v>
      </c>
      <c r="C106" s="19">
        <f>'Graphique encadré 3  '!D106-'Graphique 1'!D106</f>
        <v>0</v>
      </c>
      <c r="D106" s="19">
        <f>'Graphique encadré 3  '!E106-'Graphique 1'!E106</f>
        <v>0</v>
      </c>
      <c r="E106" s="19">
        <f>'Graphique encadré 3  '!F106-'Graphique 1'!F106</f>
        <v>72.912778378750772</v>
      </c>
      <c r="F106" s="18"/>
      <c r="G106" s="18"/>
      <c r="H106" s="18"/>
      <c r="I106" s="18"/>
    </row>
    <row r="107" spans="2:9" x14ac:dyDescent="0.25">
      <c r="B107" s="69">
        <f>'Graphique encadré 3  '!B107</f>
        <v>2.5250000000000004</v>
      </c>
      <c r="C107" s="19">
        <f>'Graphique encadré 3  '!D107-'Graphique 1'!D107</f>
        <v>0</v>
      </c>
      <c r="D107" s="19">
        <f>'Graphique encadré 3  '!E107-'Graphique 1'!E107</f>
        <v>0</v>
      </c>
      <c r="E107" s="19">
        <f>'Graphique encadré 3  '!F107-'Graphique 1'!F107</f>
        <v>72.912778378749863</v>
      </c>
      <c r="F107" s="18"/>
      <c r="G107" s="18"/>
      <c r="H107" s="18"/>
      <c r="I107" s="18"/>
    </row>
    <row r="108" spans="2:9" x14ac:dyDescent="0.25">
      <c r="B108" s="69">
        <f>'Graphique encadré 3  '!B108</f>
        <v>2.5500000000000007</v>
      </c>
      <c r="C108" s="19">
        <f>'Graphique encadré 3  '!D108-'Graphique 1'!D108</f>
        <v>0</v>
      </c>
      <c r="D108" s="19">
        <f>'Graphique encadré 3  '!E108-'Graphique 1'!E108</f>
        <v>0</v>
      </c>
      <c r="E108" s="19">
        <f>'Graphique encadré 3  '!F108-'Graphique 1'!F108</f>
        <v>72.912778378750772</v>
      </c>
      <c r="F108" s="18"/>
      <c r="G108" s="18"/>
      <c r="H108" s="18"/>
      <c r="I108" s="18"/>
    </row>
    <row r="109" spans="2:9" x14ac:dyDescent="0.25">
      <c r="B109" s="69">
        <f>'Graphique encadré 3  '!B109</f>
        <v>2.5750000000000006</v>
      </c>
      <c r="C109" s="19">
        <f>'Graphique encadré 3  '!D109-'Graphique 1'!D109</f>
        <v>0</v>
      </c>
      <c r="D109" s="19">
        <f>'Graphique encadré 3  '!E109-'Graphique 1'!E109</f>
        <v>0</v>
      </c>
      <c r="E109" s="19">
        <f>'Graphique encadré 3  '!F109-'Graphique 1'!F109</f>
        <v>72.912778378749863</v>
      </c>
      <c r="F109" s="18"/>
      <c r="G109" s="18"/>
      <c r="H109" s="18"/>
      <c r="I109" s="18"/>
    </row>
    <row r="110" spans="2:9" x14ac:dyDescent="0.25">
      <c r="B110" s="69">
        <f>'Graphique encadré 3  '!B110</f>
        <v>2.600000000000001</v>
      </c>
      <c r="C110" s="19">
        <f>'Graphique encadré 3  '!D110-'Graphique 1'!D110</f>
        <v>0</v>
      </c>
      <c r="D110" s="19">
        <f>'Graphique encadré 3  '!E110-'Graphique 1'!E110</f>
        <v>0</v>
      </c>
      <c r="E110" s="19">
        <f>'Graphique encadré 3  '!F110-'Graphique 1'!F110</f>
        <v>72.912778378749863</v>
      </c>
      <c r="F110" s="18"/>
      <c r="G110" s="18"/>
      <c r="H110" s="18"/>
      <c r="I110" s="18"/>
    </row>
    <row r="111" spans="2:9" x14ac:dyDescent="0.25">
      <c r="B111" s="69">
        <f>'Graphique encadré 3  '!B111</f>
        <v>2.6250000000000013</v>
      </c>
      <c r="C111" s="19">
        <f>'Graphique encadré 3  '!D111-'Graphique 1'!D111</f>
        <v>0</v>
      </c>
      <c r="D111" s="19">
        <f>'Graphique encadré 3  '!E111-'Graphique 1'!E111</f>
        <v>0</v>
      </c>
      <c r="E111" s="19">
        <f>'Graphique encadré 3  '!F111-'Graphique 1'!F111</f>
        <v>72.912778378749863</v>
      </c>
      <c r="F111" s="18"/>
      <c r="G111" s="18"/>
      <c r="H111" s="18"/>
      <c r="I111" s="18"/>
    </row>
    <row r="112" spans="2:9" x14ac:dyDescent="0.25">
      <c r="B112" s="69">
        <f>'Graphique encadré 3  '!B112</f>
        <v>2.6500000000000017</v>
      </c>
      <c r="C112" s="19">
        <f>'Graphique encadré 3  '!D112-'Graphique 1'!D112</f>
        <v>0</v>
      </c>
      <c r="D112" s="19">
        <f>'Graphique encadré 3  '!E112-'Graphique 1'!E112</f>
        <v>0</v>
      </c>
      <c r="E112" s="19">
        <f>'Graphique encadré 3  '!F112-'Graphique 1'!F112</f>
        <v>69.915864000000511</v>
      </c>
      <c r="F112" s="18"/>
      <c r="G112" s="18"/>
      <c r="H112" s="18"/>
      <c r="I112" s="18"/>
    </row>
    <row r="113" spans="2:9" x14ac:dyDescent="0.25">
      <c r="B113" s="69">
        <f>'Graphique encadré 3  '!B113</f>
        <v>2.675000000000002</v>
      </c>
      <c r="C113" s="19">
        <f>'Graphique encadré 3  '!D113-'Graphique 1'!D113</f>
        <v>0</v>
      </c>
      <c r="D113" s="19">
        <f>'Graphique encadré 3  '!E113-'Graphique 1'!E113</f>
        <v>0</v>
      </c>
      <c r="E113" s="19">
        <f>'Graphique encadré 3  '!F113-'Graphique 1'!F113</f>
        <v>69.915864000000511</v>
      </c>
      <c r="F113" s="18"/>
      <c r="G113" s="18"/>
      <c r="H113" s="18"/>
      <c r="I113" s="18"/>
    </row>
    <row r="114" spans="2:9" x14ac:dyDescent="0.25">
      <c r="B114" s="69">
        <f>'Graphique encadré 3  '!B114</f>
        <v>2.700000000000002</v>
      </c>
      <c r="C114" s="19">
        <f>'Graphique encadré 3  '!D114-'Graphique 1'!D114</f>
        <v>0</v>
      </c>
      <c r="D114" s="19">
        <f>'Graphique encadré 3  '!E114-'Graphique 1'!E114</f>
        <v>0</v>
      </c>
      <c r="E114" s="19">
        <f>'Graphique encadré 3  '!F114-'Graphique 1'!F114</f>
        <v>69.915864000000511</v>
      </c>
      <c r="F114" s="18"/>
      <c r="G114" s="18"/>
      <c r="H114" s="18"/>
      <c r="I114" s="18"/>
    </row>
    <row r="115" spans="2:9" x14ac:dyDescent="0.25">
      <c r="B115" s="69">
        <f>'Graphique encadré 3  '!B115</f>
        <v>2.7250000000000023</v>
      </c>
      <c r="C115" s="19">
        <f>'Graphique encadré 3  '!D115-'Graphique 1'!D115</f>
        <v>0</v>
      </c>
      <c r="D115" s="19">
        <f>'Graphique encadré 3  '!E115-'Graphique 1'!E115</f>
        <v>0</v>
      </c>
      <c r="E115" s="19">
        <f>'Graphique encadré 3  '!F115-'Graphique 1'!F115</f>
        <v>69.915864000000511</v>
      </c>
      <c r="F115" s="18"/>
      <c r="G115" s="18"/>
      <c r="H115" s="18"/>
      <c r="I115" s="18"/>
    </row>
    <row r="118" spans="2:9" ht="36" customHeight="1" x14ac:dyDescent="0.25">
      <c r="B118" s="90" t="s">
        <v>96</v>
      </c>
      <c r="C118" s="90"/>
      <c r="D118" s="90"/>
      <c r="E118" s="90"/>
    </row>
  </sheetData>
  <mergeCells count="1">
    <mergeCell ref="B118:E1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Tableau 1</vt:lpstr>
      <vt:lpstr>Graphique 1</vt:lpstr>
      <vt:lpstr>Graphique 2</vt:lpstr>
      <vt:lpstr>Graphique encadré 2 </vt:lpstr>
      <vt:lpstr>Graphique encadré 3  </vt:lpstr>
      <vt:lpstr>Tableau 2</vt:lpstr>
      <vt:lpstr>Tableau 3</vt:lpstr>
      <vt:lpstr>Tableau complémentaire A</vt:lpstr>
      <vt:lpstr>Tableau complémentaire B</vt:lpstr>
    </vt:vector>
  </TitlesOfParts>
  <Company>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Vicard Augustin</dc:creator>
  <cp:lastModifiedBy>TITOUHI, Chaouki (DREES/EXTERNE/EXTERNES)</cp:lastModifiedBy>
  <dcterms:created xsi:type="dcterms:W3CDTF">2013-04-18T08:54:49Z</dcterms:created>
  <dcterms:modified xsi:type="dcterms:W3CDTF">2024-06-12T08:21:36Z</dcterms:modified>
</cp:coreProperties>
</file>