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https://d.docs.live.net/465cf51b39ee0b03/Nouvelle activité/Edition/Editeurs/Dress Panorama 2024/Maquette assemblée/Excel/CS2024_fichiers_Excel_OK/"/>
    </mc:Choice>
  </mc:AlternateContent>
  <xr:revisionPtr revIDLastSave="38" documentId="13_ncr:1_{1D46D46B-3DE2-410D-9084-1BF2509C7603}" xr6:coauthVersionLast="47" xr6:coauthVersionMax="47" xr10:uidLastSave="{1BB3BC46-4D6C-4EF6-A608-E7614D13DC75}"/>
  <bookViews>
    <workbookView xWindow="384" yWindow="384" windowWidth="15240" windowHeight="11112" xr2:uid="{00000000-000D-0000-FFFF-FFFF00000000}"/>
  </bookViews>
  <sheets>
    <sheet name="A3_Graphique 1" sheetId="12" r:id="rId1"/>
    <sheet name="A3_Graphique 2" sheetId="9" r:id="rId2"/>
    <sheet name="A3_Graphique 3" sheetId="8" r:id="rId3"/>
    <sheet name="A3_Schéma encadré 1" sheetId="13" r:id="rId4"/>
    <sheet name="A3_Graphique 4" sheetId="5" r:id="rId5"/>
    <sheet name="A3_Graphique 5" sheetId="7" r:id="rId6"/>
    <sheet name="A3_Graphique 6" sheetId="1" r:id="rId7"/>
    <sheet name="A3_Graphique 7" sheetId="2" r:id="rId8"/>
    <sheet name="A3_Graphique 8" sheetId="4" r:id="rId9"/>
    <sheet name="A3_Tableau 1" sheetId="3" r:id="rId10"/>
    <sheet name="A3_Graphique 9" sheetId="10"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4" l="1"/>
  <c r="E11" i="13"/>
  <c r="G11" i="13"/>
  <c r="D8" i="4" l="1"/>
  <c r="F10" i="13" l="1"/>
  <c r="F8" i="13"/>
  <c r="G10" i="13"/>
  <c r="G8" i="13"/>
  <c r="E8" i="13"/>
  <c r="D8" i="13"/>
  <c r="C8" i="13"/>
  <c r="E10" i="13"/>
  <c r="C10" i="13"/>
  <c r="D10" i="13"/>
  <c r="G12" i="13" l="1"/>
  <c r="E12" i="13"/>
  <c r="C12" i="13"/>
  <c r="D11" i="13"/>
  <c r="F11" i="13"/>
  <c r="F12" i="13" s="1"/>
  <c r="D12" i="13" l="1"/>
</calcChain>
</file>

<file path=xl/sharedStrings.xml><?xml version="1.0" encoding="utf-8"?>
<sst xmlns="http://schemas.openxmlformats.org/spreadsheetml/2006/main" count="207" uniqueCount="92">
  <si>
    <t/>
  </si>
  <si>
    <t>Contrats collectifs</t>
  </si>
  <si>
    <t>Contrats individuels</t>
  </si>
  <si>
    <t>D1</t>
  </si>
  <si>
    <t>D5</t>
  </si>
  <si>
    <t>D9</t>
  </si>
  <si>
    <t>Hors CAS</t>
  </si>
  <si>
    <t>Optique simple</t>
  </si>
  <si>
    <t>Bénéficiaires de contrat collectif</t>
  </si>
  <si>
    <t>1 à 3</t>
  </si>
  <si>
    <t>4 à 10</t>
  </si>
  <si>
    <t>Bénéficiaires de contrat individuel</t>
  </si>
  <si>
    <t>Optique complexe</t>
  </si>
  <si>
    <t>Dentaire</t>
  </si>
  <si>
    <t>Spécialiste Optam</t>
  </si>
  <si>
    <t>Chambre particulière</t>
  </si>
  <si>
    <t>Part de bénéficiaires avec une prise en charge (en %)</t>
  </si>
  <si>
    <t>Remboursement médian (en euros)</t>
  </si>
  <si>
    <t>Spécialiste adhérent Optam</t>
  </si>
  <si>
    <t>Prix de la consultation</t>
  </si>
  <si>
    <t>BRSS</t>
  </si>
  <si>
    <t>Spécialiste adhérent CAS</t>
  </si>
  <si>
    <t>Spécialiste hors CAS</t>
  </si>
  <si>
    <t>En euros</t>
  </si>
  <si>
    <t>Hors Optam</t>
  </si>
  <si>
    <t>Montants des garanties (en euros)</t>
  </si>
  <si>
    <t>Tableau 1. Évolution de la prise en charge en implantologie</t>
  </si>
  <si>
    <t>Déciles des garanties des bénéficiaires</t>
  </si>
  <si>
    <t>Trois principaux contrats</t>
  </si>
  <si>
    <t>Dix principaux contrats</t>
  </si>
  <si>
    <t>1. Garanties faibles</t>
  </si>
  <si>
    <t>2. Garanties moyennes</t>
  </si>
  <si>
    <t>3. Garanties élevées</t>
  </si>
  <si>
    <t>Participation forfaitaire (1 euro) à la charge du patient</t>
  </si>
  <si>
    <t>Dépassements d'honoraires restant à la charge du patient</t>
  </si>
  <si>
    <t>TM remboursé par le contrat de complémentaire</t>
  </si>
  <si>
    <t>Dépassements d'honoraires remboursés par le contrat de complémentaire</t>
  </si>
  <si>
    <t xml:space="preserve">Déciles des garanties des bénéficiaires </t>
  </si>
  <si>
    <t xml:space="preserve">En % </t>
  </si>
  <si>
    <t xml:space="preserve">Graphique 1. Part des bénéficiaires couverts par les trois et les dix contrats les plus souscrits </t>
  </si>
  <si>
    <t>Orthodontie</t>
  </si>
  <si>
    <t>Graphique 4. Évolution des remboursements d’une chambre particulière au tarif de 80 euros</t>
  </si>
  <si>
    <t>Graphique 5. Évolution des remboursements des dépassements d’honoraires à l’hôpital : exemple d’une opération de la cataracte facturée 600 euros</t>
  </si>
  <si>
    <t>Graphique 6. Évolution des remboursements d’un équipement complet (monture + verres) à 500 euros en optique simple</t>
  </si>
  <si>
    <r>
      <rPr>
        <b/>
        <sz val="8"/>
        <rFont val="Marianne"/>
        <family val="3"/>
      </rPr>
      <t xml:space="preserve">Note &gt; </t>
    </r>
    <r>
      <rPr>
        <sz val="8"/>
        <rFont val="Marianne"/>
        <family val="3"/>
      </rPr>
      <t xml:space="preserve">L’enquête OC recueille les caractéristiques des trois (jusqu’en 2016) ou dix contrats (à partir de 2019) les plus souscrits ; celles-ci sont extrapolées à l’ensemble des bénéficiaires de complémentaire santé. L’élargissement du champ de trois à dix contrats engendre une rupture de série entre 2016 et 2019 (ligne verticale pointillée).
</t>
    </r>
    <r>
      <rPr>
        <b/>
        <sz val="8"/>
        <rFont val="Marianne"/>
        <family val="3"/>
      </rPr>
      <t xml:space="preserve">Lecture &gt; </t>
    </r>
    <r>
      <rPr>
        <sz val="8"/>
        <rFont val="Marianne"/>
        <family val="3"/>
      </rPr>
      <t xml:space="preserve">En 2019, les 10 % des bénéficiaires de contrat collectif les mieux couverts disposent d’une garantie 
de remboursement de 125 euros (D1) pour un équipement complet (2 verres + monture) en optique simple.
</t>
    </r>
    <r>
      <rPr>
        <b/>
        <sz val="8"/>
        <rFont val="Marianne"/>
        <family val="3"/>
      </rPr>
      <t>Champ &gt;</t>
    </r>
    <r>
      <rPr>
        <sz val="8"/>
        <rFont val="Marianne"/>
        <family val="3"/>
      </rPr>
      <t xml:space="preserve"> Ensemble des bénéficiaires de contrat de complémentaire santé hors CMU-C, ACS et CSS, France entière.
</t>
    </r>
    <r>
      <rPr>
        <b/>
        <sz val="8"/>
        <rFont val="Marianne"/>
        <family val="3"/>
      </rPr>
      <t xml:space="preserve">Sources &gt; </t>
    </r>
    <r>
      <rPr>
        <sz val="8"/>
        <rFont val="Marianne"/>
        <family val="3"/>
      </rPr>
      <t>DREES, enquête OC 2011, 2016, 2019 et 2021.</t>
    </r>
  </si>
  <si>
    <r>
      <rPr>
        <b/>
        <sz val="8"/>
        <rFont val="Marianne"/>
        <family val="3"/>
      </rPr>
      <t xml:space="preserve">Note &gt; </t>
    </r>
    <r>
      <rPr>
        <sz val="8"/>
        <rFont val="Marianne"/>
        <family val="3"/>
      </rPr>
      <t xml:space="preserve">L’enquête OC recueille les caractéristiques des trois (jusqu’en 2016) ou dix contrats (à partir de 2019) 
les plus souscrits ; celles-ci sont extrapolées à l’ensemble des bénéficiaires de complémentaire santé. L’élargissement du champ de trois à dix contrats engendre une rupture de série entre 2016 et 2019 (ligne verticale pointillée).
</t>
    </r>
    <r>
      <rPr>
        <b/>
        <sz val="8"/>
        <rFont val="Marianne"/>
        <family val="3"/>
      </rPr>
      <t>Lecture &gt;</t>
    </r>
    <r>
      <rPr>
        <sz val="8"/>
        <rFont val="Marianne"/>
        <family val="3"/>
      </rPr>
      <t xml:space="preserve"> En 2019, les 10 % des bénéficiaires de contrat collectif les mieux couverts disposent d’une garantie 
de remboursement de 200 euros (D1) pour un équipement complet (2 verres + monture) en optique complexe.
</t>
    </r>
    <r>
      <rPr>
        <b/>
        <sz val="8"/>
        <rFont val="Marianne"/>
        <family val="3"/>
      </rPr>
      <t>Champ &gt;</t>
    </r>
    <r>
      <rPr>
        <sz val="8"/>
        <rFont val="Marianne"/>
        <family val="3"/>
      </rPr>
      <t xml:space="preserve"> Ensemble des bénéficiaires de contrat de complémentaire santé hors CMU-C, ACS et CSS, France entière.
</t>
    </r>
    <r>
      <rPr>
        <b/>
        <sz val="8"/>
        <rFont val="Marianne"/>
        <family val="3"/>
      </rPr>
      <t xml:space="preserve">Sources &gt; </t>
    </r>
    <r>
      <rPr>
        <sz val="8"/>
        <rFont val="Marianne"/>
        <family val="3"/>
      </rPr>
      <t xml:space="preserve">DREES, enquête OC 2011, 2016, 2019 et 2021.
</t>
    </r>
  </si>
  <si>
    <t>Graphique 9. Évolution des remboursements par les contrats de complémentaires santé pour une paire de prothèses auditives facturée 4 000 euros</t>
  </si>
  <si>
    <t xml:space="preserve">Montant du neuvième décile de remboursement (en euros) </t>
  </si>
  <si>
    <t>3a. Bénéficiaires de contrat collectif</t>
  </si>
  <si>
    <t>3b. Bénéficiaires de contrat individuel</t>
  </si>
  <si>
    <t>4a. Bénéficiaires de contrat collectif</t>
  </si>
  <si>
    <t>4b. Bénéficiaires de contrat individuel</t>
  </si>
  <si>
    <t>5a. Bénéficiaires de contrat collectif</t>
  </si>
  <si>
    <t>5b. Bénéficiaires de contrat individuel</t>
  </si>
  <si>
    <t>6a. Bénéficiaires de contrat collectif</t>
  </si>
  <si>
    <t>6b. Bénéficiaires de contrat individuel</t>
  </si>
  <si>
    <t>7a. Bénéficiaires de contrat collectif</t>
  </si>
  <si>
    <t>7b. Bénéficiaires de contrat individuel</t>
  </si>
  <si>
    <t>8a. Bénéficiaires de contrat collectif</t>
  </si>
  <si>
    <t>8b. Bénéficiaires de contrat individuel</t>
  </si>
  <si>
    <t>9a. Bénéficiaires de contrat collectif</t>
  </si>
  <si>
    <t>9b. Bénéficiaires de contrat individuel</t>
  </si>
  <si>
    <r>
      <rPr>
        <b/>
        <sz val="8"/>
        <color theme="1"/>
        <rFont val="Marianne"/>
        <family val="3"/>
      </rPr>
      <t xml:space="preserve">Note &gt; </t>
    </r>
    <r>
      <rPr>
        <sz val="8"/>
        <color theme="1"/>
        <rFont val="Marianne"/>
        <family val="3"/>
      </rPr>
      <t xml:space="preserve">Le taux de couverture est calculé en rapportant le nombre de personnes effectivement couvertes par les contrats listés au nombre total de personnes couvertes par l’ensemble des organismes.
</t>
    </r>
    <r>
      <rPr>
        <b/>
        <sz val="8"/>
        <color theme="1"/>
        <rFont val="Marianne"/>
        <family val="3"/>
      </rPr>
      <t>Lecture &gt;</t>
    </r>
    <r>
      <rPr>
        <sz val="8"/>
        <color theme="1"/>
        <rFont val="Marianne"/>
        <family val="3"/>
      </rPr>
      <t xml:space="preserve"> En 2019, sur le marché individuel, les trois principaux contrats, c’est-à-dire ceux ayant le chiffre d’affaires le plus élevé au sein de chaque organisme, représentent 47 % de l’ensemble des bénéficiaires de contrat individuel, contre 67 % pour les dix principaux contrats.</t>
    </r>
    <r>
      <rPr>
        <b/>
        <sz val="8"/>
        <color theme="1"/>
        <rFont val="Marianne"/>
        <family val="3"/>
      </rPr>
      <t xml:space="preserve">
Champ &gt; </t>
    </r>
    <r>
      <rPr>
        <sz val="8"/>
        <color theme="1"/>
        <rFont val="Marianne"/>
        <family val="3"/>
      </rPr>
      <t xml:space="preserve">Organismes complémentaires répondant à la première étape de l’enquête OC 2019.
</t>
    </r>
    <r>
      <rPr>
        <b/>
        <sz val="8"/>
        <color theme="1"/>
        <rFont val="Marianne"/>
        <family val="3"/>
      </rPr>
      <t>Source &gt;</t>
    </r>
    <r>
      <rPr>
        <sz val="8"/>
        <color theme="1"/>
        <rFont val="Marianne"/>
        <family val="3"/>
      </rPr>
      <t xml:space="preserve"> DREES, enquête OC 2019.</t>
    </r>
    <r>
      <rPr>
        <sz val="8"/>
        <color theme="1"/>
        <rFont val="Marianne"/>
        <family val="3"/>
      </rPr>
      <t xml:space="preserve">
</t>
    </r>
  </si>
  <si>
    <t>Graphique 3. Évolution de la prise en charge pour la consultation d’un spécialiste de secteur 2 facturée 60 euros, dans le parcours de soins</t>
  </si>
  <si>
    <r>
      <rPr>
        <sz val="8"/>
        <color theme="1"/>
        <rFont val="Marianne"/>
        <family val="3"/>
      </rPr>
      <t xml:space="preserve">CAS : contrat d’accès aux soins ; Optam : option de pratique tarifaire maîtrisée.
</t>
    </r>
    <r>
      <rPr>
        <b/>
        <sz val="8"/>
        <color theme="1"/>
        <rFont val="Marianne"/>
        <family val="3"/>
      </rPr>
      <t>Note &gt;</t>
    </r>
    <r>
      <rPr>
        <sz val="8"/>
        <color theme="1"/>
        <rFont val="Marianne"/>
        <family val="3"/>
      </rPr>
      <t xml:space="preserve"> En 2011, puis en 2016 et 2019 hors CAS/Optam, l’assurance maladie obligatoire (AMO) rembourse 70 % du tarif de convention fixé à 23 euros moins la participation forfaitaire de 1 euro, soit un remboursement de 15,10 euros. En 2016 dans le CAS, le tarif de convention est de 28 euros, soit un remboursement par l’AMO de 18,60 euros. En 2019 dans l’Optam, le tarif de convention est de 30 euros, soit un remboursement par l’AMO de 20 euros. L’élargissement du champ de trois à dix contrats engendre une rupture de série entre 2016 et 2019 (ligne verticale pointillée). 
</t>
    </r>
    <r>
      <rPr>
        <b/>
        <sz val="8"/>
        <color theme="1"/>
        <rFont val="Marianne"/>
        <family val="3"/>
      </rPr>
      <t>Lecture &gt;</t>
    </r>
    <r>
      <rPr>
        <sz val="8"/>
        <color theme="1"/>
        <rFont val="Marianne"/>
        <family val="3"/>
      </rPr>
      <t xml:space="preserve"> En 2011, les 10 % des bénéficiaires de contrat collectif les moins bien couverts disposent d’une garantie de remboursement inférieure ou égale à 6,90 euros (D1) pour une consultation dans le parcours de soins d’un médecin spécialiste, facturée 60 euros.
</t>
    </r>
    <r>
      <rPr>
        <b/>
        <sz val="8"/>
        <color theme="1"/>
        <rFont val="Marianne"/>
        <family val="3"/>
      </rPr>
      <t>Champ &gt;</t>
    </r>
    <r>
      <rPr>
        <sz val="8"/>
        <color theme="1"/>
        <rFont val="Marianne"/>
        <family val="3"/>
      </rPr>
      <t xml:space="preserve"> Ensemble des bénéficiaires de contrat de complémentaire santé hors CMU-C, ACS et CSS, France entière.
</t>
    </r>
    <r>
      <rPr>
        <b/>
        <sz val="8"/>
        <color theme="1"/>
        <rFont val="Marianne"/>
        <family val="3"/>
      </rPr>
      <t xml:space="preserve">Sources &gt; </t>
    </r>
    <r>
      <rPr>
        <sz val="8"/>
        <color theme="1"/>
        <rFont val="Marianne"/>
        <family val="3"/>
      </rPr>
      <t xml:space="preserve">DREES, enquête OC 2011, 2016, 2019 et 2021.
</t>
    </r>
  </si>
  <si>
    <r>
      <rPr>
        <b/>
        <sz val="8"/>
        <rFont val="Marianne"/>
        <family val="3"/>
      </rPr>
      <t xml:space="preserve">Note &gt; </t>
    </r>
    <r>
      <rPr>
        <sz val="8"/>
        <rFont val="Marianne"/>
        <family val="3"/>
      </rPr>
      <t>Cet exemple s’applique aux contrats très couvrants, c’est-à-dire les contrats qui couvrent le maximum autorisé pour une consultation à 60 euros : ils prennent ainsi en charge la totalité de la part non remboursée par l’AMO (à l’exception de la participation forfaitaire) pour une consultation dans le cadre du CAS/Optam.</t>
    </r>
  </si>
  <si>
    <r>
      <rPr>
        <b/>
        <sz val="8"/>
        <rFont val="Marianne"/>
        <family val="3"/>
      </rPr>
      <t xml:space="preserve">Note &gt; </t>
    </r>
    <r>
      <rPr>
        <sz val="8"/>
        <rFont val="Marianne"/>
        <family val="3"/>
      </rPr>
      <t xml:space="preserve">L’enquête OC recueille les caractéristiques des trois (jusqu’en 2016) ou dix contrats (à partir de 2019) les plus souscrits ; celles-ci sont extrapolées à l’ensemble des bénéficiaires de complémentaire santé. L’élargissement du champ de trois à dix contrats engendre une rupture de série entre 2016 et 2019 (ligne verticale pointillée).
</t>
    </r>
    <r>
      <rPr>
        <b/>
        <sz val="8"/>
        <rFont val="Marianne"/>
        <family val="3"/>
      </rPr>
      <t>Lecture &gt;</t>
    </r>
    <r>
      <rPr>
        <sz val="8"/>
        <rFont val="Marianne"/>
        <family val="3"/>
      </rPr>
      <t xml:space="preserve"> En 2019, les 10 % des bénéficiaires de contrat collectif les mieux couverts disposent d’une garantie de remboursement de 352 euros (D9) pour une opération de la cataracte facturée 600 euros. Pour ce soin, en 2019, l’assurance maladie obligatoire (AMO) rembourse 248 euros (tarif de convention de 271,70 euros moins la participation forfaitaire de 24 euros sur les actes lourds). En 2016, le tarif de convention s’établissait à 271,70 euros et la participation forfaitaire à 18 euros.
</t>
    </r>
    <r>
      <rPr>
        <b/>
        <sz val="8"/>
        <rFont val="Marianne"/>
        <family val="3"/>
      </rPr>
      <t>Champ &gt;</t>
    </r>
    <r>
      <rPr>
        <sz val="8"/>
        <rFont val="Marianne"/>
        <family val="3"/>
      </rPr>
      <t xml:space="preserve"> Ensemble des bénéficiaires de contrat de complémentaire santé hors CMU-C, ACS et CSS, France entière.
</t>
    </r>
    <r>
      <rPr>
        <b/>
        <sz val="8"/>
        <rFont val="Marianne"/>
        <family val="3"/>
      </rPr>
      <t xml:space="preserve">Sources &gt; </t>
    </r>
    <r>
      <rPr>
        <sz val="8"/>
        <rFont val="Marianne"/>
        <family val="3"/>
      </rPr>
      <t>DREES, enquête OC 2011, 2016, 2019 et 2021.</t>
    </r>
    <r>
      <rPr>
        <sz val="8"/>
        <color theme="1"/>
        <rFont val="Marianne"/>
        <family val="3"/>
      </rPr>
      <t xml:space="preserve">
</t>
    </r>
  </si>
  <si>
    <t>Graphique 7. Évolution des remboursements d’un équipement complet (monture + verres) à 850 euros en optique complexe</t>
  </si>
  <si>
    <t>Graphique 8. Évolution des remboursements pour la pose d’une prothèse céramo-métallique au prix de 530 euros (500 euros en 2021)</t>
  </si>
  <si>
    <r>
      <rPr>
        <b/>
        <sz val="8"/>
        <rFont val="Marianne"/>
        <family val="3"/>
      </rPr>
      <t>Note &gt; L</t>
    </r>
    <r>
      <rPr>
        <sz val="8"/>
        <rFont val="Marianne"/>
        <family val="3"/>
      </rPr>
      <t xml:space="preserve">’enquête OC recueille les caractéristiques des trois (jusqu’en 2016) ou dix contrats (à partir de 2019) les plus souscrits ; celles-ci sont extrapolées à l’ensemble des bénéficiaires de complémentaire santé. L’élargissement du champ de trois à dix contrats engendre une rupture de série entre 2016 et 2019 (ligne verticale). Jusqu’à l’édition 2019-2020 de l’enquête OC, les garanties renseignées par les complémentaires santé sont celles relatives aux prothèses céramo-métalliques sur dent visible. À partir de 2021, avec l’entrée en vigueur de la réforme du 100 % santé, ces prothèses, font désormais partie du panier 100 % santé (pour l’ensemble des dents exceptées les deuxièmes prémolaires et molaires) : les contrats responsables remboursent alors la totalité du reste à charge après remboursement par l’assurance maladie obligatoire (RAC AMO), qui s’élève à 416 euros. Jusqu’en 2016, pour ce soin, l’AMO remboursait 75,25 euros (70 % du tarif de convention de 107,50 euros), et en 2019, 84 euros (70 % du tarif de convention de 120 euros).
</t>
    </r>
    <r>
      <rPr>
        <b/>
        <sz val="8"/>
        <rFont val="Marianne"/>
        <family val="3"/>
      </rPr>
      <t>Lecture &gt;</t>
    </r>
    <r>
      <rPr>
        <sz val="8"/>
        <rFont val="Marianne"/>
        <family val="3"/>
      </rPr>
      <t xml:space="preserve"> En 2016, les 10 % des bénéficiaires de contrat collectif les moins bien couverts disposent d’une garantie de remboursement inférieure ou égale à 140 euros (D1) pour une prothèse dentaire céramo-métallique facturée 530 euros.
</t>
    </r>
    <r>
      <rPr>
        <b/>
        <sz val="8"/>
        <rFont val="Marianne"/>
        <family val="3"/>
      </rPr>
      <t xml:space="preserve">Champ &gt; </t>
    </r>
    <r>
      <rPr>
        <sz val="8"/>
        <rFont val="Marianne"/>
        <family val="3"/>
      </rPr>
      <t xml:space="preserve">Ensemble des bénéficiaires de contrat de complémentaire santé hors CMU-C, ACS, CSS, France entière.
</t>
    </r>
    <r>
      <rPr>
        <b/>
        <sz val="8"/>
        <rFont val="Marianne"/>
        <family val="3"/>
      </rPr>
      <t>Sources &gt;</t>
    </r>
    <r>
      <rPr>
        <sz val="8"/>
        <rFont val="Marianne"/>
        <family val="3"/>
      </rPr>
      <t xml:space="preserve"> DREES, enquête OC 2011, 2016, 2019 et 2021.</t>
    </r>
  </si>
  <si>
    <r>
      <rPr>
        <b/>
        <sz val="8"/>
        <rFont val="Marianne"/>
        <family val="3"/>
      </rPr>
      <t xml:space="preserve">Notes &gt; </t>
    </r>
    <r>
      <rPr>
        <sz val="8"/>
        <rFont val="Marianne"/>
        <family val="3"/>
      </rPr>
      <t xml:space="preserve">L’enquête OC recueille les caractéristiques des trois (jusqu’en 2016) ou dix contrats (à partir de 2019) les plus souscrits ; celles-ci sont extrapolées à l’ensemble des bénéficiaires de complémentaire santé. L’élargissement du champ de trois à dix contrats engendre une rupture de série entre 2016 et 2019.
</t>
    </r>
    <r>
      <rPr>
        <b/>
        <sz val="8"/>
        <rFont val="Marianne"/>
        <family val="3"/>
      </rPr>
      <t xml:space="preserve">Lecture &gt; </t>
    </r>
    <r>
      <rPr>
        <sz val="8"/>
        <rFont val="Marianne"/>
        <family val="3"/>
      </rPr>
      <t xml:space="preserve">En 2011, les 10 % des bénéficiaires les mieux couverts par un contrat collectif disposent d’une garantie de remboursement supérieure ou égale à 959 euros (neuvième décile) pour la pose d’un implant dentaire.
</t>
    </r>
    <r>
      <rPr>
        <b/>
        <sz val="8"/>
        <rFont val="Marianne"/>
        <family val="3"/>
      </rPr>
      <t>Champ &gt;</t>
    </r>
    <r>
      <rPr>
        <sz val="8"/>
        <rFont val="Marianne"/>
        <family val="3"/>
      </rPr>
      <t xml:space="preserve"> Ensemble des bénéficiaires de contrat de complémentaire santé hors CMU-C, ACS, CSS, France entière.
</t>
    </r>
    <r>
      <rPr>
        <b/>
        <sz val="8"/>
        <rFont val="Marianne"/>
        <family val="3"/>
      </rPr>
      <t>Sources &gt;</t>
    </r>
    <r>
      <rPr>
        <sz val="8"/>
        <rFont val="Marianne"/>
        <family val="3"/>
      </rPr>
      <t xml:space="preserve"> DREES, enquête OC 2011, 2016, 2019 et 2021.</t>
    </r>
  </si>
  <si>
    <r>
      <t xml:space="preserve">Optam : option de pratique tarifaire maîtrisée.
</t>
    </r>
    <r>
      <rPr>
        <b/>
        <sz val="8"/>
        <rFont val="Marianne"/>
        <family val="3"/>
      </rPr>
      <t xml:space="preserve">Note &gt; </t>
    </r>
    <r>
      <rPr>
        <sz val="8"/>
        <rFont val="Marianne"/>
        <family val="3"/>
      </rPr>
      <t>Les bénéficiaires de contrats sont classés selon trois niveaux de couverture établis pour chacun des postes de soins examinés et définis parmi l’ensemble des bénéficiaires des contrats enquêtés : « 1. Garanties faibles », correspondant aux 30 % des bénéficiaires avec les garanties les plus basses ; « 3. Garanties élevées », correspondant aux 30 % des bénéficiaires avec les garanties les plus élevées ; et « 2. Garanties moyennes », correspondant aux 40 % restant. Ces trois niveaux sont propres à chaque garantie considérée et sont définis sur l’ensemble des contrats d’un type donné (individuel ou collectif). 
Les contrats de rang 1 à 3 correspondent aux trois principaux contrats collectifs/individuels des organismes interrogés ; les contrats de rang 4 à 10 correspondent aux 4</t>
    </r>
    <r>
      <rPr>
        <vertAlign val="superscript"/>
        <sz val="8"/>
        <rFont val="Marianne"/>
        <family val="3"/>
      </rPr>
      <t>e</t>
    </r>
    <r>
      <rPr>
        <sz val="8"/>
        <rFont val="Marianne"/>
        <family val="3"/>
      </rPr>
      <t>, 5</t>
    </r>
    <r>
      <rPr>
        <vertAlign val="superscript"/>
        <sz val="8"/>
        <rFont val="Marianne"/>
        <family val="3"/>
      </rPr>
      <t>e</t>
    </r>
    <r>
      <rPr>
        <sz val="8"/>
        <rFont val="Marianne"/>
        <family val="3"/>
      </rPr>
      <t>… 10</t>
    </r>
    <r>
      <rPr>
        <vertAlign val="superscript"/>
        <sz val="8"/>
        <rFont val="Marianne"/>
        <family val="3"/>
      </rPr>
      <t>e</t>
    </r>
    <r>
      <rPr>
        <sz val="8"/>
        <rFont val="Marianne"/>
        <family val="3"/>
      </rPr>
      <t xml:space="preserve"> principaux contrats collectifs/individuels des organismes interrogés.
</t>
    </r>
    <r>
      <rPr>
        <b/>
        <sz val="8"/>
        <rFont val="Marianne"/>
        <family val="3"/>
      </rPr>
      <t>Lecture &gt;</t>
    </r>
    <r>
      <rPr>
        <sz val="8"/>
        <rFont val="Marianne"/>
        <family val="3"/>
      </rPr>
      <t xml:space="preserve"> Les bénéficiaires de contrat individuel de rang 1 à 3 sont moins nombreux à disposer de garanties du groupe le plus bas en optique simple que les bénéficiaires de contrats de rang 4 à 10.
</t>
    </r>
    <r>
      <rPr>
        <b/>
        <sz val="8"/>
        <rFont val="Marianne"/>
        <family val="3"/>
      </rPr>
      <t>Source &gt;</t>
    </r>
    <r>
      <rPr>
        <sz val="8"/>
        <rFont val="Marianne"/>
        <family val="3"/>
      </rPr>
      <t xml:space="preserve"> DREES, enquête OC 2021.
</t>
    </r>
  </si>
  <si>
    <t>En %</t>
  </si>
  <si>
    <r>
      <t xml:space="preserve">Graphique 2. Répartition des contrats individuels de rang 1 à 3 </t>
    </r>
    <r>
      <rPr>
        <b/>
        <i/>
        <sz val="8"/>
        <color theme="1"/>
        <rFont val="Marianne"/>
        <family val="3"/>
      </rPr>
      <t>versus</t>
    </r>
    <r>
      <rPr>
        <b/>
        <sz val="8"/>
        <color theme="1"/>
        <rFont val="Marianne"/>
        <family val="3"/>
      </rPr>
      <t xml:space="preserve"> rang 4 à 10, selon le niveau de garantie, en 2021</t>
    </r>
  </si>
  <si>
    <t>Postes de soins</t>
  </si>
  <si>
    <t>Types de contrats</t>
  </si>
  <si>
    <t xml:space="preserve">Rangs de contrat </t>
  </si>
  <si>
    <t>Dans Optam</t>
  </si>
  <si>
    <t>Dans CAS</t>
  </si>
  <si>
    <t>Schéma encadré 1. Exemple pour une consultation à 60 euros et une prise en charge par un contrat responsable très couvrant</t>
  </si>
  <si>
    <t>Remboursement par l'AMO</t>
  </si>
  <si>
    <t>Spécialiste non-adhérent Optam</t>
  </si>
  <si>
    <r>
      <rPr>
        <b/>
        <sz val="8"/>
        <rFont val="Marianne"/>
        <family val="3"/>
      </rPr>
      <t xml:space="preserve">Note &gt; </t>
    </r>
    <r>
      <rPr>
        <sz val="8"/>
        <rFont val="Marianne"/>
        <family val="3"/>
      </rPr>
      <t>L</t>
    </r>
    <r>
      <rPr>
        <sz val="8"/>
        <rFont val="Marianne"/>
        <family val="3"/>
      </rPr>
      <t xml:space="preserve">’enquête OC recueille les caractéristiques des trois (jusqu’en 2016) ou dix contrats (à partir de 2019) les plus souscrits ; celles-ci sont extrapolées à l’ensemble des bénéficiaires de complémentaire santé. L’élargissement du champ de trois à dix contrats engendre une rupture de série entre 2016 et 2019 (ligne verticale pointillée).
</t>
    </r>
    <r>
      <rPr>
        <b/>
        <sz val="8"/>
        <rFont val="Marianne"/>
        <family val="3"/>
      </rPr>
      <t>Lecture &gt;</t>
    </r>
    <r>
      <rPr>
        <sz val="8"/>
        <rFont val="Marianne"/>
        <family val="3"/>
      </rPr>
      <t xml:space="preserve"> En 2019, les 10 % des bénéficiaires de contrat collectif les mieux couverts disposent d’une garantie de remboursement de 80 euros (D9), donc totale, pour une chambre particulière au tarif de 80 euros, non prise en charge par l’assurance maladie obligatoire (AMO).
</t>
    </r>
    <r>
      <rPr>
        <b/>
        <sz val="8"/>
        <rFont val="Marianne"/>
        <family val="3"/>
      </rPr>
      <t>Champ &gt;</t>
    </r>
    <r>
      <rPr>
        <sz val="8"/>
        <rFont val="Marianne"/>
        <family val="3"/>
      </rPr>
      <t xml:space="preserve"> Ensemble des bénéficiaires de contrat de complémentaire santé hors CMU-C, ACS et CSS, France entière.
</t>
    </r>
    <r>
      <rPr>
        <b/>
        <sz val="8"/>
        <rFont val="Marianne"/>
        <family val="3"/>
      </rPr>
      <t>Sources &gt;</t>
    </r>
    <r>
      <rPr>
        <sz val="8"/>
        <rFont val="Marianne"/>
        <family val="3"/>
      </rPr>
      <t xml:space="preserve"> DREES, enquête OC 2011, 2016, 2019 et 2021.
</t>
    </r>
    <r>
      <rPr>
        <sz val="8"/>
        <rFont val="Marianne"/>
        <family val="3"/>
      </rPr>
      <t xml:space="preserve">
</t>
    </r>
  </si>
  <si>
    <t>2021 
Panier libre</t>
  </si>
  <si>
    <t>2021 
Panier 100 % santé</t>
  </si>
  <si>
    <t>2021
Panier libre</t>
  </si>
  <si>
    <t>2021
 Panier 100 % santé</t>
  </si>
  <si>
    <r>
      <t>Note &gt;</t>
    </r>
    <r>
      <rPr>
        <sz val="8"/>
        <rFont val="Marianne"/>
        <family val="3"/>
      </rPr>
      <t xml:space="preserve"> L’enquête OC recueille les caractéristiques des dix contrats les plus souscrits ; celles-ci sont extrapolées 
à l’ensemble des bénéficiaires de complémentaire santé. L’élargissement du champ de trois à dix contrats engendre une rupture de série entre 2016 et 2019 (ligne verticale). En 2019, pour une paire de prothèses auditives dans le panier libre, l’assurance maladie obligatoire (AMO) rembourse 60 % du tarif de convention fixé à 600 euros, soit un remboursement par l’AMO de 360 euros. Depuis 2021, le tarif de convention est fixé à 800 euros, soit un remboursement par l’AMO de 480 euros. En 2011 et 2016, il s’établissait à 399,42 euros, pour un remboursement par l’AMO de 239,65 euros.
</t>
    </r>
    <r>
      <rPr>
        <b/>
        <sz val="8"/>
        <rFont val="Marianne"/>
        <family val="3"/>
      </rPr>
      <t>Lecture &gt;</t>
    </r>
    <r>
      <rPr>
        <sz val="8"/>
        <rFont val="Marianne"/>
        <family val="3"/>
      </rPr>
      <t xml:space="preserve"> En 2019, les 50 % des bénéficiaires de contrat collectif les moins bien couverts disposent d’une garantie de remboursement par l’organisme complémentaire inférieure à 1 216 euros (D5) pour une paire de prothèses auditives dans le panier libre.
</t>
    </r>
    <r>
      <rPr>
        <b/>
        <sz val="8"/>
        <rFont val="Marianne"/>
        <family val="3"/>
      </rPr>
      <t xml:space="preserve">Champ &gt; </t>
    </r>
    <r>
      <rPr>
        <sz val="8"/>
        <rFont val="Marianne"/>
        <family val="3"/>
      </rPr>
      <t xml:space="preserve">Ensemble des bénéficiaires de contrat de complémentaire santé hors CMU-C, ACS et CSS, France entière.
</t>
    </r>
    <r>
      <rPr>
        <b/>
        <sz val="8"/>
        <rFont val="Marianne"/>
        <family val="3"/>
      </rPr>
      <t xml:space="preserve">Sources &gt; </t>
    </r>
    <r>
      <rPr>
        <sz val="8"/>
        <rFont val="Marianne"/>
        <family val="3"/>
      </rPr>
      <t>DREES, enquête OC 2011, 2016, 2019 et 2021.</t>
    </r>
  </si>
  <si>
    <t>AMO : assurance maladie obligatoire ; BRSS : base de remboursement de la Sécurité sociale ; CAS : contrat d'accès aux soins ; Optam : option de pratique tarifaire maîtrisée ; TM : ticket modérateur.</t>
  </si>
  <si>
    <t>2021
Panier 100 %
santé</t>
  </si>
  <si>
    <t>2021
¨Panier 100 %
 santé</t>
  </si>
  <si>
    <t>2021
Panier 100 %
 santé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</si>
</sst>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indexed="52"/>
      <name val="Calibri"/>
      <family val="2"/>
    </font>
    <font>
      <b/>
      <sz val="11"/>
      <color indexed="54"/>
      <name val="Calibri"/>
      <family val="2"/>
    </font>
    <font>
      <b/>
      <sz val="11"/>
      <color indexed="52"/>
      <name val="Calibri"/>
      <family val="2"/>
      <scheme val="minor"/>
    </font>
    <font>
      <sz val="11"/>
      <color indexed="60"/>
      <name val="Calibri"/>
      <family val="2"/>
      <scheme val="minor"/>
    </font>
    <font>
      <b/>
      <sz val="15"/>
      <color indexed="54"/>
      <name val="Calibri"/>
      <family val="2"/>
      <scheme val="minor"/>
    </font>
    <font>
      <b/>
      <sz val="13"/>
      <color indexed="54"/>
      <name val="Calibri"/>
      <family val="2"/>
      <scheme val="minor"/>
    </font>
    <font>
      <b/>
      <sz val="11"/>
      <color indexed="54"/>
      <name val="Calibri"/>
      <family val="2"/>
      <scheme val="minor"/>
    </font>
    <font>
      <sz val="9"/>
      <color theme="1"/>
      <name val="Calibri"/>
      <family val="2"/>
      <scheme val="minor"/>
    </font>
    <font>
      <sz val="8"/>
      <color theme="1"/>
      <name val="Marianne"/>
      <family val="3"/>
    </font>
    <font>
      <b/>
      <sz val="8"/>
      <color theme="1"/>
      <name val="Marianne"/>
      <family val="3"/>
    </font>
    <font>
      <sz val="8"/>
      <color rgb="FFFF0000"/>
      <name val="Marianne"/>
      <family val="3"/>
    </font>
    <font>
      <b/>
      <sz val="8"/>
      <color rgb="FF00B050"/>
      <name val="Marianne"/>
      <family val="3"/>
    </font>
    <font>
      <sz val="8"/>
      <name val="Marianne"/>
      <family val="3"/>
    </font>
    <font>
      <b/>
      <sz val="8"/>
      <name val="Marianne"/>
      <family val="3"/>
    </font>
    <font>
      <sz val="8"/>
      <color rgb="FF00B050"/>
      <name val="Marianne"/>
      <family val="3"/>
    </font>
    <font>
      <sz val="8"/>
      <color indexed="8"/>
      <name val="Marianne"/>
      <family val="3"/>
    </font>
    <font>
      <b/>
      <sz val="11"/>
      <name val="Marianne"/>
      <family val="3"/>
    </font>
    <font>
      <i/>
      <vertAlign val="superscript"/>
      <sz val="8"/>
      <color theme="1"/>
      <name val="Marianne"/>
      <family val="3"/>
    </font>
    <font>
      <sz val="11"/>
      <name val="Calibri"/>
      <family val="2"/>
      <scheme val="minor"/>
    </font>
    <font>
      <b/>
      <sz val="11"/>
      <name val="Calibri"/>
      <family val="2"/>
      <scheme val="minor"/>
    </font>
    <font>
      <sz val="11"/>
      <color rgb="FF1F497D"/>
      <name val="Calibri"/>
      <family val="2"/>
      <scheme val="minor"/>
    </font>
    <font>
      <sz val="8"/>
      <color theme="1"/>
      <name val="Marianne"/>
      <family val="3"/>
    </font>
    <font>
      <b/>
      <sz val="8"/>
      <color theme="1"/>
      <name val="Marianne"/>
      <family val="3"/>
    </font>
    <font>
      <sz val="8"/>
      <name val="Marianne"/>
      <family val="3"/>
    </font>
    <font>
      <b/>
      <sz val="8"/>
      <name val="Marianne"/>
      <family val="3"/>
    </font>
    <font>
      <vertAlign val="superscript"/>
      <sz val="8"/>
      <name val="Marianne"/>
      <family val="3"/>
    </font>
    <font>
      <b/>
      <i/>
      <sz val="8"/>
      <color theme="1"/>
      <name val="Marianne"/>
      <family val="3"/>
    </font>
  </fonts>
  <fills count="4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theme="0"/>
        <bgColor indexed="64"/>
      </patternFill>
    </fill>
    <fill>
      <patternFill patternType="solid">
        <fgColor indexed="27"/>
      </patternFill>
    </fill>
    <fill>
      <patternFill patternType="solid">
        <fgColor indexed="22"/>
      </patternFill>
    </fill>
    <fill>
      <patternFill patternType="solid">
        <fgColor indexed="9"/>
      </patternFill>
    </fill>
    <fill>
      <patternFill patternType="solid">
        <fgColor indexed="31"/>
      </patternFill>
    </fill>
    <fill>
      <patternFill patternType="solid">
        <fgColor indexed="42"/>
      </patternFill>
    </fill>
    <fill>
      <patternFill patternType="solid">
        <fgColor indexed="43"/>
      </patternFill>
    </fill>
    <fill>
      <patternFill patternType="solid">
        <fgColor indexed="49"/>
      </patternFill>
    </fill>
    <fill>
      <patternFill patternType="solid">
        <fgColor indexed="57"/>
      </patternFill>
    </fill>
    <fill>
      <patternFill patternType="solid">
        <fgColor indexed="53"/>
      </patternFill>
    </fill>
    <fill>
      <patternFill patternType="solid">
        <fgColor indexed="51"/>
      </patternFill>
    </fill>
    <fill>
      <patternFill patternType="solid">
        <fgColor indexed="62"/>
      </patternFill>
    </fill>
    <fill>
      <patternFill patternType="solid">
        <fgColor indexed="45"/>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indexed="52"/>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s>
  <cellStyleXfs count="7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40" borderId="0" applyNumberFormat="0" applyBorder="0" applyAlignment="0" applyProtection="0"/>
    <xf numFmtId="0" fontId="17" fillId="36" borderId="0" applyNumberFormat="0" applyBorder="0" applyAlignment="0" applyProtection="0"/>
    <xf numFmtId="0" fontId="17" fillId="41" borderId="0" applyNumberFormat="0" applyBorder="0" applyAlignment="0" applyProtection="0"/>
    <xf numFmtId="0" fontId="17" fillId="42" borderId="0" applyNumberFormat="0" applyBorder="0" applyAlignment="0" applyProtection="0"/>
    <xf numFmtId="0" fontId="17" fillId="43" borderId="0" applyNumberFormat="0" applyBorder="0" applyAlignment="0" applyProtection="0"/>
    <xf numFmtId="0" fontId="17" fillId="44" borderId="0" applyNumberFormat="0" applyBorder="0" applyAlignment="0" applyProtection="0"/>
    <xf numFmtId="0" fontId="17" fillId="45" borderId="0" applyNumberFormat="0" applyBorder="0" applyAlignment="0" applyProtection="0"/>
    <xf numFmtId="0" fontId="17" fillId="42" borderId="0" applyNumberFormat="0" applyBorder="0" applyAlignment="0" applyProtection="0"/>
    <xf numFmtId="0" fontId="21" fillId="36" borderId="4" applyNumberFormat="0" applyAlignment="0" applyProtection="0"/>
    <xf numFmtId="0" fontId="19" fillId="0" borderId="10" applyNumberFormat="0" applyFill="0" applyAlignment="0" applyProtection="0"/>
    <xf numFmtId="0" fontId="9" fillId="36" borderId="4" applyNumberFormat="0" applyAlignment="0" applyProtection="0"/>
    <xf numFmtId="0" fontId="7" fillId="46" borderId="0" applyNumberFormat="0" applyBorder="0" applyAlignment="0" applyProtection="0"/>
    <xf numFmtId="0" fontId="22" fillId="4" borderId="0" applyNumberFormat="0" applyBorder="0" applyAlignment="0" applyProtection="0"/>
    <xf numFmtId="0" fontId="18" fillId="8" borderId="8" applyNumberFormat="0" applyFont="0" applyAlignment="0" applyProtection="0"/>
    <xf numFmtId="0" fontId="6" fillId="39" borderId="0" applyNumberFormat="0" applyBorder="0" applyAlignment="0" applyProtection="0"/>
    <xf numFmtId="0" fontId="10" fillId="36" borderId="5" applyNumberFormat="0" applyAlignment="0" applyProtection="0"/>
    <xf numFmtId="0" fontId="23" fillId="0" borderId="1" applyNumberFormat="0" applyFill="0" applyAlignment="0" applyProtection="0"/>
    <xf numFmtId="0" fontId="24" fillId="0" borderId="2" applyNumberFormat="0" applyFill="0" applyAlignment="0" applyProtection="0"/>
    <xf numFmtId="0" fontId="25" fillId="0" borderId="3" applyNumberFormat="0" applyFill="0" applyAlignment="0" applyProtection="0"/>
    <xf numFmtId="0" fontId="20" fillId="0" borderId="0" applyNumberFormat="0" applyFill="0" applyBorder="0" applyAlignment="0" applyProtection="0"/>
  </cellStyleXfs>
  <cellXfs count="155">
    <xf numFmtId="0" fontId="0" fillId="0" borderId="0" xfId="0"/>
    <xf numFmtId="0" fontId="26" fillId="0" borderId="0" xfId="0" applyFont="1" applyAlignment="1">
      <alignment horizontal="justify" vertical="center"/>
    </xf>
    <xf numFmtId="0" fontId="27" fillId="0" borderId="0" xfId="0" applyFont="1"/>
    <xf numFmtId="0" fontId="27" fillId="0" borderId="0" xfId="0" applyFont="1" applyAlignment="1">
      <alignment horizontal="justify" vertical="center"/>
    </xf>
    <xf numFmtId="0" fontId="28" fillId="0" borderId="0" xfId="0" applyFont="1"/>
    <xf numFmtId="0" fontId="27" fillId="0" borderId="0" xfId="0" applyFont="1" applyAlignment="1">
      <alignment wrapText="1"/>
    </xf>
    <xf numFmtId="0" fontId="31" fillId="33" borderId="0" xfId="42" applyFont="1" applyFill="1" applyAlignment="1">
      <alignment horizontal="left"/>
    </xf>
    <xf numFmtId="0" fontId="31" fillId="0" borderId="0" xfId="42" applyFont="1" applyAlignment="1">
      <alignment horizontal="right" wrapText="1"/>
    </xf>
    <xf numFmtId="0" fontId="31" fillId="0" borderId="0" xfId="42" applyFont="1" applyAlignment="1">
      <alignment horizontal="center" vertical="center" wrapText="1"/>
    </xf>
    <xf numFmtId="0" fontId="31" fillId="0" borderId="0" xfId="42" applyFont="1" applyAlignment="1">
      <alignment horizontal="left" vertical="top" wrapText="1"/>
    </xf>
    <xf numFmtId="0" fontId="29" fillId="0" borderId="0" xfId="42" applyFont="1" applyAlignment="1">
      <alignment horizontal="right" wrapText="1"/>
    </xf>
    <xf numFmtId="0" fontId="32" fillId="0" borderId="0" xfId="42" applyFont="1" applyAlignment="1">
      <alignment horizontal="left" vertical="top" wrapText="1"/>
    </xf>
    <xf numFmtId="0" fontId="27" fillId="0" borderId="0" xfId="0" applyFont="1" applyAlignment="1">
      <alignment vertical="top" wrapText="1"/>
    </xf>
    <xf numFmtId="0" fontId="0" fillId="0" borderId="0" xfId="0" applyAlignment="1">
      <alignment vertical="top" wrapText="1"/>
    </xf>
    <xf numFmtId="0" fontId="31" fillId="0" borderId="0" xfId="42" applyFont="1" applyAlignment="1">
      <alignment horizontal="center" wrapText="1"/>
    </xf>
    <xf numFmtId="0" fontId="27" fillId="0" borderId="0" xfId="0" applyFont="1" applyAlignment="1">
      <alignment vertical="top"/>
    </xf>
    <xf numFmtId="0" fontId="28" fillId="0" borderId="0" xfId="0" applyFont="1" applyAlignment="1">
      <alignment vertical="center"/>
    </xf>
    <xf numFmtId="0" fontId="31" fillId="0" borderId="0" xfId="42" applyFont="1" applyAlignment="1">
      <alignment horizontal="center"/>
    </xf>
    <xf numFmtId="0" fontId="33" fillId="0" borderId="0" xfId="0" applyFont="1"/>
    <xf numFmtId="0" fontId="28" fillId="0" borderId="0" xfId="0" applyFont="1" applyAlignment="1">
      <alignment horizontal="left"/>
    </xf>
    <xf numFmtId="0" fontId="34" fillId="0" borderId="0" xfId="42" applyFont="1"/>
    <xf numFmtId="0" fontId="31" fillId="33" borderId="0" xfId="42" applyFont="1" applyFill="1" applyAlignment="1">
      <alignment horizontal="left" wrapText="1"/>
    </xf>
    <xf numFmtId="0" fontId="31" fillId="34" borderId="0" xfId="42" applyFont="1" applyFill="1" applyAlignment="1">
      <alignment horizontal="right" wrapText="1"/>
    </xf>
    <xf numFmtId="0" fontId="32" fillId="0" borderId="0" xfId="0" applyFont="1"/>
    <xf numFmtId="0" fontId="36" fillId="0" borderId="0" xfId="0" applyFont="1"/>
    <xf numFmtId="0" fontId="28" fillId="0" borderId="0" xfId="0" applyFont="1" applyAlignment="1">
      <alignment horizontal="justify" vertical="center"/>
    </xf>
    <xf numFmtId="3" fontId="31" fillId="0" borderId="0" xfId="42" applyNumberFormat="1" applyFont="1" applyAlignment="1">
      <alignment horizontal="right" wrapText="1"/>
    </xf>
    <xf numFmtId="1" fontId="31" fillId="0" borderId="0" xfId="42" applyNumberFormat="1" applyFont="1" applyAlignment="1">
      <alignment horizontal="right" wrapText="1"/>
    </xf>
    <xf numFmtId="0" fontId="27" fillId="0" borderId="0" xfId="0" applyFont="1" applyAlignment="1">
      <alignment vertical="center"/>
    </xf>
    <xf numFmtId="0" fontId="27" fillId="0" borderId="0" xfId="0" applyFont="1" applyAlignment="1">
      <alignment horizontal="center" wrapText="1"/>
    </xf>
    <xf numFmtId="1" fontId="31" fillId="0" borderId="0" xfId="42" applyNumberFormat="1" applyFont="1" applyAlignment="1">
      <alignment horizontal="center" wrapText="1"/>
    </xf>
    <xf numFmtId="0" fontId="0" fillId="0" borderId="0" xfId="0" applyAlignment="1">
      <alignment horizontal="center"/>
    </xf>
    <xf numFmtId="1" fontId="29" fillId="0" borderId="0" xfId="42" applyNumberFormat="1" applyFont="1" applyAlignment="1">
      <alignment horizontal="right" wrapText="1"/>
    </xf>
    <xf numFmtId="3" fontId="31" fillId="0" borderId="0" xfId="42" applyNumberFormat="1" applyFont="1" applyAlignment="1">
      <alignment horizontal="left" vertical="top" wrapText="1"/>
    </xf>
    <xf numFmtId="0" fontId="31" fillId="0" borderId="0" xfId="0" applyFont="1"/>
    <xf numFmtId="0" fontId="28" fillId="0" borderId="0" xfId="0" applyFont="1" applyAlignment="1">
      <alignment horizontal="left" vertical="center"/>
    </xf>
    <xf numFmtId="0" fontId="32" fillId="0" borderId="0" xfId="0" applyFont="1" applyAlignment="1">
      <alignment vertical="center"/>
    </xf>
    <xf numFmtId="0" fontId="37" fillId="0" borderId="0" xfId="0" applyFont="1" applyAlignment="1">
      <alignment vertical="top" wrapText="1"/>
    </xf>
    <xf numFmtId="0" fontId="27" fillId="34" borderId="0" xfId="0" applyFont="1" applyFill="1"/>
    <xf numFmtId="0" fontId="27" fillId="34" borderId="0" xfId="0" applyFont="1" applyFill="1" applyAlignment="1">
      <alignment wrapText="1"/>
    </xf>
    <xf numFmtId="0" fontId="32" fillId="0" borderId="0" xfId="0" applyFont="1" applyAlignment="1">
      <alignment horizontal="left"/>
    </xf>
    <xf numFmtId="0" fontId="39" fillId="0" borderId="0" xfId="0" applyFont="1" applyAlignment="1">
      <alignment vertical="center"/>
    </xf>
    <xf numFmtId="0" fontId="32" fillId="0" borderId="11" xfId="0" applyFont="1" applyBorder="1" applyAlignment="1">
      <alignment horizontal="center" wrapText="1"/>
    </xf>
    <xf numFmtId="0" fontId="27" fillId="0" borderId="11" xfId="0" applyFont="1" applyBorder="1" applyAlignment="1">
      <alignment horizontal="center"/>
    </xf>
    <xf numFmtId="0" fontId="32" fillId="0" borderId="11" xfId="0" applyFont="1" applyBorder="1" applyAlignment="1">
      <alignment wrapText="1"/>
    </xf>
    <xf numFmtId="0" fontId="32" fillId="0" borderId="11" xfId="42" applyFont="1" applyBorder="1" applyAlignment="1">
      <alignment horizontal="center" vertical="center" wrapText="1"/>
    </xf>
    <xf numFmtId="0" fontId="31" fillId="0" borderId="11" xfId="42" applyFont="1" applyBorder="1" applyAlignment="1">
      <alignment horizontal="left" vertical="top" wrapText="1"/>
    </xf>
    <xf numFmtId="0" fontId="32" fillId="0" borderId="11" xfId="0" applyFont="1" applyBorder="1" applyAlignment="1">
      <alignment horizontal="center" vertical="center" wrapText="1"/>
    </xf>
    <xf numFmtId="0" fontId="28" fillId="0" borderId="11" xfId="0" applyFont="1" applyBorder="1" applyAlignment="1">
      <alignment horizontal="center" vertical="center"/>
    </xf>
    <xf numFmtId="0" fontId="42" fillId="0" borderId="0" xfId="0" applyFont="1" applyAlignment="1">
      <alignment horizontal="right"/>
    </xf>
    <xf numFmtId="0" fontId="27" fillId="0" borderId="18" xfId="0" applyFont="1" applyBorder="1" applyAlignment="1">
      <alignment vertical="center"/>
    </xf>
    <xf numFmtId="0" fontId="27" fillId="0" borderId="12" xfId="0" applyFont="1" applyBorder="1" applyAlignment="1">
      <alignment vertical="center"/>
    </xf>
    <xf numFmtId="0" fontId="27" fillId="0" borderId="13" xfId="0" applyFont="1" applyBorder="1" applyAlignment="1">
      <alignment vertical="center"/>
    </xf>
    <xf numFmtId="0" fontId="28" fillId="0" borderId="11" xfId="0" applyFont="1" applyBorder="1" applyAlignment="1">
      <alignment horizontal="center" vertical="center" wrapText="1"/>
    </xf>
    <xf numFmtId="0" fontId="28" fillId="0" borderId="18" xfId="0" applyFont="1" applyBorder="1" applyAlignment="1">
      <alignment horizontal="center" vertical="center" wrapText="1"/>
    </xf>
    <xf numFmtId="0" fontId="32" fillId="0" borderId="19"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20" xfId="0" applyFont="1" applyBorder="1" applyAlignment="1">
      <alignment horizontal="center" vertical="center" wrapText="1"/>
    </xf>
    <xf numFmtId="0" fontId="40" fillId="0" borderId="19" xfId="0" applyFont="1" applyBorder="1" applyAlignment="1">
      <alignment horizontal="right" vertical="center" indent="4"/>
    </xf>
    <xf numFmtId="0" fontId="40" fillId="0" borderId="18" xfId="0" applyFont="1" applyBorder="1" applyAlignment="1">
      <alignment horizontal="right" vertical="center" indent="4"/>
    </xf>
    <xf numFmtId="0" fontId="40" fillId="0" borderId="20" xfId="0" applyFont="1" applyBorder="1" applyAlignment="1">
      <alignment horizontal="right" vertical="center" indent="4"/>
    </xf>
    <xf numFmtId="0" fontId="40" fillId="0" borderId="16" xfId="0" applyFont="1" applyBorder="1" applyAlignment="1">
      <alignment horizontal="right" vertical="center" indent="4"/>
    </xf>
    <xf numFmtId="0" fontId="40" fillId="0" borderId="12" xfId="0" applyFont="1" applyBorder="1" applyAlignment="1">
      <alignment horizontal="right" vertical="center" indent="4"/>
    </xf>
    <xf numFmtId="0" fontId="40" fillId="0" borderId="14" xfId="0" applyFont="1" applyBorder="1" applyAlignment="1">
      <alignment horizontal="right" vertical="center" indent="4"/>
    </xf>
    <xf numFmtId="0" fontId="40" fillId="0" borderId="17" xfId="0" applyFont="1" applyBorder="1" applyAlignment="1">
      <alignment horizontal="right" vertical="center" indent="4"/>
    </xf>
    <xf numFmtId="0" fontId="40" fillId="0" borderId="13" xfId="0" applyFont="1" applyBorder="1" applyAlignment="1">
      <alignment horizontal="right" vertical="center" indent="4"/>
    </xf>
    <xf numFmtId="0" fontId="40" fillId="0" borderId="15" xfId="0" applyFont="1" applyBorder="1" applyAlignment="1">
      <alignment horizontal="right" vertical="center" indent="4"/>
    </xf>
    <xf numFmtId="0" fontId="31" fillId="0" borderId="11" xfId="42" applyFont="1" applyBorder="1" applyAlignment="1">
      <alignment horizontal="right" vertical="center" wrapText="1" indent="3"/>
    </xf>
    <xf numFmtId="0" fontId="31" fillId="0" borderId="11" xfId="42" applyFont="1" applyBorder="1" applyAlignment="1">
      <alignment horizontal="right" vertical="center" wrapText="1" indent="4"/>
    </xf>
    <xf numFmtId="0" fontId="31" fillId="0" borderId="11" xfId="42" applyFont="1" applyBorder="1" applyAlignment="1">
      <alignment horizontal="left" vertical="center" wrapText="1"/>
    </xf>
    <xf numFmtId="0" fontId="31" fillId="0" borderId="11" xfId="0" applyFont="1" applyBorder="1" applyAlignment="1">
      <alignment horizontal="left" vertical="center" wrapText="1"/>
    </xf>
    <xf numFmtId="0" fontId="31" fillId="0" borderId="11" xfId="0" applyFont="1" applyBorder="1" applyAlignment="1">
      <alignment horizontal="right" vertical="center" indent="3"/>
    </xf>
    <xf numFmtId="0" fontId="31" fillId="0" borderId="11" xfId="0" applyFont="1" applyBorder="1" applyAlignment="1">
      <alignment horizontal="right" vertical="center" wrapText="1" indent="3"/>
    </xf>
    <xf numFmtId="0" fontId="31" fillId="0" borderId="11" xfId="0" applyFont="1" applyBorder="1" applyAlignment="1">
      <alignment horizontal="right" vertical="center" indent="4"/>
    </xf>
    <xf numFmtId="0" fontId="31" fillId="0" borderId="11" xfId="0" applyFont="1" applyBorder="1" applyAlignment="1">
      <alignment horizontal="right" vertical="center" wrapText="1" indent="4"/>
    </xf>
    <xf numFmtId="1" fontId="31" fillId="0" borderId="11" xfId="42" applyNumberFormat="1" applyFont="1" applyBorder="1" applyAlignment="1">
      <alignment horizontal="right" vertical="center" wrapText="1" indent="3"/>
    </xf>
    <xf numFmtId="1" fontId="31" fillId="0" borderId="11" xfId="42" applyNumberFormat="1" applyFont="1" applyBorder="1" applyAlignment="1">
      <alignment horizontal="right" vertical="center" wrapText="1" indent="4"/>
    </xf>
    <xf numFmtId="0" fontId="31" fillId="0" borderId="11" xfId="42" applyFont="1" applyBorder="1" applyAlignment="1">
      <alignment horizontal="right" vertical="center" wrapText="1" indent="5"/>
    </xf>
    <xf numFmtId="1" fontId="31" fillId="0" borderId="11" xfId="42" applyNumberFormat="1" applyFont="1" applyBorder="1" applyAlignment="1">
      <alignment horizontal="right" vertical="center" wrapText="1" indent="5"/>
    </xf>
    <xf numFmtId="0" fontId="31" fillId="34" borderId="11" xfId="42" applyFont="1" applyFill="1" applyBorder="1" applyAlignment="1">
      <alignment horizontal="right" vertical="center" wrapText="1" indent="3"/>
    </xf>
    <xf numFmtId="0" fontId="31" fillId="34" borderId="11" xfId="42" applyFont="1" applyFill="1" applyBorder="1" applyAlignment="1">
      <alignment horizontal="right" vertical="center" wrapText="1" indent="4"/>
    </xf>
    <xf numFmtId="0" fontId="31" fillId="0" borderId="11" xfId="42" applyFont="1" applyBorder="1" applyAlignment="1">
      <alignment vertical="center" wrapText="1"/>
    </xf>
    <xf numFmtId="1" fontId="31" fillId="34" borderId="11" xfId="42" applyNumberFormat="1" applyFont="1" applyFill="1" applyBorder="1" applyAlignment="1">
      <alignment horizontal="right" vertical="center" wrapText="1" indent="5"/>
    </xf>
    <xf numFmtId="0" fontId="27" fillId="0" borderId="11" xfId="0" applyFont="1" applyBorder="1" applyAlignment="1">
      <alignment horizontal="right" vertical="center" indent="3"/>
    </xf>
    <xf numFmtId="2" fontId="31" fillId="34" borderId="11" xfId="42" applyNumberFormat="1" applyFont="1" applyFill="1" applyBorder="1" applyAlignment="1">
      <alignment horizontal="right" vertical="center" wrapText="1" indent="4"/>
    </xf>
    <xf numFmtId="0" fontId="27" fillId="0" borderId="0" xfId="0" applyFont="1" applyAlignment="1">
      <alignment horizontal="right" indent="1"/>
    </xf>
    <xf numFmtId="0" fontId="31" fillId="0" borderId="13" xfId="42" applyFont="1" applyBorder="1" applyAlignment="1">
      <alignment horizontal="left" vertical="center" wrapText="1"/>
    </xf>
    <xf numFmtId="3" fontId="27" fillId="0" borderId="13" xfId="0" applyNumberFormat="1" applyFont="1" applyBorder="1" applyAlignment="1">
      <alignment horizontal="right" vertical="center" indent="2"/>
    </xf>
    <xf numFmtId="0" fontId="31" fillId="0" borderId="18" xfId="42" applyFont="1" applyBorder="1" applyAlignment="1">
      <alignment horizontal="left" vertical="center" wrapText="1"/>
    </xf>
    <xf numFmtId="3" fontId="27" fillId="0" borderId="18" xfId="0" applyNumberFormat="1" applyFont="1" applyBorder="1" applyAlignment="1">
      <alignment horizontal="right" vertical="center" indent="2"/>
    </xf>
    <xf numFmtId="3" fontId="31" fillId="0" borderId="13" xfId="42" applyNumberFormat="1" applyFont="1" applyBorder="1" applyAlignment="1">
      <alignment horizontal="right" vertical="center" wrapText="1" indent="2"/>
    </xf>
    <xf numFmtId="3" fontId="31" fillId="0" borderId="18" xfId="42" applyNumberFormat="1" applyFont="1" applyBorder="1" applyAlignment="1">
      <alignment horizontal="right" vertical="center" wrapText="1" indent="2"/>
    </xf>
    <xf numFmtId="3" fontId="31" fillId="0" borderId="11" xfId="42" applyNumberFormat="1" applyFont="1" applyBorder="1" applyAlignment="1">
      <alignment horizontal="left" vertical="center" wrapText="1"/>
    </xf>
    <xf numFmtId="3" fontId="31" fillId="0" borderId="11" xfId="42" applyNumberFormat="1" applyFont="1" applyBorder="1" applyAlignment="1">
      <alignment horizontal="right" vertical="center" wrapText="1" indent="3"/>
    </xf>
    <xf numFmtId="3" fontId="31" fillId="34" borderId="11" xfId="42" applyNumberFormat="1" applyFont="1" applyFill="1" applyBorder="1" applyAlignment="1">
      <alignment horizontal="right" vertical="center" wrapText="1" indent="3"/>
    </xf>
    <xf numFmtId="0" fontId="27" fillId="0" borderId="0" xfId="0" applyFont="1" applyAlignment="1">
      <alignment horizontal="justify" vertical="center" wrapText="1"/>
    </xf>
    <xf numFmtId="0" fontId="31" fillId="0" borderId="0" xfId="0" applyFont="1" applyAlignment="1">
      <alignment horizontal="right"/>
    </xf>
    <xf numFmtId="164" fontId="31" fillId="0" borderId="11" xfId="42" applyNumberFormat="1" applyFont="1" applyBorder="1" applyAlignment="1">
      <alignment horizontal="right" vertical="center" wrapText="1" indent="4"/>
    </xf>
    <xf numFmtId="0" fontId="31" fillId="0" borderId="0" xfId="42" applyFont="1" applyAlignment="1">
      <alignment horizontal="left" vertical="center" wrapText="1"/>
    </xf>
    <xf numFmtId="0" fontId="31" fillId="0" borderId="0" xfId="42" applyFont="1" applyAlignment="1">
      <alignment horizontal="right" vertical="center" wrapText="1" indent="4"/>
    </xf>
    <xf numFmtId="0" fontId="30" fillId="0" borderId="0" xfId="0" applyFont="1" applyAlignment="1">
      <alignment wrapText="1"/>
    </xf>
    <xf numFmtId="0" fontId="30" fillId="0" borderId="0" xfId="0" applyFont="1"/>
    <xf numFmtId="0" fontId="27" fillId="0" borderId="0" xfId="0" applyFont="1" applyAlignment="1">
      <alignment vertical="top" wrapText="1"/>
    </xf>
    <xf numFmtId="0" fontId="0" fillId="0" borderId="0" xfId="0" applyAlignment="1">
      <alignment vertical="top" wrapText="1"/>
    </xf>
    <xf numFmtId="0" fontId="43" fillId="0" borderId="11" xfId="0" applyFont="1" applyBorder="1" applyAlignment="1">
      <alignment vertical="center" wrapText="1"/>
    </xf>
    <xf numFmtId="0" fontId="41" fillId="0" borderId="11" xfId="0" applyFont="1" applyBorder="1" applyAlignment="1">
      <alignment vertical="center" wrapText="1"/>
    </xf>
    <xf numFmtId="0" fontId="31" fillId="0" borderId="11" xfId="0" applyFont="1" applyBorder="1" applyAlignment="1">
      <alignment vertical="center" wrapText="1"/>
    </xf>
    <xf numFmtId="0" fontId="42" fillId="0" borderId="0" xfId="0" applyFont="1" applyAlignment="1">
      <alignment vertical="top" wrapText="1"/>
    </xf>
    <xf numFmtId="0" fontId="31" fillId="0" borderId="0" xfId="0" applyFont="1" applyAlignment="1">
      <alignment vertical="top"/>
    </xf>
    <xf numFmtId="0" fontId="27" fillId="0" borderId="0" xfId="0" applyFont="1" applyAlignment="1">
      <alignment horizontal="justify" vertical="center" wrapText="1"/>
    </xf>
    <xf numFmtId="0" fontId="27" fillId="0" borderId="0" xfId="0" applyFont="1" applyAlignment="1">
      <alignment wrapText="1"/>
    </xf>
    <xf numFmtId="0" fontId="31" fillId="0" borderId="0" xfId="42" applyFont="1" applyAlignment="1">
      <alignment horizontal="right" wrapText="1"/>
    </xf>
    <xf numFmtId="0" fontId="37" fillId="0" borderId="0" xfId="0" applyFont="1" applyAlignment="1">
      <alignment horizontal="right" wrapText="1"/>
    </xf>
    <xf numFmtId="0" fontId="32" fillId="0" borderId="11" xfId="42" applyFont="1" applyBorder="1" applyAlignment="1">
      <alignment horizontal="center" vertical="center" wrapText="1"/>
    </xf>
    <xf numFmtId="0" fontId="0" fillId="0" borderId="0" xfId="0" applyAlignment="1">
      <alignment wrapText="1"/>
    </xf>
    <xf numFmtId="0" fontId="33" fillId="0" borderId="0" xfId="0" applyFont="1" applyAlignment="1">
      <alignment vertical="center" wrapText="1"/>
    </xf>
    <xf numFmtId="0" fontId="0" fillId="0" borderId="0" xfId="0" applyAlignment="1">
      <alignment vertical="center" wrapText="1"/>
    </xf>
    <xf numFmtId="0" fontId="31" fillId="0" borderId="0" xfId="42" applyFont="1" applyAlignment="1">
      <alignment horizontal="center" wrapText="1"/>
    </xf>
    <xf numFmtId="2" fontId="32" fillId="0" borderId="11" xfId="42" applyNumberFormat="1" applyFont="1" applyBorder="1" applyAlignment="1">
      <alignment horizontal="center" vertical="center" wrapText="1"/>
    </xf>
    <xf numFmtId="2" fontId="38" fillId="0" borderId="11" xfId="0" applyNumberFormat="1" applyFont="1" applyBorder="1" applyAlignment="1">
      <alignment horizontal="center" vertical="center" wrapText="1"/>
    </xf>
    <xf numFmtId="0" fontId="41" fillId="0" borderId="0" xfId="0" applyFont="1" applyAlignment="1">
      <alignment vertical="top" wrapText="1"/>
    </xf>
    <xf numFmtId="0" fontId="31" fillId="0" borderId="0" xfId="0" applyFont="1" applyAlignment="1">
      <alignment wrapText="1"/>
    </xf>
    <xf numFmtId="0" fontId="37" fillId="0" borderId="0" xfId="0" applyFont="1" applyAlignment="1">
      <alignment wrapText="1"/>
    </xf>
    <xf numFmtId="0" fontId="28" fillId="0" borderId="0" xfId="0" applyFont="1" applyAlignment="1">
      <alignment vertical="top" wrapText="1"/>
    </xf>
    <xf numFmtId="0" fontId="31" fillId="0" borderId="0" xfId="0" applyFont="1" applyAlignment="1">
      <alignment vertical="top" wrapText="1"/>
    </xf>
    <xf numFmtId="0" fontId="27" fillId="0" borderId="0" xfId="0" applyFont="1" applyAlignment="1">
      <alignment vertical="center"/>
    </xf>
    <xf numFmtId="0" fontId="0" fillId="0" borderId="0" xfId="0" applyAlignment="1">
      <alignment vertical="center"/>
    </xf>
    <xf numFmtId="0" fontId="37" fillId="0" borderId="0" xfId="0" applyFont="1" applyAlignment="1">
      <alignment vertical="top" wrapText="1"/>
    </xf>
    <xf numFmtId="0" fontId="28" fillId="0" borderId="11" xfId="0" applyFont="1" applyBorder="1" applyAlignment="1">
      <alignment horizontal="center" vertical="center"/>
    </xf>
    <xf numFmtId="0" fontId="31" fillId="0" borderId="0" xfId="0" applyFont="1" applyAlignment="1">
      <alignment horizontal="right" wrapText="1"/>
    </xf>
    <xf numFmtId="0" fontId="32" fillId="0" borderId="18" xfId="42" applyFont="1" applyBorder="1" applyAlignment="1">
      <alignment horizontal="center" vertical="center" wrapText="1"/>
    </xf>
    <xf numFmtId="0" fontId="32" fillId="0" borderId="13" xfId="42" applyFont="1" applyBorder="1" applyAlignment="1">
      <alignment horizontal="center" vertical="center" wrapText="1"/>
    </xf>
    <xf numFmtId="0" fontId="32" fillId="0" borderId="0" xfId="0" applyFont="1" applyAlignment="1">
      <alignment horizontal="justify" vertical="center" wrapText="1"/>
    </xf>
    <xf numFmtId="0" fontId="35" fillId="0" borderId="0" xfId="0" applyFont="1" applyAlignment="1">
      <alignment wrapText="1"/>
    </xf>
    <xf numFmtId="0" fontId="32" fillId="0" borderId="18" xfId="0" applyFont="1" applyBorder="1" applyAlignment="1">
      <alignment horizontal="center" vertical="center" wrapText="1"/>
    </xf>
    <xf numFmtId="0" fontId="32" fillId="0" borderId="13" xfId="0" applyFont="1" applyBorder="1" applyAlignment="1">
      <alignment horizontal="center" vertical="center" wrapText="1"/>
    </xf>
    <xf numFmtId="0" fontId="37" fillId="0" borderId="11" xfId="0" applyFont="1" applyBorder="1" applyAlignment="1">
      <alignment horizontal="center" vertical="center" wrapText="1"/>
    </xf>
    <xf numFmtId="0" fontId="31" fillId="0" borderId="11" xfId="42" applyFont="1" applyBorder="1" applyAlignment="1">
      <alignment horizontal="right" vertical="center" wrapText="1" indent="9"/>
    </xf>
    <xf numFmtId="0" fontId="0" fillId="0" borderId="11" xfId="0" applyBorder="1" applyAlignment="1">
      <alignment horizontal="right" vertical="center" indent="9"/>
    </xf>
    <xf numFmtId="0" fontId="42" fillId="0" borderId="0" xfId="0" applyFont="1" applyAlignment="1">
      <alignment horizontal="right"/>
    </xf>
    <xf numFmtId="0" fontId="28" fillId="0" borderId="0" xfId="0" applyFont="1" applyAlignment="1">
      <alignment horizontal="justify" vertical="center" wrapText="1"/>
    </xf>
    <xf numFmtId="0" fontId="28" fillId="0" borderId="0" xfId="0" applyFont="1" applyAlignment="1">
      <alignment wrapText="1"/>
    </xf>
    <xf numFmtId="0" fontId="32" fillId="0" borderId="11" xfId="0" applyFont="1" applyBorder="1" applyAlignment="1">
      <alignment horizontal="center" vertical="center" wrapText="1"/>
    </xf>
    <xf numFmtId="0" fontId="31" fillId="0" borderId="11" xfId="42" applyFont="1" applyBorder="1" applyAlignment="1">
      <alignment horizontal="right" vertical="center" wrapText="1" indent="6"/>
    </xf>
    <xf numFmtId="0" fontId="0" fillId="0" borderId="11" xfId="0" applyBorder="1" applyAlignment="1">
      <alignment horizontal="right" vertical="center" indent="6"/>
    </xf>
    <xf numFmtId="0" fontId="32" fillId="0" borderId="11" xfId="0" applyFont="1" applyBorder="1" applyAlignment="1">
      <alignment horizontal="center" vertical="center"/>
    </xf>
    <xf numFmtId="0" fontId="32" fillId="33" borderId="0" xfId="42" applyFont="1" applyFill="1" applyAlignment="1">
      <alignment horizontal="left" wrapText="1"/>
    </xf>
    <xf numFmtId="0" fontId="32" fillId="0" borderId="0" xfId="0" applyFont="1" applyAlignment="1">
      <alignment vertical="top" wrapText="1"/>
    </xf>
    <xf numFmtId="0" fontId="37" fillId="0" borderId="11" xfId="0" applyFont="1" applyBorder="1" applyAlignment="1">
      <alignment horizontal="center" vertical="center"/>
    </xf>
    <xf numFmtId="3" fontId="31" fillId="0" borderId="11" xfId="42" applyNumberFormat="1" applyFont="1" applyBorder="1" applyAlignment="1">
      <alignment horizontal="right" vertical="center" wrapText="1" indent="5"/>
    </xf>
    <xf numFmtId="0" fontId="37" fillId="0" borderId="11" xfId="0" applyFont="1" applyBorder="1" applyAlignment="1">
      <alignment horizontal="right" vertical="center" indent="5"/>
    </xf>
    <xf numFmtId="0" fontId="28" fillId="0" borderId="0" xfId="0" applyFont="1" applyAlignment="1">
      <alignment horizontal="justify" vertical="center"/>
    </xf>
    <xf numFmtId="0" fontId="27" fillId="0" borderId="0" xfId="0" applyFont="1"/>
    <xf numFmtId="0" fontId="37" fillId="0" borderId="11" xfId="0" applyFont="1" applyBorder="1" applyAlignment="1">
      <alignment horizontal="right" vertical="center" wrapText="1" indent="5"/>
    </xf>
    <xf numFmtId="0" fontId="0" fillId="0" borderId="11" xfId="0" applyBorder="1" applyAlignment="1">
      <alignment horizontal="right" vertical="center" wrapText="1" indent="5"/>
    </xf>
  </cellXfs>
  <cellStyles count="70">
    <cellStyle name="20 % - Accent1" xfId="19" builtinId="30" customBuiltin="1"/>
    <cellStyle name="20 % - Accent1 2" xfId="43" xr:uid="{00000000-0005-0000-0000-000001000000}"/>
    <cellStyle name="20 % - Accent2" xfId="23" builtinId="34" customBuiltin="1"/>
    <cellStyle name="20 % - Accent2 2" xfId="44" xr:uid="{00000000-0005-0000-0000-000003000000}"/>
    <cellStyle name="20 % - Accent3" xfId="27" builtinId="38" customBuiltin="1"/>
    <cellStyle name="20 % - Accent3 2" xfId="45" xr:uid="{00000000-0005-0000-0000-000005000000}"/>
    <cellStyle name="20 % - Accent4" xfId="31" builtinId="42" customBuiltin="1"/>
    <cellStyle name="20 % - Accent5" xfId="35" builtinId="46" customBuiltin="1"/>
    <cellStyle name="20 % - Accent5 2" xfId="46" xr:uid="{00000000-0005-0000-0000-000008000000}"/>
    <cellStyle name="20 % - Accent6" xfId="39" builtinId="50" customBuiltin="1"/>
    <cellStyle name="20 % - Accent6 2" xfId="47" xr:uid="{00000000-0005-0000-0000-00000A000000}"/>
    <cellStyle name="40 % - Accent1" xfId="20" builtinId="31" customBuiltin="1"/>
    <cellStyle name="40 % - Accent2" xfId="24" builtinId="35" customBuiltin="1"/>
    <cellStyle name="40 % - Accent2 2" xfId="48" xr:uid="{00000000-0005-0000-0000-00000D000000}"/>
    <cellStyle name="40 % - Accent3" xfId="28" builtinId="39" customBuiltin="1"/>
    <cellStyle name="40 % - Accent3 2" xfId="49" xr:uid="{00000000-0005-0000-0000-00000F000000}"/>
    <cellStyle name="40 % - Accent4" xfId="32" builtinId="43" customBuiltin="1"/>
    <cellStyle name="40 % - Accent5" xfId="36" builtinId="47" customBuiltin="1"/>
    <cellStyle name="40 % - Accent6" xfId="40" builtinId="51" customBuiltin="1"/>
    <cellStyle name="40 % - Accent6 2" xfId="50" xr:uid="{00000000-0005-0000-0000-000013000000}"/>
    <cellStyle name="60 % - Accent1" xfId="21" builtinId="32" customBuiltin="1"/>
    <cellStyle name="60 % - Accent2" xfId="25" builtinId="36" customBuiltin="1"/>
    <cellStyle name="60 % - Accent2 2" xfId="51" xr:uid="{00000000-0005-0000-0000-000016000000}"/>
    <cellStyle name="60 % - Accent3" xfId="29" builtinId="40" customBuiltin="1"/>
    <cellStyle name="60 % - Accent4" xfId="33" builtinId="44" customBuiltin="1"/>
    <cellStyle name="60 % - Accent5" xfId="37" builtinId="48" customBuiltin="1"/>
    <cellStyle name="60 % - Accent5 2" xfId="52" xr:uid="{00000000-0005-0000-0000-00001A000000}"/>
    <cellStyle name="60 % - Accent6" xfId="41" builtinId="52" customBuiltin="1"/>
    <cellStyle name="60 % - Accent6 2" xfId="53" xr:uid="{00000000-0005-0000-0000-00001C000000}"/>
    <cellStyle name="Accent1" xfId="18" builtinId="29" customBuiltin="1"/>
    <cellStyle name="Accent2" xfId="22" builtinId="33" customBuiltin="1"/>
    <cellStyle name="Accent2 2" xfId="54" xr:uid="{00000000-0005-0000-0000-00001F000000}"/>
    <cellStyle name="Accent3" xfId="26" builtinId="37" customBuiltin="1"/>
    <cellStyle name="Accent4" xfId="30" builtinId="41" customBuiltin="1"/>
    <cellStyle name="Accent4 2" xfId="55" xr:uid="{00000000-0005-0000-0000-000022000000}"/>
    <cellStyle name="Accent5" xfId="34" builtinId="45" customBuiltin="1"/>
    <cellStyle name="Accent5 2" xfId="56" xr:uid="{00000000-0005-0000-0000-000024000000}"/>
    <cellStyle name="Accent6" xfId="38" builtinId="49" customBuiltin="1"/>
    <cellStyle name="Accent6 2" xfId="57" xr:uid="{00000000-0005-0000-0000-000026000000}"/>
    <cellStyle name="Avertissement" xfId="14" builtinId="11" customBuiltin="1"/>
    <cellStyle name="Calcul" xfId="11" builtinId="22" customBuiltin="1"/>
    <cellStyle name="Calcul 2" xfId="58" xr:uid="{00000000-0005-0000-0000-000029000000}"/>
    <cellStyle name="Cellule liée" xfId="12" builtinId="24" customBuiltin="1"/>
    <cellStyle name="Cellule liée 2" xfId="59" xr:uid="{00000000-0005-0000-0000-00002B000000}"/>
    <cellStyle name="Entrée" xfId="9" builtinId="20" customBuiltin="1"/>
    <cellStyle name="Entrée 2" xfId="60" xr:uid="{00000000-0005-0000-0000-00002D000000}"/>
    <cellStyle name="Insatisfaisant" xfId="7" builtinId="27" customBuiltin="1"/>
    <cellStyle name="Insatisfaisant 2" xfId="61" xr:uid="{00000000-0005-0000-0000-00002F000000}"/>
    <cellStyle name="Neutre" xfId="8" builtinId="28" customBuiltin="1"/>
    <cellStyle name="Neutre 2" xfId="62" xr:uid="{00000000-0005-0000-0000-000031000000}"/>
    <cellStyle name="Normal" xfId="0" builtinId="0"/>
    <cellStyle name="Normal 2" xfId="42" xr:uid="{00000000-0005-0000-0000-000033000000}"/>
    <cellStyle name="Note" xfId="15" builtinId="10" customBuiltin="1"/>
    <cellStyle name="Note 2" xfId="63" xr:uid="{00000000-0005-0000-0000-000035000000}"/>
    <cellStyle name="Satisfaisant" xfId="6" builtinId="26" customBuiltin="1"/>
    <cellStyle name="Satisfaisant 2" xfId="64" xr:uid="{00000000-0005-0000-0000-000037000000}"/>
    <cellStyle name="Sortie" xfId="10" builtinId="21" customBuiltin="1"/>
    <cellStyle name="Sortie 2" xfId="65" xr:uid="{00000000-0005-0000-0000-000039000000}"/>
    <cellStyle name="Texte explicatif" xfId="16" builtinId="53" customBuiltin="1"/>
    <cellStyle name="Titre" xfId="1" builtinId="15" customBuiltin="1"/>
    <cellStyle name="Titre 2" xfId="3" xr:uid="{00000000-0005-0000-0000-00003C000000}"/>
    <cellStyle name="Titre 1" xfId="2" builtinId="16" customBuiltin="1"/>
    <cellStyle name="Titre 1 2" xfId="66" xr:uid="{00000000-0005-0000-0000-00003E000000}"/>
    <cellStyle name="Titre 2 2" xfId="67" xr:uid="{00000000-0005-0000-0000-00003F000000}"/>
    <cellStyle name="Titre 3" xfId="4" builtinId="18" customBuiltin="1"/>
    <cellStyle name="Titre 3 2" xfId="68" xr:uid="{00000000-0005-0000-0000-000041000000}"/>
    <cellStyle name="Titre 4" xfId="5" builtinId="19" customBuiltin="1"/>
    <cellStyle name="Titre 4 2" xfId="69" xr:uid="{00000000-0005-0000-0000-000043000000}"/>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24"/>
  <sheetViews>
    <sheetView showGridLines="0" tabSelected="1" zoomScale="99" zoomScaleNormal="99" workbookViewId="0">
      <selection activeCell="B8" sqref="B8:D8"/>
    </sheetView>
  </sheetViews>
  <sheetFormatPr baseColWidth="10" defaultColWidth="11.44140625" defaultRowHeight="10.199999999999999" x14ac:dyDescent="0.2"/>
  <cols>
    <col min="1" max="1" width="2" style="2" customWidth="1"/>
    <col min="2" max="2" width="23.6640625" style="2" customWidth="1"/>
    <col min="3" max="6" width="11.44140625" style="2"/>
    <col min="7" max="7" width="21.33203125" style="2" customWidth="1"/>
    <col min="8" max="16384" width="11.44140625" style="2"/>
  </cols>
  <sheetData>
    <row r="1" spans="2:8" s="4" customFormat="1" x14ac:dyDescent="0.2">
      <c r="B1" s="4" t="s">
        <v>39</v>
      </c>
    </row>
    <row r="2" spans="2:8" s="4" customFormat="1" x14ac:dyDescent="0.2"/>
    <row r="3" spans="2:8" x14ac:dyDescent="0.2">
      <c r="D3" s="96" t="s">
        <v>72</v>
      </c>
    </row>
    <row r="4" spans="2:8" s="5" customFormat="1" ht="20.399999999999999" x14ac:dyDescent="0.2">
      <c r="C4" s="42" t="s">
        <v>1</v>
      </c>
      <c r="D4" s="42" t="s">
        <v>2</v>
      </c>
    </row>
    <row r="5" spans="2:8" x14ac:dyDescent="0.2">
      <c r="B5" s="44" t="s">
        <v>28</v>
      </c>
      <c r="C5" s="43">
        <v>27</v>
      </c>
      <c r="D5" s="43">
        <v>47</v>
      </c>
    </row>
    <row r="6" spans="2:8" x14ac:dyDescent="0.2">
      <c r="B6" s="44" t="s">
        <v>29</v>
      </c>
      <c r="C6" s="43">
        <v>37</v>
      </c>
      <c r="D6" s="43">
        <v>67</v>
      </c>
    </row>
    <row r="8" spans="2:8" ht="139.5" customHeight="1" x14ac:dyDescent="0.2">
      <c r="B8" s="102" t="s">
        <v>62</v>
      </c>
      <c r="C8" s="103"/>
      <c r="D8" s="103"/>
    </row>
    <row r="9" spans="2:8" ht="30" customHeight="1" x14ac:dyDescent="0.2">
      <c r="B9" s="100"/>
      <c r="C9" s="101"/>
      <c r="D9" s="101"/>
      <c r="E9" s="101"/>
      <c r="F9" s="101"/>
      <c r="G9" s="101"/>
      <c r="H9" s="101"/>
    </row>
    <row r="24" spans="2:2" x14ac:dyDescent="0.2">
      <c r="B24" s="3"/>
    </row>
  </sheetData>
  <mergeCells count="2">
    <mergeCell ref="B9:H9"/>
    <mergeCell ref="B8:D8"/>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O12"/>
  <sheetViews>
    <sheetView showGridLines="0" zoomScale="94" zoomScaleNormal="94" workbookViewId="0">
      <selection activeCell="D6" sqref="D6"/>
    </sheetView>
  </sheetViews>
  <sheetFormatPr baseColWidth="10" defaultRowHeight="14.4" x14ac:dyDescent="0.3"/>
  <cols>
    <col min="1" max="1" width="3" customWidth="1"/>
    <col min="2" max="2" width="20.88671875" customWidth="1"/>
    <col min="3" max="3" width="15.44140625" customWidth="1"/>
    <col min="4" max="7" width="8.109375" customWidth="1"/>
  </cols>
  <sheetData>
    <row r="1" spans="2:15" x14ac:dyDescent="0.3">
      <c r="B1" s="4" t="s">
        <v>26</v>
      </c>
    </row>
    <row r="2" spans="2:15" x14ac:dyDescent="0.3">
      <c r="B2" s="25"/>
      <c r="C2" s="2"/>
      <c r="D2" s="2"/>
      <c r="E2" s="2"/>
      <c r="F2" s="2"/>
      <c r="G2" s="2"/>
      <c r="H2" s="2"/>
      <c r="I2" s="2"/>
      <c r="J2" s="2"/>
      <c r="K2" s="2"/>
      <c r="L2" s="2"/>
      <c r="M2" s="2"/>
      <c r="N2" s="2"/>
      <c r="O2" s="2"/>
    </row>
    <row r="3" spans="2:15" x14ac:dyDescent="0.3">
      <c r="B3" s="28"/>
      <c r="C3" s="28"/>
      <c r="D3" s="48">
        <v>2011</v>
      </c>
      <c r="E3" s="48">
        <v>2016</v>
      </c>
      <c r="F3" s="48">
        <v>2019</v>
      </c>
      <c r="G3" s="48">
        <v>2021</v>
      </c>
      <c r="H3" s="2"/>
      <c r="I3" s="2"/>
      <c r="J3" s="2"/>
      <c r="K3" s="2"/>
      <c r="L3" s="2"/>
      <c r="M3" s="2"/>
      <c r="N3" s="2"/>
      <c r="O3" s="2"/>
    </row>
    <row r="4" spans="2:15" ht="19.2" customHeight="1" x14ac:dyDescent="0.3">
      <c r="B4" s="105" t="s">
        <v>16</v>
      </c>
      <c r="C4" s="88" t="s">
        <v>1</v>
      </c>
      <c r="D4" s="91">
        <v>61</v>
      </c>
      <c r="E4" s="91">
        <v>80</v>
      </c>
      <c r="F4" s="89">
        <v>81</v>
      </c>
      <c r="G4" s="89">
        <v>79</v>
      </c>
      <c r="H4" s="2"/>
      <c r="I4" s="2"/>
      <c r="J4" s="2"/>
      <c r="K4" s="2"/>
      <c r="L4" s="2"/>
      <c r="M4" s="2"/>
      <c r="N4" s="2"/>
      <c r="O4" s="2"/>
    </row>
    <row r="5" spans="2:15" ht="19.2" customHeight="1" x14ac:dyDescent="0.3">
      <c r="B5" s="105"/>
      <c r="C5" s="86" t="s">
        <v>2</v>
      </c>
      <c r="D5" s="90">
        <v>57</v>
      </c>
      <c r="E5" s="90">
        <v>68</v>
      </c>
      <c r="F5" s="87">
        <v>69</v>
      </c>
      <c r="G5" s="87">
        <v>63</v>
      </c>
      <c r="H5" s="2"/>
      <c r="I5" s="2"/>
      <c r="J5" s="2"/>
      <c r="K5" s="2"/>
      <c r="L5" s="2"/>
      <c r="M5" s="2"/>
      <c r="N5" s="2"/>
      <c r="O5" s="2"/>
    </row>
    <row r="6" spans="2:15" ht="19.2" customHeight="1" x14ac:dyDescent="0.3">
      <c r="B6" s="105" t="s">
        <v>17</v>
      </c>
      <c r="C6" s="88" t="s">
        <v>1</v>
      </c>
      <c r="D6" s="89">
        <v>390</v>
      </c>
      <c r="E6" s="89">
        <v>400</v>
      </c>
      <c r="F6" s="89">
        <v>460</v>
      </c>
      <c r="G6" s="89">
        <v>500</v>
      </c>
      <c r="H6" s="2"/>
      <c r="I6" s="2"/>
      <c r="J6" s="2"/>
      <c r="K6" s="2"/>
      <c r="L6" s="2"/>
      <c r="M6" s="2"/>
      <c r="N6" s="2"/>
      <c r="O6" s="2"/>
    </row>
    <row r="7" spans="2:15" ht="19.2" customHeight="1" x14ac:dyDescent="0.3">
      <c r="B7" s="105"/>
      <c r="C7" s="86" t="s">
        <v>2</v>
      </c>
      <c r="D7" s="87">
        <v>112</v>
      </c>
      <c r="E7" s="87">
        <v>200</v>
      </c>
      <c r="F7" s="87">
        <v>250</v>
      </c>
      <c r="G7" s="87">
        <v>229</v>
      </c>
      <c r="H7" s="2"/>
      <c r="I7" s="2"/>
      <c r="J7" s="2"/>
      <c r="K7" s="2"/>
      <c r="L7" s="2"/>
      <c r="M7" s="2"/>
      <c r="N7" s="2"/>
      <c r="O7" s="2"/>
    </row>
    <row r="8" spans="2:15" ht="19.2" customHeight="1" x14ac:dyDescent="0.3">
      <c r="B8" s="105" t="s">
        <v>47</v>
      </c>
      <c r="C8" s="88" t="s">
        <v>1</v>
      </c>
      <c r="D8" s="89">
        <v>959</v>
      </c>
      <c r="E8" s="89">
        <v>1133</v>
      </c>
      <c r="F8" s="89">
        <v>1015</v>
      </c>
      <c r="G8" s="89">
        <v>1075</v>
      </c>
      <c r="H8" s="2"/>
      <c r="I8" s="2"/>
      <c r="J8" s="2"/>
      <c r="K8" s="2"/>
      <c r="L8" s="2"/>
      <c r="M8" s="2"/>
      <c r="N8" s="2"/>
      <c r="O8" s="2"/>
    </row>
    <row r="9" spans="2:15" ht="19.2" customHeight="1" x14ac:dyDescent="0.3">
      <c r="B9" s="105"/>
      <c r="C9" s="86" t="s">
        <v>2</v>
      </c>
      <c r="D9" s="87">
        <v>640</v>
      </c>
      <c r="E9" s="87">
        <v>640</v>
      </c>
      <c r="F9" s="87">
        <v>640</v>
      </c>
      <c r="G9" s="87">
        <v>500</v>
      </c>
      <c r="H9" s="2"/>
      <c r="I9" s="2"/>
      <c r="J9" s="2"/>
      <c r="K9" s="2"/>
      <c r="L9" s="2"/>
      <c r="M9" s="2"/>
      <c r="N9" s="2"/>
      <c r="O9" s="2"/>
    </row>
    <row r="10" spans="2:15" ht="7.2" customHeight="1" x14ac:dyDescent="0.3">
      <c r="B10" s="12"/>
      <c r="C10" s="9"/>
      <c r="D10" s="85"/>
      <c r="E10" s="85"/>
      <c r="F10" s="85"/>
      <c r="G10" s="85"/>
      <c r="H10" s="2"/>
      <c r="I10" s="2"/>
      <c r="J10" s="2"/>
      <c r="K10" s="2"/>
      <c r="L10" s="2"/>
      <c r="M10" s="2"/>
      <c r="N10" s="2"/>
      <c r="O10" s="2"/>
    </row>
    <row r="11" spans="2:15" ht="133.19999999999999" customHeight="1" x14ac:dyDescent="0.3">
      <c r="B11" s="107" t="s">
        <v>70</v>
      </c>
      <c r="C11" s="122"/>
      <c r="D11" s="122"/>
      <c r="E11" s="122"/>
      <c r="F11" s="122"/>
      <c r="G11" s="122"/>
      <c r="H11" s="2"/>
      <c r="I11" s="2"/>
      <c r="J11" s="2"/>
      <c r="K11" s="2"/>
      <c r="L11" s="2"/>
      <c r="M11" s="2"/>
      <c r="N11" s="2"/>
      <c r="O11" s="2"/>
    </row>
    <row r="12" spans="2:15" ht="32.25" customHeight="1" x14ac:dyDescent="0.3"/>
  </sheetData>
  <mergeCells count="4">
    <mergeCell ref="B4:B5"/>
    <mergeCell ref="B6:B7"/>
    <mergeCell ref="B8:B9"/>
    <mergeCell ref="B11:G1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N32"/>
  <sheetViews>
    <sheetView showGridLines="0" zoomScaleNormal="100" workbookViewId="0">
      <selection activeCell="E12" sqref="E12"/>
    </sheetView>
  </sheetViews>
  <sheetFormatPr baseColWidth="10" defaultColWidth="11.44140625" defaultRowHeight="10.199999999999999" x14ac:dyDescent="0.2"/>
  <cols>
    <col min="1" max="1" width="2.6640625" style="2" customWidth="1"/>
    <col min="2" max="2" width="17.44140625" style="2" customWidth="1"/>
    <col min="3" max="7" width="11.44140625" style="2"/>
    <col min="8" max="8" width="5.33203125" style="2" customWidth="1"/>
    <col min="9" max="16384" width="11.44140625" style="2"/>
  </cols>
  <sheetData>
    <row r="1" spans="2:14" x14ac:dyDescent="0.2">
      <c r="B1" s="151" t="s">
        <v>46</v>
      </c>
      <c r="C1" s="152"/>
      <c r="D1" s="152"/>
      <c r="E1" s="152"/>
      <c r="F1" s="152"/>
      <c r="G1" s="152"/>
      <c r="H1" s="152"/>
      <c r="I1" s="152"/>
      <c r="J1" s="152"/>
      <c r="K1" s="152"/>
    </row>
    <row r="2" spans="2:14" x14ac:dyDescent="0.2">
      <c r="B2" s="25"/>
    </row>
    <row r="3" spans="2:14" x14ac:dyDescent="0.2">
      <c r="B3" s="16" t="s">
        <v>60</v>
      </c>
    </row>
    <row r="4" spans="2:14" x14ac:dyDescent="0.2">
      <c r="B4" s="34"/>
      <c r="C4" s="34"/>
      <c r="D4" s="34"/>
      <c r="E4" s="139" t="s">
        <v>25</v>
      </c>
      <c r="F4" s="139"/>
      <c r="G4" s="139"/>
      <c r="H4" s="139"/>
    </row>
    <row r="5" spans="2:14" ht="30.6" customHeight="1" x14ac:dyDescent="0.2">
      <c r="B5" s="47" t="s">
        <v>37</v>
      </c>
      <c r="C5" s="45">
        <v>2011</v>
      </c>
      <c r="D5" s="45">
        <v>2016</v>
      </c>
      <c r="E5" s="45">
        <v>2019</v>
      </c>
      <c r="F5" s="45" t="s">
        <v>85</v>
      </c>
      <c r="G5" s="142" t="s">
        <v>91</v>
      </c>
      <c r="H5" s="148"/>
      <c r="J5" s="14"/>
      <c r="K5" s="14"/>
      <c r="L5" s="14"/>
      <c r="M5" s="7"/>
    </row>
    <row r="6" spans="2:14" ht="14.4" x14ac:dyDescent="0.2">
      <c r="B6" s="92" t="s">
        <v>3</v>
      </c>
      <c r="C6" s="93">
        <v>319.5</v>
      </c>
      <c r="D6" s="93">
        <v>159.80000000000001</v>
      </c>
      <c r="E6" s="93">
        <v>390</v>
      </c>
      <c r="F6" s="93">
        <v>320</v>
      </c>
      <c r="G6" s="149">
        <v>1420</v>
      </c>
      <c r="H6" s="153"/>
      <c r="I6" s="33"/>
      <c r="J6" s="26"/>
      <c r="K6" s="26"/>
      <c r="L6" s="26"/>
      <c r="M6" s="26"/>
      <c r="N6" s="26"/>
    </row>
    <row r="7" spans="2:14" ht="14.4" x14ac:dyDescent="0.2">
      <c r="B7" s="92" t="s">
        <v>4</v>
      </c>
      <c r="C7" s="93">
        <v>1059.8</v>
      </c>
      <c r="D7" s="93">
        <v>1158.3</v>
      </c>
      <c r="E7" s="93">
        <v>1215.7</v>
      </c>
      <c r="F7" s="93">
        <v>1720</v>
      </c>
      <c r="G7" s="149">
        <v>1420</v>
      </c>
      <c r="H7" s="154"/>
      <c r="I7" s="33"/>
      <c r="J7" s="26"/>
      <c r="K7" s="26"/>
      <c r="L7" s="26"/>
      <c r="M7" s="26"/>
      <c r="N7" s="26"/>
    </row>
    <row r="8" spans="2:14" ht="14.4" x14ac:dyDescent="0.2">
      <c r="B8" s="92" t="s">
        <v>5</v>
      </c>
      <c r="C8" s="93">
        <v>2017.1</v>
      </c>
      <c r="D8" s="93">
        <v>2760.3</v>
      </c>
      <c r="E8" s="94">
        <v>3060</v>
      </c>
      <c r="F8" s="93">
        <v>2920</v>
      </c>
      <c r="G8" s="149">
        <v>1420</v>
      </c>
      <c r="H8" s="154"/>
      <c r="I8" s="33"/>
      <c r="J8" s="26"/>
      <c r="K8" s="26"/>
      <c r="L8" s="26"/>
      <c r="M8" s="26"/>
      <c r="N8" s="26"/>
    </row>
    <row r="9" spans="2:14" x14ac:dyDescent="0.2">
      <c r="B9" s="25"/>
    </row>
    <row r="10" spans="2:14" x14ac:dyDescent="0.2">
      <c r="B10" s="16" t="s">
        <v>61</v>
      </c>
    </row>
    <row r="11" spans="2:14" ht="11.7" customHeight="1" x14ac:dyDescent="0.2">
      <c r="B11" s="36"/>
      <c r="C11" s="34"/>
      <c r="D11" s="34"/>
      <c r="E11" s="139" t="s">
        <v>25</v>
      </c>
      <c r="F11" s="139"/>
      <c r="G11" s="139"/>
      <c r="H11" s="139"/>
    </row>
    <row r="12" spans="2:14" ht="31.2" customHeight="1" x14ac:dyDescent="0.2">
      <c r="B12" s="47" t="s">
        <v>37</v>
      </c>
      <c r="C12" s="45">
        <v>2011</v>
      </c>
      <c r="D12" s="45">
        <v>2016</v>
      </c>
      <c r="E12" s="45">
        <v>2019</v>
      </c>
      <c r="F12" s="45" t="s">
        <v>85</v>
      </c>
      <c r="G12" s="142" t="s">
        <v>89</v>
      </c>
      <c r="H12" s="148"/>
    </row>
    <row r="13" spans="2:14" ht="14.4" x14ac:dyDescent="0.2">
      <c r="B13" s="92" t="s">
        <v>3</v>
      </c>
      <c r="C13" s="93">
        <v>159.80000000000001</v>
      </c>
      <c r="D13" s="93">
        <v>159.80000000000001</v>
      </c>
      <c r="E13" s="93">
        <v>240</v>
      </c>
      <c r="F13" s="93">
        <v>320</v>
      </c>
      <c r="G13" s="149">
        <v>1420</v>
      </c>
      <c r="H13" s="150"/>
    </row>
    <row r="14" spans="2:14" ht="14.4" x14ac:dyDescent="0.2">
      <c r="B14" s="92" t="s">
        <v>4</v>
      </c>
      <c r="C14" s="93">
        <v>559.20000000000005</v>
      </c>
      <c r="D14" s="93">
        <v>659.8</v>
      </c>
      <c r="E14" s="93">
        <v>700</v>
      </c>
      <c r="F14" s="93">
        <v>820</v>
      </c>
      <c r="G14" s="149">
        <v>1420</v>
      </c>
      <c r="H14" s="150"/>
    </row>
    <row r="15" spans="2:14" ht="14.4" x14ac:dyDescent="0.2">
      <c r="B15" s="92" t="s">
        <v>5</v>
      </c>
      <c r="C15" s="93">
        <v>1160.4000000000001</v>
      </c>
      <c r="D15" s="93">
        <v>1330</v>
      </c>
      <c r="E15" s="93">
        <v>1638</v>
      </c>
      <c r="F15" s="93">
        <v>1800</v>
      </c>
      <c r="G15" s="149">
        <v>1420</v>
      </c>
      <c r="H15" s="150"/>
    </row>
    <row r="17" spans="2:9" ht="197.25" customHeight="1" x14ac:dyDescent="0.2">
      <c r="B17" s="147" t="s">
        <v>87</v>
      </c>
      <c r="C17" s="127"/>
      <c r="D17" s="127"/>
      <c r="E17" s="127"/>
      <c r="F17" s="127"/>
      <c r="G17" s="127"/>
      <c r="H17" s="127"/>
    </row>
    <row r="18" spans="2:9" ht="14.4" x14ac:dyDescent="0.2">
      <c r="B18" s="18"/>
      <c r="C18" s="37"/>
      <c r="D18" s="37"/>
      <c r="E18" s="37"/>
      <c r="F18" s="37"/>
      <c r="G18" s="37"/>
      <c r="H18" s="37"/>
    </row>
    <row r="19" spans="2:9" x14ac:dyDescent="0.2">
      <c r="B19" s="18"/>
    </row>
    <row r="20" spans="2:9" x14ac:dyDescent="0.2">
      <c r="B20" s="18"/>
    </row>
    <row r="25" spans="2:9" ht="146.25" customHeight="1" x14ac:dyDescent="0.2">
      <c r="I25" s="5"/>
    </row>
    <row r="32" spans="2:9" x14ac:dyDescent="0.2">
      <c r="B32" s="5"/>
      <c r="C32" s="5"/>
      <c r="D32" s="5"/>
      <c r="E32" s="5"/>
      <c r="F32" s="5"/>
      <c r="G32" s="5"/>
      <c r="H32" s="5"/>
    </row>
  </sheetData>
  <mergeCells count="12">
    <mergeCell ref="B1:K1"/>
    <mergeCell ref="G5:H5"/>
    <mergeCell ref="G6:H6"/>
    <mergeCell ref="G7:H7"/>
    <mergeCell ref="G8:H8"/>
    <mergeCell ref="B17:H17"/>
    <mergeCell ref="E4:H4"/>
    <mergeCell ref="E11:H11"/>
    <mergeCell ref="G12:H12"/>
    <mergeCell ref="G13:H13"/>
    <mergeCell ref="G14:H14"/>
    <mergeCell ref="G15:H1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32"/>
  <sheetViews>
    <sheetView showGridLines="0" topLeftCell="A3" zoomScaleNormal="100" workbookViewId="0">
      <selection activeCell="D11" sqref="D11"/>
    </sheetView>
  </sheetViews>
  <sheetFormatPr baseColWidth="10" defaultColWidth="11.44140625" defaultRowHeight="10.199999999999999" x14ac:dyDescent="0.2"/>
  <cols>
    <col min="1" max="1" width="3.6640625" style="2" customWidth="1"/>
    <col min="2" max="2" width="13.6640625" style="2" customWidth="1"/>
    <col min="3" max="3" width="32" style="2" bestFit="1" customWidth="1"/>
    <col min="4" max="16384" width="11.44140625" style="2"/>
  </cols>
  <sheetData>
    <row r="1" spans="2:9" x14ac:dyDescent="0.2">
      <c r="B1" s="4" t="s">
        <v>73</v>
      </c>
    </row>
    <row r="3" spans="2:9" x14ac:dyDescent="0.2">
      <c r="G3" s="49" t="s">
        <v>38</v>
      </c>
      <c r="I3" s="38"/>
    </row>
    <row r="4" spans="2:9" ht="36.75" customHeight="1" x14ac:dyDescent="0.2">
      <c r="B4" s="53" t="s">
        <v>74</v>
      </c>
      <c r="C4" s="48" t="s">
        <v>75</v>
      </c>
      <c r="D4" s="54" t="s">
        <v>76</v>
      </c>
      <c r="E4" s="55" t="s">
        <v>30</v>
      </c>
      <c r="F4" s="56" t="s">
        <v>31</v>
      </c>
      <c r="G4" s="57" t="s">
        <v>32</v>
      </c>
    </row>
    <row r="5" spans="2:9" x14ac:dyDescent="0.2">
      <c r="B5" s="104" t="s">
        <v>7</v>
      </c>
      <c r="C5" s="106" t="s">
        <v>8</v>
      </c>
      <c r="D5" s="50" t="s">
        <v>9</v>
      </c>
      <c r="E5" s="58">
        <v>28</v>
      </c>
      <c r="F5" s="59">
        <v>51.1</v>
      </c>
      <c r="G5" s="60">
        <v>20.8</v>
      </c>
    </row>
    <row r="6" spans="2:9" x14ac:dyDescent="0.2">
      <c r="B6" s="104"/>
      <c r="C6" s="106"/>
      <c r="D6" s="52" t="s">
        <v>10</v>
      </c>
      <c r="E6" s="64">
        <v>31.6</v>
      </c>
      <c r="F6" s="65">
        <v>36.700000000000003</v>
      </c>
      <c r="G6" s="66">
        <v>31.7</v>
      </c>
    </row>
    <row r="7" spans="2:9" x14ac:dyDescent="0.2">
      <c r="B7" s="105"/>
      <c r="C7" s="106" t="s">
        <v>11</v>
      </c>
      <c r="D7" s="51" t="s">
        <v>9</v>
      </c>
      <c r="E7" s="61">
        <v>27</v>
      </c>
      <c r="F7" s="62">
        <v>51.1</v>
      </c>
      <c r="G7" s="63">
        <v>22</v>
      </c>
    </row>
    <row r="8" spans="2:9" x14ac:dyDescent="0.2">
      <c r="B8" s="105"/>
      <c r="C8" s="106"/>
      <c r="D8" s="52" t="s">
        <v>10</v>
      </c>
      <c r="E8" s="61">
        <v>32.6</v>
      </c>
      <c r="F8" s="62">
        <v>30.5</v>
      </c>
      <c r="G8" s="63">
        <v>36.9</v>
      </c>
    </row>
    <row r="9" spans="2:9" x14ac:dyDescent="0.2">
      <c r="B9" s="104" t="s">
        <v>12</v>
      </c>
      <c r="C9" s="106" t="s">
        <v>8</v>
      </c>
      <c r="D9" s="50" t="s">
        <v>9</v>
      </c>
      <c r="E9" s="58">
        <v>29.3</v>
      </c>
      <c r="F9" s="59">
        <v>40.4</v>
      </c>
      <c r="G9" s="60">
        <v>30.4</v>
      </c>
    </row>
    <row r="10" spans="2:9" x14ac:dyDescent="0.2">
      <c r="B10" s="104"/>
      <c r="C10" s="106"/>
      <c r="D10" s="52" t="s">
        <v>10</v>
      </c>
      <c r="E10" s="64">
        <v>31.8</v>
      </c>
      <c r="F10" s="65">
        <v>38.5</v>
      </c>
      <c r="G10" s="66">
        <v>29.6</v>
      </c>
    </row>
    <row r="11" spans="2:9" x14ac:dyDescent="0.2">
      <c r="B11" s="105"/>
      <c r="C11" s="106" t="s">
        <v>11</v>
      </c>
      <c r="D11" s="51" t="s">
        <v>9</v>
      </c>
      <c r="E11" s="61">
        <v>29.5</v>
      </c>
      <c r="F11" s="62">
        <v>47.1</v>
      </c>
      <c r="G11" s="63">
        <v>23.4</v>
      </c>
    </row>
    <row r="12" spans="2:9" x14ac:dyDescent="0.2">
      <c r="B12" s="105"/>
      <c r="C12" s="106"/>
      <c r="D12" s="52" t="s">
        <v>10</v>
      </c>
      <c r="E12" s="64">
        <v>34.799999999999997</v>
      </c>
      <c r="F12" s="65">
        <v>30.8</v>
      </c>
      <c r="G12" s="66">
        <v>34.5</v>
      </c>
    </row>
    <row r="13" spans="2:9" x14ac:dyDescent="0.2">
      <c r="B13" s="104" t="s">
        <v>13</v>
      </c>
      <c r="C13" s="106" t="s">
        <v>8</v>
      </c>
      <c r="D13" s="50" t="s">
        <v>9</v>
      </c>
      <c r="E13" s="61">
        <v>23.9</v>
      </c>
      <c r="F13" s="62">
        <v>50.4</v>
      </c>
      <c r="G13" s="63">
        <v>25.7</v>
      </c>
    </row>
    <row r="14" spans="2:9" x14ac:dyDescent="0.2">
      <c r="B14" s="104"/>
      <c r="C14" s="106"/>
      <c r="D14" s="52" t="s">
        <v>10</v>
      </c>
      <c r="E14" s="64">
        <v>33.1</v>
      </c>
      <c r="F14" s="65">
        <v>43</v>
      </c>
      <c r="G14" s="66">
        <v>23.9</v>
      </c>
    </row>
    <row r="15" spans="2:9" x14ac:dyDescent="0.2">
      <c r="B15" s="105"/>
      <c r="C15" s="106" t="s">
        <v>11</v>
      </c>
      <c r="D15" s="51" t="s">
        <v>9</v>
      </c>
      <c r="E15" s="61">
        <v>27.9</v>
      </c>
      <c r="F15" s="62">
        <v>41</v>
      </c>
      <c r="G15" s="63">
        <v>31</v>
      </c>
    </row>
    <row r="16" spans="2:9" x14ac:dyDescent="0.2">
      <c r="B16" s="105"/>
      <c r="C16" s="106"/>
      <c r="D16" s="52" t="s">
        <v>10</v>
      </c>
      <c r="E16" s="61">
        <v>33.299999999999997</v>
      </c>
      <c r="F16" s="62">
        <v>38.6</v>
      </c>
      <c r="G16" s="63">
        <v>28.1</v>
      </c>
    </row>
    <row r="17" spans="2:7" x14ac:dyDescent="0.2">
      <c r="B17" s="104" t="s">
        <v>14</v>
      </c>
      <c r="C17" s="106" t="s">
        <v>8</v>
      </c>
      <c r="D17" s="50" t="s">
        <v>9</v>
      </c>
      <c r="E17" s="58">
        <v>37.200000000000003</v>
      </c>
      <c r="F17" s="59">
        <v>44.7</v>
      </c>
      <c r="G17" s="60">
        <v>18.100000000000001</v>
      </c>
    </row>
    <row r="18" spans="2:7" x14ac:dyDescent="0.2">
      <c r="B18" s="104"/>
      <c r="C18" s="106"/>
      <c r="D18" s="52" t="s">
        <v>10</v>
      </c>
      <c r="E18" s="64">
        <v>27.8</v>
      </c>
      <c r="F18" s="65">
        <v>50</v>
      </c>
      <c r="G18" s="66">
        <v>22.2</v>
      </c>
    </row>
    <row r="19" spans="2:7" x14ac:dyDescent="0.2">
      <c r="B19" s="105"/>
      <c r="C19" s="106" t="s">
        <v>11</v>
      </c>
      <c r="D19" s="51" t="s">
        <v>9</v>
      </c>
      <c r="E19" s="61">
        <v>45.8</v>
      </c>
      <c r="F19" s="62">
        <v>28.7</v>
      </c>
      <c r="G19" s="63">
        <v>25.5</v>
      </c>
    </row>
    <row r="20" spans="2:7" x14ac:dyDescent="0.2">
      <c r="B20" s="105"/>
      <c r="C20" s="106"/>
      <c r="D20" s="52" t="s">
        <v>10</v>
      </c>
      <c r="E20" s="64">
        <v>35.9</v>
      </c>
      <c r="F20" s="65">
        <v>31.4</v>
      </c>
      <c r="G20" s="66">
        <v>32.700000000000003</v>
      </c>
    </row>
    <row r="21" spans="2:7" x14ac:dyDescent="0.2">
      <c r="B21" s="105" t="s">
        <v>40</v>
      </c>
      <c r="C21" s="106" t="s">
        <v>8</v>
      </c>
      <c r="D21" s="50" t="s">
        <v>9</v>
      </c>
      <c r="E21" s="61">
        <v>27.7</v>
      </c>
      <c r="F21" s="62">
        <v>45.8</v>
      </c>
      <c r="G21" s="63">
        <v>26.5</v>
      </c>
    </row>
    <row r="22" spans="2:7" x14ac:dyDescent="0.2">
      <c r="B22" s="104"/>
      <c r="C22" s="106"/>
      <c r="D22" s="52" t="s">
        <v>10</v>
      </c>
      <c r="E22" s="64">
        <v>33.9</v>
      </c>
      <c r="F22" s="65">
        <v>34.6</v>
      </c>
      <c r="G22" s="66">
        <v>31.5</v>
      </c>
    </row>
    <row r="23" spans="2:7" x14ac:dyDescent="0.2">
      <c r="B23" s="105"/>
      <c r="C23" s="106" t="s">
        <v>11</v>
      </c>
      <c r="D23" s="51" t="s">
        <v>9</v>
      </c>
      <c r="E23" s="61">
        <v>24.9</v>
      </c>
      <c r="F23" s="62">
        <v>39.700000000000003</v>
      </c>
      <c r="G23" s="63">
        <v>35.4</v>
      </c>
    </row>
    <row r="24" spans="2:7" x14ac:dyDescent="0.2">
      <c r="B24" s="105"/>
      <c r="C24" s="106"/>
      <c r="D24" s="52" t="s">
        <v>10</v>
      </c>
      <c r="E24" s="64">
        <v>35.200000000000003</v>
      </c>
      <c r="F24" s="65">
        <v>40.5</v>
      </c>
      <c r="G24" s="66">
        <v>24.3</v>
      </c>
    </row>
    <row r="25" spans="2:7" ht="12.45" customHeight="1" x14ac:dyDescent="0.2">
      <c r="B25" s="104" t="s">
        <v>15</v>
      </c>
      <c r="C25" s="106" t="s">
        <v>8</v>
      </c>
      <c r="D25" s="51" t="s">
        <v>9</v>
      </c>
      <c r="E25" s="61">
        <v>35</v>
      </c>
      <c r="F25" s="62">
        <v>45.9</v>
      </c>
      <c r="G25" s="63">
        <v>19.100000000000001</v>
      </c>
    </row>
    <row r="26" spans="2:7" x14ac:dyDescent="0.2">
      <c r="B26" s="104"/>
      <c r="C26" s="106"/>
      <c r="D26" s="52" t="s">
        <v>10</v>
      </c>
      <c r="E26" s="64">
        <v>26.6</v>
      </c>
      <c r="F26" s="65">
        <v>39.799999999999997</v>
      </c>
      <c r="G26" s="66">
        <v>33.6</v>
      </c>
    </row>
    <row r="27" spans="2:7" x14ac:dyDescent="0.2">
      <c r="B27" s="105"/>
      <c r="C27" s="106" t="s">
        <v>11</v>
      </c>
      <c r="D27" s="51" t="s">
        <v>9</v>
      </c>
      <c r="E27" s="61">
        <v>41.2</v>
      </c>
      <c r="F27" s="62">
        <v>39</v>
      </c>
      <c r="G27" s="63">
        <v>19.899999999999999</v>
      </c>
    </row>
    <row r="28" spans="2:7" x14ac:dyDescent="0.2">
      <c r="B28" s="105"/>
      <c r="C28" s="106"/>
      <c r="D28" s="52" t="s">
        <v>10</v>
      </c>
      <c r="E28" s="64">
        <v>29.9</v>
      </c>
      <c r="F28" s="65">
        <v>41.3</v>
      </c>
      <c r="G28" s="66">
        <v>28.8</v>
      </c>
    </row>
    <row r="30" spans="2:7" ht="151.5" customHeight="1" x14ac:dyDescent="0.2">
      <c r="B30" s="107" t="s">
        <v>71</v>
      </c>
      <c r="C30" s="108"/>
      <c r="D30" s="108"/>
      <c r="E30" s="108"/>
      <c r="F30" s="108"/>
      <c r="G30" s="108"/>
    </row>
    <row r="31" spans="2:7" ht="42.75" customHeight="1" x14ac:dyDescent="0.2">
      <c r="B31" s="110"/>
      <c r="C31" s="110"/>
      <c r="D31" s="110"/>
      <c r="E31" s="110"/>
      <c r="F31" s="110"/>
      <c r="G31" s="110"/>
    </row>
    <row r="32" spans="2:7" x14ac:dyDescent="0.2">
      <c r="B32" s="109"/>
      <c r="C32" s="110"/>
      <c r="D32" s="110"/>
      <c r="E32" s="110"/>
      <c r="F32" s="110"/>
      <c r="G32" s="110"/>
    </row>
  </sheetData>
  <mergeCells count="21">
    <mergeCell ref="B30:G30"/>
    <mergeCell ref="B32:G32"/>
    <mergeCell ref="B31:G31"/>
    <mergeCell ref="B21:B24"/>
    <mergeCell ref="C21:C22"/>
    <mergeCell ref="C23:C24"/>
    <mergeCell ref="B25:B28"/>
    <mergeCell ref="C25:C26"/>
    <mergeCell ref="C27:C28"/>
    <mergeCell ref="B13:B16"/>
    <mergeCell ref="C13:C14"/>
    <mergeCell ref="C15:C16"/>
    <mergeCell ref="B17:B20"/>
    <mergeCell ref="C17:C18"/>
    <mergeCell ref="C19:C20"/>
    <mergeCell ref="B5:B8"/>
    <mergeCell ref="C5:C6"/>
    <mergeCell ref="C7:C8"/>
    <mergeCell ref="B9:B12"/>
    <mergeCell ref="C9:C10"/>
    <mergeCell ref="C11:C12"/>
  </mergeCells>
  <conditionalFormatting sqref="D7">
    <cfRule type="dataBar" priority="16">
      <dataBar showValue="0">
        <cfvo type="num" val="0"/>
        <cfvo type="num" val="100"/>
        <color theme="6"/>
      </dataBar>
      <extLst>
        <ext xmlns:x14="http://schemas.microsoft.com/office/spreadsheetml/2009/9/main" uri="{B025F937-C7B1-47D3-B67F-A62EFF666E3E}">
          <x14:id>{EE762C42-C1AA-412D-A96E-7464B0FEE626}</x14:id>
        </ext>
      </extLst>
    </cfRule>
    <cfRule type="dataBar" priority="18">
      <dataBar showValue="0">
        <cfvo type="num" val="0"/>
        <cfvo type="num" val="100"/>
        <color rgb="FF638EC6"/>
      </dataBar>
      <extLst>
        <ext xmlns:x14="http://schemas.microsoft.com/office/spreadsheetml/2009/9/main" uri="{B025F937-C7B1-47D3-B67F-A62EFF666E3E}">
          <x14:id>{BFEBA33A-0A0C-4DEE-BB25-5624773F828F}</x14:id>
        </ext>
      </extLst>
    </cfRule>
  </conditionalFormatting>
  <conditionalFormatting sqref="D8">
    <cfRule type="dataBar" priority="17">
      <dataBar showValue="0">
        <cfvo type="num" val="0"/>
        <cfvo type="num" val="100"/>
        <color rgb="FF638EC6"/>
      </dataBar>
      <extLst>
        <ext xmlns:x14="http://schemas.microsoft.com/office/spreadsheetml/2009/9/main" uri="{B025F937-C7B1-47D3-B67F-A62EFF666E3E}">
          <x14:id>{7735B415-BD29-4469-9D3E-6B384F1B0194}</x14:id>
        </ext>
      </extLst>
    </cfRule>
  </conditionalFormatting>
  <conditionalFormatting sqref="D11">
    <cfRule type="dataBar" priority="13">
      <dataBar showValue="0">
        <cfvo type="num" val="0"/>
        <cfvo type="num" val="100"/>
        <color theme="6"/>
      </dataBar>
      <extLst>
        <ext xmlns:x14="http://schemas.microsoft.com/office/spreadsheetml/2009/9/main" uri="{B025F937-C7B1-47D3-B67F-A62EFF666E3E}">
          <x14:id>{415956B0-6A6C-4847-B8C7-D1364B871667}</x14:id>
        </ext>
      </extLst>
    </cfRule>
    <cfRule type="dataBar" priority="15">
      <dataBar showValue="0">
        <cfvo type="num" val="0"/>
        <cfvo type="num" val="100"/>
        <color rgb="FF638EC6"/>
      </dataBar>
      <extLst>
        <ext xmlns:x14="http://schemas.microsoft.com/office/spreadsheetml/2009/9/main" uri="{B025F937-C7B1-47D3-B67F-A62EFF666E3E}">
          <x14:id>{DEDF04A8-936F-4C57-86F2-95B112B0DB7F}</x14:id>
        </ext>
      </extLst>
    </cfRule>
  </conditionalFormatting>
  <conditionalFormatting sqref="D12">
    <cfRule type="dataBar" priority="14">
      <dataBar showValue="0">
        <cfvo type="num" val="0"/>
        <cfvo type="num" val="100"/>
        <color rgb="FF638EC6"/>
      </dataBar>
      <extLst>
        <ext xmlns:x14="http://schemas.microsoft.com/office/spreadsheetml/2009/9/main" uri="{B025F937-C7B1-47D3-B67F-A62EFF666E3E}">
          <x14:id>{5D846039-7702-4815-99F6-463C32F869F4}</x14:id>
        </ext>
      </extLst>
    </cfRule>
  </conditionalFormatting>
  <conditionalFormatting sqref="D15">
    <cfRule type="dataBar" priority="10">
      <dataBar showValue="0">
        <cfvo type="num" val="0"/>
        <cfvo type="num" val="100"/>
        <color theme="6"/>
      </dataBar>
      <extLst>
        <ext xmlns:x14="http://schemas.microsoft.com/office/spreadsheetml/2009/9/main" uri="{B025F937-C7B1-47D3-B67F-A62EFF666E3E}">
          <x14:id>{DC2E5D92-9FF9-4133-8AB2-A4C4B21F4F8D}</x14:id>
        </ext>
      </extLst>
    </cfRule>
    <cfRule type="dataBar" priority="12">
      <dataBar showValue="0">
        <cfvo type="num" val="0"/>
        <cfvo type="num" val="100"/>
        <color rgb="FF638EC6"/>
      </dataBar>
      <extLst>
        <ext xmlns:x14="http://schemas.microsoft.com/office/spreadsheetml/2009/9/main" uri="{B025F937-C7B1-47D3-B67F-A62EFF666E3E}">
          <x14:id>{1559A577-A3E2-419A-8D5A-1E6E8B3AC2FC}</x14:id>
        </ext>
      </extLst>
    </cfRule>
  </conditionalFormatting>
  <conditionalFormatting sqref="D16">
    <cfRule type="dataBar" priority="11">
      <dataBar showValue="0">
        <cfvo type="num" val="0"/>
        <cfvo type="num" val="100"/>
        <color rgb="FF638EC6"/>
      </dataBar>
      <extLst>
        <ext xmlns:x14="http://schemas.microsoft.com/office/spreadsheetml/2009/9/main" uri="{B025F937-C7B1-47D3-B67F-A62EFF666E3E}">
          <x14:id>{615B607D-5677-48FB-B52D-BCBD08F2CFB4}</x14:id>
        </ext>
      </extLst>
    </cfRule>
  </conditionalFormatting>
  <conditionalFormatting sqref="D19">
    <cfRule type="dataBar" priority="7">
      <dataBar showValue="0">
        <cfvo type="num" val="0"/>
        <cfvo type="num" val="100"/>
        <color theme="6"/>
      </dataBar>
      <extLst>
        <ext xmlns:x14="http://schemas.microsoft.com/office/spreadsheetml/2009/9/main" uri="{B025F937-C7B1-47D3-B67F-A62EFF666E3E}">
          <x14:id>{BCA1CD67-9D90-49AA-9AC4-DF7D2550AC95}</x14:id>
        </ext>
      </extLst>
    </cfRule>
    <cfRule type="dataBar" priority="9">
      <dataBar showValue="0">
        <cfvo type="num" val="0"/>
        <cfvo type="num" val="100"/>
        <color rgb="FF638EC6"/>
      </dataBar>
      <extLst>
        <ext xmlns:x14="http://schemas.microsoft.com/office/spreadsheetml/2009/9/main" uri="{B025F937-C7B1-47D3-B67F-A62EFF666E3E}">
          <x14:id>{507BDC5C-D6C2-43D4-99C5-F489E4CDD544}</x14:id>
        </ext>
      </extLst>
    </cfRule>
  </conditionalFormatting>
  <conditionalFormatting sqref="D20">
    <cfRule type="dataBar" priority="8">
      <dataBar showValue="0">
        <cfvo type="num" val="0"/>
        <cfvo type="num" val="100"/>
        <color rgb="FF638EC6"/>
      </dataBar>
      <extLst>
        <ext xmlns:x14="http://schemas.microsoft.com/office/spreadsheetml/2009/9/main" uri="{B025F937-C7B1-47D3-B67F-A62EFF666E3E}">
          <x14:id>{0F379D29-D63F-47D7-95B6-EFD3B4E91737}</x14:id>
        </ext>
      </extLst>
    </cfRule>
  </conditionalFormatting>
  <conditionalFormatting sqref="D23">
    <cfRule type="dataBar" priority="4">
      <dataBar showValue="0">
        <cfvo type="num" val="0"/>
        <cfvo type="num" val="100"/>
        <color theme="6"/>
      </dataBar>
      <extLst>
        <ext xmlns:x14="http://schemas.microsoft.com/office/spreadsheetml/2009/9/main" uri="{B025F937-C7B1-47D3-B67F-A62EFF666E3E}">
          <x14:id>{0A06C1BD-BBE6-42E3-B01A-A991950BECCE}</x14:id>
        </ext>
      </extLst>
    </cfRule>
    <cfRule type="dataBar" priority="6">
      <dataBar showValue="0">
        <cfvo type="num" val="0"/>
        <cfvo type="num" val="100"/>
        <color rgb="FF638EC6"/>
      </dataBar>
      <extLst>
        <ext xmlns:x14="http://schemas.microsoft.com/office/spreadsheetml/2009/9/main" uri="{B025F937-C7B1-47D3-B67F-A62EFF666E3E}">
          <x14:id>{4949B03F-E1CC-402B-A3B0-38FF4A1F9929}</x14:id>
        </ext>
      </extLst>
    </cfRule>
  </conditionalFormatting>
  <conditionalFormatting sqref="D24">
    <cfRule type="dataBar" priority="5">
      <dataBar showValue="0">
        <cfvo type="num" val="0"/>
        <cfvo type="num" val="100"/>
        <color rgb="FF638EC6"/>
      </dataBar>
      <extLst>
        <ext xmlns:x14="http://schemas.microsoft.com/office/spreadsheetml/2009/9/main" uri="{B025F937-C7B1-47D3-B67F-A62EFF666E3E}">
          <x14:id>{76F0151A-42FF-4569-8C27-76CC2AADA2E7}</x14:id>
        </ext>
      </extLst>
    </cfRule>
  </conditionalFormatting>
  <conditionalFormatting sqref="D27">
    <cfRule type="dataBar" priority="1">
      <dataBar showValue="0">
        <cfvo type="num" val="0"/>
        <cfvo type="num" val="100"/>
        <color theme="6"/>
      </dataBar>
      <extLst>
        <ext xmlns:x14="http://schemas.microsoft.com/office/spreadsheetml/2009/9/main" uri="{B025F937-C7B1-47D3-B67F-A62EFF666E3E}">
          <x14:id>{3A5CEDF5-8B87-4737-9FF4-5C1575B6445E}</x14:id>
        </ext>
      </extLst>
    </cfRule>
    <cfRule type="dataBar" priority="3">
      <dataBar showValue="0">
        <cfvo type="num" val="0"/>
        <cfvo type="num" val="100"/>
        <color rgb="FF638EC6"/>
      </dataBar>
      <extLst>
        <ext xmlns:x14="http://schemas.microsoft.com/office/spreadsheetml/2009/9/main" uri="{B025F937-C7B1-47D3-B67F-A62EFF666E3E}">
          <x14:id>{3668ADDE-401D-41F0-8F4F-E169C05D5F8C}</x14:id>
        </ext>
      </extLst>
    </cfRule>
  </conditionalFormatting>
  <conditionalFormatting sqref="D28">
    <cfRule type="dataBar" priority="2">
      <dataBar showValue="0">
        <cfvo type="num" val="0"/>
        <cfvo type="num" val="100"/>
        <color rgb="FF638EC6"/>
      </dataBar>
      <extLst>
        <ext xmlns:x14="http://schemas.microsoft.com/office/spreadsheetml/2009/9/main" uri="{B025F937-C7B1-47D3-B67F-A62EFF666E3E}">
          <x14:id>{EBA78195-7021-4DB3-9A70-85338032235D}</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EE762C42-C1AA-412D-A96E-7464B0FEE626}">
            <x14:dataBar minLength="0" maxLength="100" gradient="0">
              <x14:cfvo type="num">
                <xm:f>0</xm:f>
              </x14:cfvo>
              <x14:cfvo type="num">
                <xm:f>100</xm:f>
              </x14:cfvo>
              <x14:negativeFillColor rgb="FFFF0000"/>
              <x14:axisColor rgb="FF000000"/>
            </x14:dataBar>
          </x14:cfRule>
          <x14:cfRule type="dataBar" id="{BFEBA33A-0A0C-4DEE-BB25-5624773F828F}">
            <x14:dataBar minLength="0" maxLength="100" gradient="0" direction="leftToRight">
              <x14:cfvo type="num">
                <xm:f>0</xm:f>
              </x14:cfvo>
              <x14:cfvo type="num">
                <xm:f>100</xm:f>
              </x14:cfvo>
              <x14:negativeFillColor rgb="FFFF0000"/>
              <x14:axisColor rgb="FF000000"/>
            </x14:dataBar>
          </x14:cfRule>
          <xm:sqref>D7</xm:sqref>
        </x14:conditionalFormatting>
        <x14:conditionalFormatting xmlns:xm="http://schemas.microsoft.com/office/excel/2006/main">
          <x14:cfRule type="dataBar" id="{7735B415-BD29-4469-9D3E-6B384F1B0194}">
            <x14:dataBar minLength="0" maxLength="100" gradient="0" direction="leftToRight">
              <x14:cfvo type="num">
                <xm:f>0</xm:f>
              </x14:cfvo>
              <x14:cfvo type="num">
                <xm:f>100</xm:f>
              </x14:cfvo>
              <x14:negativeFillColor rgb="FFFF0000"/>
              <x14:axisColor rgb="FF000000"/>
            </x14:dataBar>
          </x14:cfRule>
          <xm:sqref>D8</xm:sqref>
        </x14:conditionalFormatting>
        <x14:conditionalFormatting xmlns:xm="http://schemas.microsoft.com/office/excel/2006/main">
          <x14:cfRule type="dataBar" id="{415956B0-6A6C-4847-B8C7-D1364B871667}">
            <x14:dataBar minLength="0" maxLength="100" gradient="0">
              <x14:cfvo type="num">
                <xm:f>0</xm:f>
              </x14:cfvo>
              <x14:cfvo type="num">
                <xm:f>100</xm:f>
              </x14:cfvo>
              <x14:negativeFillColor rgb="FFFF0000"/>
              <x14:axisColor rgb="FF000000"/>
            </x14:dataBar>
          </x14:cfRule>
          <x14:cfRule type="dataBar" id="{DEDF04A8-936F-4C57-86F2-95B112B0DB7F}">
            <x14:dataBar minLength="0" maxLength="100" gradient="0" direction="leftToRight">
              <x14:cfvo type="num">
                <xm:f>0</xm:f>
              </x14:cfvo>
              <x14:cfvo type="num">
                <xm:f>100</xm:f>
              </x14:cfvo>
              <x14:negativeFillColor rgb="FFFF0000"/>
              <x14:axisColor rgb="FF000000"/>
            </x14:dataBar>
          </x14:cfRule>
          <xm:sqref>D11</xm:sqref>
        </x14:conditionalFormatting>
        <x14:conditionalFormatting xmlns:xm="http://schemas.microsoft.com/office/excel/2006/main">
          <x14:cfRule type="dataBar" id="{5D846039-7702-4815-99F6-463C32F869F4}">
            <x14:dataBar minLength="0" maxLength="100" gradient="0" direction="leftToRight">
              <x14:cfvo type="num">
                <xm:f>0</xm:f>
              </x14:cfvo>
              <x14:cfvo type="num">
                <xm:f>100</xm:f>
              </x14:cfvo>
              <x14:negativeFillColor rgb="FFFF0000"/>
              <x14:axisColor rgb="FF000000"/>
            </x14:dataBar>
          </x14:cfRule>
          <xm:sqref>D12</xm:sqref>
        </x14:conditionalFormatting>
        <x14:conditionalFormatting xmlns:xm="http://schemas.microsoft.com/office/excel/2006/main">
          <x14:cfRule type="dataBar" id="{DC2E5D92-9FF9-4133-8AB2-A4C4B21F4F8D}">
            <x14:dataBar minLength="0" maxLength="100" gradient="0">
              <x14:cfvo type="num">
                <xm:f>0</xm:f>
              </x14:cfvo>
              <x14:cfvo type="num">
                <xm:f>100</xm:f>
              </x14:cfvo>
              <x14:negativeFillColor rgb="FFFF0000"/>
              <x14:axisColor rgb="FF000000"/>
            </x14:dataBar>
          </x14:cfRule>
          <x14:cfRule type="dataBar" id="{1559A577-A3E2-419A-8D5A-1E6E8B3AC2FC}">
            <x14:dataBar minLength="0" maxLength="100" gradient="0" direction="leftToRight">
              <x14:cfvo type="num">
                <xm:f>0</xm:f>
              </x14:cfvo>
              <x14:cfvo type="num">
                <xm:f>100</xm:f>
              </x14:cfvo>
              <x14:negativeFillColor rgb="FFFF0000"/>
              <x14:axisColor rgb="FF000000"/>
            </x14:dataBar>
          </x14:cfRule>
          <xm:sqref>D15</xm:sqref>
        </x14:conditionalFormatting>
        <x14:conditionalFormatting xmlns:xm="http://schemas.microsoft.com/office/excel/2006/main">
          <x14:cfRule type="dataBar" id="{615B607D-5677-48FB-B52D-BCBD08F2CFB4}">
            <x14:dataBar minLength="0" maxLength="100" gradient="0" direction="leftToRight">
              <x14:cfvo type="num">
                <xm:f>0</xm:f>
              </x14:cfvo>
              <x14:cfvo type="num">
                <xm:f>100</xm:f>
              </x14:cfvo>
              <x14:negativeFillColor rgb="FFFF0000"/>
              <x14:axisColor rgb="FF000000"/>
            </x14:dataBar>
          </x14:cfRule>
          <xm:sqref>D16</xm:sqref>
        </x14:conditionalFormatting>
        <x14:conditionalFormatting xmlns:xm="http://schemas.microsoft.com/office/excel/2006/main">
          <x14:cfRule type="dataBar" id="{BCA1CD67-9D90-49AA-9AC4-DF7D2550AC95}">
            <x14:dataBar minLength="0" maxLength="100" gradient="0">
              <x14:cfvo type="num">
                <xm:f>0</xm:f>
              </x14:cfvo>
              <x14:cfvo type="num">
                <xm:f>100</xm:f>
              </x14:cfvo>
              <x14:negativeFillColor rgb="FFFF0000"/>
              <x14:axisColor rgb="FF000000"/>
            </x14:dataBar>
          </x14:cfRule>
          <x14:cfRule type="dataBar" id="{507BDC5C-D6C2-43D4-99C5-F489E4CDD544}">
            <x14:dataBar minLength="0" maxLength="100" gradient="0" direction="leftToRight">
              <x14:cfvo type="num">
                <xm:f>0</xm:f>
              </x14:cfvo>
              <x14:cfvo type="num">
                <xm:f>100</xm:f>
              </x14:cfvo>
              <x14:negativeFillColor rgb="FFFF0000"/>
              <x14:axisColor rgb="FF000000"/>
            </x14:dataBar>
          </x14:cfRule>
          <xm:sqref>D19</xm:sqref>
        </x14:conditionalFormatting>
        <x14:conditionalFormatting xmlns:xm="http://schemas.microsoft.com/office/excel/2006/main">
          <x14:cfRule type="dataBar" id="{0F379D29-D63F-47D7-95B6-EFD3B4E91737}">
            <x14:dataBar minLength="0" maxLength="100" gradient="0" direction="leftToRight">
              <x14:cfvo type="num">
                <xm:f>0</xm:f>
              </x14:cfvo>
              <x14:cfvo type="num">
                <xm:f>100</xm:f>
              </x14:cfvo>
              <x14:negativeFillColor rgb="FFFF0000"/>
              <x14:axisColor rgb="FF000000"/>
            </x14:dataBar>
          </x14:cfRule>
          <xm:sqref>D20</xm:sqref>
        </x14:conditionalFormatting>
        <x14:conditionalFormatting xmlns:xm="http://schemas.microsoft.com/office/excel/2006/main">
          <x14:cfRule type="dataBar" id="{0A06C1BD-BBE6-42E3-B01A-A991950BECCE}">
            <x14:dataBar minLength="0" maxLength="100" gradient="0">
              <x14:cfvo type="num">
                <xm:f>0</xm:f>
              </x14:cfvo>
              <x14:cfvo type="num">
                <xm:f>100</xm:f>
              </x14:cfvo>
              <x14:negativeFillColor rgb="FFFF0000"/>
              <x14:axisColor rgb="FF000000"/>
            </x14:dataBar>
          </x14:cfRule>
          <x14:cfRule type="dataBar" id="{4949B03F-E1CC-402B-A3B0-38FF4A1F9929}">
            <x14:dataBar minLength="0" maxLength="100" gradient="0" direction="leftToRight">
              <x14:cfvo type="num">
                <xm:f>0</xm:f>
              </x14:cfvo>
              <x14:cfvo type="num">
                <xm:f>100</xm:f>
              </x14:cfvo>
              <x14:negativeFillColor rgb="FFFF0000"/>
              <x14:axisColor rgb="FF000000"/>
            </x14:dataBar>
          </x14:cfRule>
          <xm:sqref>D23</xm:sqref>
        </x14:conditionalFormatting>
        <x14:conditionalFormatting xmlns:xm="http://schemas.microsoft.com/office/excel/2006/main">
          <x14:cfRule type="dataBar" id="{76F0151A-42FF-4569-8C27-76CC2AADA2E7}">
            <x14:dataBar minLength="0" maxLength="100" gradient="0" direction="leftToRight">
              <x14:cfvo type="num">
                <xm:f>0</xm:f>
              </x14:cfvo>
              <x14:cfvo type="num">
                <xm:f>100</xm:f>
              </x14:cfvo>
              <x14:negativeFillColor rgb="FFFF0000"/>
              <x14:axisColor rgb="FF000000"/>
            </x14:dataBar>
          </x14:cfRule>
          <xm:sqref>D24</xm:sqref>
        </x14:conditionalFormatting>
        <x14:conditionalFormatting xmlns:xm="http://schemas.microsoft.com/office/excel/2006/main">
          <x14:cfRule type="dataBar" id="{3A5CEDF5-8B87-4737-9FF4-5C1575B6445E}">
            <x14:dataBar minLength="0" maxLength="100" gradient="0">
              <x14:cfvo type="num">
                <xm:f>0</xm:f>
              </x14:cfvo>
              <x14:cfvo type="num">
                <xm:f>100</xm:f>
              </x14:cfvo>
              <x14:negativeFillColor rgb="FFFF0000"/>
              <x14:axisColor rgb="FF000000"/>
            </x14:dataBar>
          </x14:cfRule>
          <x14:cfRule type="dataBar" id="{3668ADDE-401D-41F0-8F4F-E169C05D5F8C}">
            <x14:dataBar minLength="0" maxLength="100" gradient="0" direction="leftToRight">
              <x14:cfvo type="num">
                <xm:f>0</xm:f>
              </x14:cfvo>
              <x14:cfvo type="num">
                <xm:f>100</xm:f>
              </x14:cfvo>
              <x14:negativeFillColor rgb="FFFF0000"/>
              <x14:axisColor rgb="FF000000"/>
            </x14:dataBar>
          </x14:cfRule>
          <xm:sqref>D27</xm:sqref>
        </x14:conditionalFormatting>
        <x14:conditionalFormatting xmlns:xm="http://schemas.microsoft.com/office/excel/2006/main">
          <x14:cfRule type="dataBar" id="{EBA78195-7021-4DB3-9A70-85338032235D}">
            <x14:dataBar minLength="0" maxLength="100" gradient="0" direction="leftToRight">
              <x14:cfvo type="num">
                <xm:f>0</xm:f>
              </x14:cfvo>
              <x14:cfvo type="num">
                <xm:f>100</xm:f>
              </x14:cfvo>
              <x14:negativeFillColor rgb="FFFF0000"/>
              <x14:axisColor rgb="FF000000"/>
            </x14:dataBar>
          </x14:cfRule>
          <xm:sqref>D28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R59"/>
  <sheetViews>
    <sheetView showGridLines="0" topLeftCell="A2" zoomScaleNormal="100" workbookViewId="0">
      <selection activeCell="D24" sqref="D24"/>
    </sheetView>
  </sheetViews>
  <sheetFormatPr baseColWidth="10" defaultColWidth="11.44140625" defaultRowHeight="10.199999999999999" x14ac:dyDescent="0.2"/>
  <cols>
    <col min="1" max="1" width="2.6640625" style="2" customWidth="1"/>
    <col min="2" max="2" width="18.44140625" style="2" customWidth="1"/>
    <col min="3" max="3" width="11.44140625" style="2"/>
    <col min="4" max="4" width="10.109375" style="2" customWidth="1"/>
    <col min="5" max="6" width="11" style="2" bestFit="1" customWidth="1"/>
    <col min="7" max="7" width="11.44140625" style="2"/>
    <col min="8" max="8" width="11" style="2" bestFit="1" customWidth="1"/>
    <col min="9" max="10" width="11.44140625" style="2"/>
    <col min="11" max="11" width="11" style="2" bestFit="1" customWidth="1"/>
    <col min="12" max="16384" width="11.44140625" style="2"/>
  </cols>
  <sheetData>
    <row r="1" spans="2:18" s="19" customFormat="1" x14ac:dyDescent="0.2">
      <c r="B1" s="40" t="s">
        <v>63</v>
      </c>
      <c r="J1" s="40"/>
    </row>
    <row r="2" spans="2:18" s="4" customFormat="1" x14ac:dyDescent="0.2">
      <c r="B2" s="16"/>
    </row>
    <row r="3" spans="2:18" s="4" customFormat="1" x14ac:dyDescent="0.2">
      <c r="B3" s="16" t="s">
        <v>48</v>
      </c>
    </row>
    <row r="4" spans="2:18" ht="10.95" customHeight="1" x14ac:dyDescent="0.3">
      <c r="B4" s="17" t="s">
        <v>0</v>
      </c>
      <c r="C4" s="14"/>
      <c r="D4" s="14"/>
      <c r="E4" s="14"/>
      <c r="F4" s="14"/>
      <c r="G4" s="111" t="s">
        <v>25</v>
      </c>
      <c r="H4" s="112"/>
      <c r="I4" s="112"/>
      <c r="J4" s="14"/>
      <c r="K4" s="14"/>
    </row>
    <row r="5" spans="2:18" ht="15" customHeight="1" x14ac:dyDescent="0.2">
      <c r="B5" s="118" t="s">
        <v>27</v>
      </c>
      <c r="C5" s="113">
        <v>2011</v>
      </c>
      <c r="D5" s="113">
        <v>2016</v>
      </c>
      <c r="E5" s="113"/>
      <c r="F5" s="113">
        <v>2019</v>
      </c>
      <c r="G5" s="113"/>
      <c r="H5" s="113">
        <v>2021</v>
      </c>
      <c r="I5" s="113"/>
      <c r="J5" s="14"/>
      <c r="K5" s="14"/>
    </row>
    <row r="6" spans="2:18" ht="19.95" customHeight="1" x14ac:dyDescent="0.2">
      <c r="B6" s="119"/>
      <c r="C6" s="113"/>
      <c r="D6" s="45" t="s">
        <v>6</v>
      </c>
      <c r="E6" s="45" t="s">
        <v>78</v>
      </c>
      <c r="F6" s="45" t="s">
        <v>24</v>
      </c>
      <c r="G6" s="45" t="s">
        <v>77</v>
      </c>
      <c r="H6" s="45" t="s">
        <v>24</v>
      </c>
      <c r="I6" s="45" t="s">
        <v>77</v>
      </c>
      <c r="J6" s="8"/>
      <c r="K6" s="17"/>
      <c r="M6" s="41"/>
    </row>
    <row r="7" spans="2:18" ht="10.199999999999999" customHeight="1" x14ac:dyDescent="0.2">
      <c r="B7" s="46" t="s">
        <v>3</v>
      </c>
      <c r="C7" s="68">
        <v>6.9</v>
      </c>
      <c r="D7" s="67">
        <v>6.9</v>
      </c>
      <c r="E7" s="68">
        <v>14</v>
      </c>
      <c r="F7" s="68">
        <v>6.9</v>
      </c>
      <c r="G7" s="68">
        <v>9</v>
      </c>
      <c r="H7" s="67">
        <v>6.9</v>
      </c>
      <c r="I7" s="68">
        <v>9</v>
      </c>
      <c r="J7" s="7"/>
      <c r="K7" s="9"/>
      <c r="M7" s="41"/>
    </row>
    <row r="8" spans="2:18" x14ac:dyDescent="0.2">
      <c r="B8" s="46" t="s">
        <v>4</v>
      </c>
      <c r="C8" s="68">
        <v>29.9</v>
      </c>
      <c r="D8" s="67">
        <v>28.8</v>
      </c>
      <c r="E8" s="68">
        <v>40.4</v>
      </c>
      <c r="F8" s="68">
        <v>25.3</v>
      </c>
      <c r="G8" s="68">
        <v>39</v>
      </c>
      <c r="H8" s="67">
        <v>29.9</v>
      </c>
      <c r="I8" s="68">
        <v>39</v>
      </c>
      <c r="J8" s="10"/>
      <c r="K8" s="9"/>
    </row>
    <row r="9" spans="2:18" x14ac:dyDescent="0.2">
      <c r="B9" s="46" t="s">
        <v>5</v>
      </c>
      <c r="C9" s="68">
        <v>43.9</v>
      </c>
      <c r="D9" s="67">
        <v>35.6</v>
      </c>
      <c r="E9" s="68">
        <v>40.4</v>
      </c>
      <c r="F9" s="68">
        <v>29.9</v>
      </c>
      <c r="G9" s="68">
        <v>39</v>
      </c>
      <c r="H9" s="67">
        <v>29.9</v>
      </c>
      <c r="I9" s="68">
        <v>39</v>
      </c>
      <c r="J9" s="10"/>
      <c r="K9" s="9"/>
    </row>
    <row r="10" spans="2:18" s="34" customFormat="1" x14ac:dyDescent="0.2">
      <c r="B10" s="2"/>
      <c r="C10" s="2"/>
      <c r="D10" s="2"/>
      <c r="E10" s="2"/>
      <c r="F10" s="2"/>
      <c r="G10" s="2"/>
      <c r="H10" s="2"/>
      <c r="I10" s="2"/>
    </row>
    <row r="11" spans="2:18" ht="14.25" customHeight="1" x14ac:dyDescent="0.3">
      <c r="B11" s="16" t="s">
        <v>49</v>
      </c>
      <c r="D11" s="7"/>
      <c r="E11" s="7"/>
      <c r="L11" s="110"/>
      <c r="M11" s="114"/>
      <c r="N11" s="114"/>
      <c r="O11" s="114"/>
      <c r="P11" s="114"/>
      <c r="Q11" s="114"/>
      <c r="R11" s="114"/>
    </row>
    <row r="12" spans="2:18" ht="14.4" x14ac:dyDescent="0.3">
      <c r="B12" s="16"/>
      <c r="D12" s="7"/>
      <c r="E12" s="7"/>
      <c r="G12" s="111" t="s">
        <v>25</v>
      </c>
      <c r="H12" s="112"/>
      <c r="I12" s="112"/>
      <c r="K12" s="117"/>
    </row>
    <row r="13" spans="2:18" ht="15.6" customHeight="1" x14ac:dyDescent="0.2">
      <c r="B13" s="118" t="s">
        <v>27</v>
      </c>
      <c r="C13" s="113">
        <v>2011</v>
      </c>
      <c r="D13" s="113">
        <v>2016</v>
      </c>
      <c r="E13" s="113"/>
      <c r="F13" s="113">
        <v>2019</v>
      </c>
      <c r="G13" s="113"/>
      <c r="H13" s="113">
        <v>2021</v>
      </c>
      <c r="I13" s="113"/>
      <c r="K13" s="117"/>
    </row>
    <row r="14" spans="2:18" s="18" customFormat="1" ht="24" customHeight="1" x14ac:dyDescent="0.2">
      <c r="B14" s="119"/>
      <c r="C14" s="113"/>
      <c r="D14" s="45" t="s">
        <v>6</v>
      </c>
      <c r="E14" s="45" t="s">
        <v>78</v>
      </c>
      <c r="F14" s="45" t="s">
        <v>24</v>
      </c>
      <c r="G14" s="45" t="s">
        <v>77</v>
      </c>
      <c r="H14" s="45" t="s">
        <v>24</v>
      </c>
      <c r="I14" s="45" t="s">
        <v>77</v>
      </c>
      <c r="K14" s="117"/>
      <c r="L14" s="115"/>
      <c r="M14" s="116"/>
      <c r="N14" s="116"/>
      <c r="O14" s="116"/>
      <c r="P14" s="116"/>
      <c r="Q14" s="116"/>
      <c r="R14" s="116"/>
    </row>
    <row r="15" spans="2:18" x14ac:dyDescent="0.2">
      <c r="B15" s="69" t="s">
        <v>3</v>
      </c>
      <c r="C15" s="68">
        <v>6.9</v>
      </c>
      <c r="D15" s="68">
        <v>6.9</v>
      </c>
      <c r="E15" s="68">
        <v>8.4</v>
      </c>
      <c r="F15" s="68">
        <v>6.9</v>
      </c>
      <c r="G15" s="68">
        <v>9</v>
      </c>
      <c r="H15" s="68">
        <v>6.9</v>
      </c>
      <c r="I15" s="68">
        <v>9</v>
      </c>
      <c r="K15" s="117"/>
      <c r="L15" s="116"/>
      <c r="M15" s="116"/>
      <c r="N15" s="116"/>
      <c r="O15" s="116"/>
      <c r="P15" s="116"/>
      <c r="Q15" s="116"/>
      <c r="R15" s="116"/>
    </row>
    <row r="16" spans="2:18" x14ac:dyDescent="0.2">
      <c r="B16" s="69" t="s">
        <v>4</v>
      </c>
      <c r="C16" s="68">
        <v>6.9</v>
      </c>
      <c r="D16" s="68">
        <v>6.9</v>
      </c>
      <c r="E16" s="68">
        <v>8.4</v>
      </c>
      <c r="F16" s="68">
        <v>13.8</v>
      </c>
      <c r="G16" s="68">
        <v>24</v>
      </c>
      <c r="H16" s="68">
        <v>8.1</v>
      </c>
      <c r="I16" s="68">
        <v>18</v>
      </c>
      <c r="K16" s="9"/>
      <c r="L16" s="116"/>
      <c r="M16" s="116"/>
      <c r="N16" s="116"/>
      <c r="O16" s="116"/>
      <c r="P16" s="116"/>
      <c r="Q16" s="116"/>
      <c r="R16" s="116"/>
    </row>
    <row r="17" spans="2:18" x14ac:dyDescent="0.2">
      <c r="B17" s="69" t="s">
        <v>5</v>
      </c>
      <c r="C17" s="68">
        <v>18.399999999999999</v>
      </c>
      <c r="D17" s="68">
        <v>29.9</v>
      </c>
      <c r="E17" s="68">
        <v>36.4</v>
      </c>
      <c r="F17" s="68">
        <v>29.9</v>
      </c>
      <c r="G17" s="68">
        <v>39</v>
      </c>
      <c r="H17" s="68">
        <v>29.9</v>
      </c>
      <c r="I17" s="68">
        <v>39</v>
      </c>
      <c r="K17" s="9"/>
      <c r="L17" s="116"/>
      <c r="M17" s="116"/>
      <c r="N17" s="116"/>
      <c r="O17" s="116"/>
      <c r="P17" s="116"/>
      <c r="Q17" s="116"/>
      <c r="R17" s="116"/>
    </row>
    <row r="18" spans="2:18" ht="14.4" x14ac:dyDescent="0.3">
      <c r="B18" s="121"/>
      <c r="C18" s="122"/>
      <c r="D18" s="122"/>
      <c r="E18" s="122"/>
      <c r="F18" s="122"/>
      <c r="G18" s="122"/>
      <c r="H18" s="122"/>
      <c r="I18" s="122"/>
      <c r="K18" s="9"/>
      <c r="L18" s="116"/>
      <c r="M18" s="116"/>
      <c r="N18" s="116"/>
      <c r="O18" s="116"/>
      <c r="P18" s="116"/>
      <c r="Q18" s="116"/>
      <c r="R18" s="116"/>
    </row>
    <row r="19" spans="2:18" x14ac:dyDescent="0.2">
      <c r="B19" s="34"/>
      <c r="C19" s="34"/>
      <c r="D19" s="34"/>
      <c r="E19" s="34"/>
      <c r="F19" s="34"/>
      <c r="G19" s="34"/>
      <c r="H19" s="34"/>
      <c r="I19" s="34"/>
      <c r="K19" s="11"/>
      <c r="L19" s="116"/>
      <c r="M19" s="116"/>
      <c r="N19" s="116"/>
      <c r="O19" s="116"/>
      <c r="P19" s="116"/>
      <c r="Q19" s="116"/>
      <c r="R19" s="116"/>
    </row>
    <row r="20" spans="2:18" ht="159" customHeight="1" x14ac:dyDescent="0.2">
      <c r="B20" s="120" t="s">
        <v>64</v>
      </c>
      <c r="C20" s="103"/>
      <c r="D20" s="103"/>
      <c r="E20" s="103"/>
      <c r="F20" s="103"/>
      <c r="G20" s="103"/>
      <c r="H20" s="103"/>
      <c r="I20" s="103"/>
    </row>
    <row r="21" spans="2:18" x14ac:dyDescent="0.2">
      <c r="B21" s="18"/>
    </row>
    <row r="22" spans="2:18" x14ac:dyDescent="0.2">
      <c r="B22" s="18"/>
    </row>
    <row r="23" spans="2:18" x14ac:dyDescent="0.2">
      <c r="B23" s="18"/>
      <c r="C23" s="18"/>
      <c r="D23" s="18"/>
      <c r="E23" s="18"/>
      <c r="F23" s="18"/>
      <c r="G23" s="18"/>
      <c r="H23" s="18"/>
      <c r="I23" s="18"/>
    </row>
    <row r="34" spans="2:4" x14ac:dyDescent="0.2">
      <c r="B34" s="3"/>
    </row>
    <row r="35" spans="2:4" x14ac:dyDescent="0.2">
      <c r="B35" s="3"/>
    </row>
    <row r="36" spans="2:4" x14ac:dyDescent="0.2">
      <c r="B36" s="6"/>
    </row>
    <row r="37" spans="2:4" x14ac:dyDescent="0.2">
      <c r="B37" s="6"/>
    </row>
    <row r="38" spans="2:4" x14ac:dyDescent="0.2">
      <c r="B38" s="6"/>
    </row>
    <row r="39" spans="2:4" x14ac:dyDescent="0.2">
      <c r="B39" s="6"/>
    </row>
    <row r="40" spans="2:4" x14ac:dyDescent="0.2">
      <c r="B40" s="6"/>
    </row>
    <row r="41" spans="2:4" x14ac:dyDescent="0.2">
      <c r="B41" s="3"/>
    </row>
    <row r="42" spans="2:4" x14ac:dyDescent="0.2">
      <c r="B42" s="3"/>
    </row>
    <row r="45" spans="2:4" ht="12" x14ac:dyDescent="0.2">
      <c r="D45" s="1"/>
    </row>
    <row r="46" spans="2:4" ht="12" x14ac:dyDescent="0.2">
      <c r="D46" s="1"/>
    </row>
    <row r="55" spans="2:2" x14ac:dyDescent="0.2">
      <c r="B55" s="3"/>
    </row>
    <row r="56" spans="2:2" x14ac:dyDescent="0.2">
      <c r="B56" s="3"/>
    </row>
    <row r="57" spans="2:2" x14ac:dyDescent="0.2">
      <c r="B57" s="3"/>
    </row>
    <row r="58" spans="2:2" x14ac:dyDescent="0.2">
      <c r="B58" s="3"/>
    </row>
    <row r="59" spans="2:2" x14ac:dyDescent="0.2">
      <c r="B59" s="3"/>
    </row>
  </sheetData>
  <mergeCells count="17">
    <mergeCell ref="L11:R11"/>
    <mergeCell ref="L14:R19"/>
    <mergeCell ref="K12:K15"/>
    <mergeCell ref="B5:B6"/>
    <mergeCell ref="B20:I20"/>
    <mergeCell ref="B18:I18"/>
    <mergeCell ref="G12:I12"/>
    <mergeCell ref="B13:B14"/>
    <mergeCell ref="C13:C14"/>
    <mergeCell ref="D13:E13"/>
    <mergeCell ref="F13:G13"/>
    <mergeCell ref="H13:I13"/>
    <mergeCell ref="G4:I4"/>
    <mergeCell ref="C5:C6"/>
    <mergeCell ref="D5:E5"/>
    <mergeCell ref="F5:G5"/>
    <mergeCell ref="H5:I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K18"/>
  <sheetViews>
    <sheetView showGridLines="0" zoomScaleNormal="100" workbookViewId="0">
      <selection activeCell="B14" sqref="B14:G14"/>
    </sheetView>
  </sheetViews>
  <sheetFormatPr baseColWidth="10" defaultColWidth="11.44140625" defaultRowHeight="10.199999999999999" x14ac:dyDescent="0.2"/>
  <cols>
    <col min="1" max="1" width="5.6640625" style="2" customWidth="1"/>
    <col min="2" max="2" width="23.6640625" style="2" customWidth="1"/>
    <col min="3" max="7" width="11.44140625" style="2"/>
    <col min="8" max="8" width="36.44140625" style="2" customWidth="1"/>
    <col min="9" max="16384" width="11.44140625" style="2"/>
  </cols>
  <sheetData>
    <row r="1" spans="2:11" ht="15" customHeight="1" x14ac:dyDescent="0.3">
      <c r="B1" s="123" t="s">
        <v>79</v>
      </c>
      <c r="C1" s="103"/>
      <c r="D1" s="103"/>
      <c r="E1" s="103"/>
      <c r="F1" s="103"/>
      <c r="G1" s="103"/>
      <c r="H1" s="103"/>
      <c r="I1" s="114"/>
      <c r="J1" s="114"/>
      <c r="K1" s="114"/>
    </row>
    <row r="2" spans="2:11" x14ac:dyDescent="0.2">
      <c r="B2" s="35"/>
    </row>
    <row r="3" spans="2:11" x14ac:dyDescent="0.2">
      <c r="G3" s="49" t="s">
        <v>23</v>
      </c>
    </row>
    <row r="4" spans="2:11" x14ac:dyDescent="0.2">
      <c r="B4" s="125"/>
      <c r="C4" s="128">
        <v>2011</v>
      </c>
      <c r="D4" s="128">
        <v>2016</v>
      </c>
      <c r="E4" s="128"/>
      <c r="F4" s="128">
        <v>2019</v>
      </c>
      <c r="G4" s="128"/>
    </row>
    <row r="5" spans="2:11" ht="30.6" x14ac:dyDescent="0.2">
      <c r="B5" s="126"/>
      <c r="C5" s="128"/>
      <c r="D5" s="47" t="s">
        <v>21</v>
      </c>
      <c r="E5" s="47" t="s">
        <v>22</v>
      </c>
      <c r="F5" s="47" t="s">
        <v>18</v>
      </c>
      <c r="G5" s="47" t="s">
        <v>81</v>
      </c>
    </row>
    <row r="6" spans="2:11" x14ac:dyDescent="0.2">
      <c r="B6" s="70" t="s">
        <v>19</v>
      </c>
      <c r="C6" s="74">
        <v>60</v>
      </c>
      <c r="D6" s="74">
        <v>60</v>
      </c>
      <c r="E6" s="72">
        <v>60</v>
      </c>
      <c r="F6" s="74">
        <v>60</v>
      </c>
      <c r="G6" s="74">
        <v>60</v>
      </c>
    </row>
    <row r="7" spans="2:11" x14ac:dyDescent="0.2">
      <c r="B7" s="70" t="s">
        <v>20</v>
      </c>
      <c r="C7" s="73">
        <v>23</v>
      </c>
      <c r="D7" s="74">
        <v>28</v>
      </c>
      <c r="E7" s="72">
        <v>23</v>
      </c>
      <c r="F7" s="74">
        <v>30</v>
      </c>
      <c r="G7" s="74">
        <v>23</v>
      </c>
    </row>
    <row r="8" spans="2:11" ht="11.4" customHeight="1" x14ac:dyDescent="0.2">
      <c r="B8" s="70" t="s">
        <v>80</v>
      </c>
      <c r="C8" s="73">
        <f>C7*0.7-1</f>
        <v>15.099999999999998</v>
      </c>
      <c r="D8" s="73">
        <f>D7*0.7-1</f>
        <v>18.599999999999998</v>
      </c>
      <c r="E8" s="71">
        <f>E7*0.7-1</f>
        <v>15.099999999999998</v>
      </c>
      <c r="F8" s="73">
        <f>F7*0.7-1</f>
        <v>20</v>
      </c>
      <c r="G8" s="73">
        <f>G7*0.7-1</f>
        <v>15.099999999999998</v>
      </c>
    </row>
    <row r="9" spans="2:11" s="15" customFormat="1" ht="20.399999999999999" x14ac:dyDescent="0.3">
      <c r="B9" s="70" t="s">
        <v>33</v>
      </c>
      <c r="C9" s="73">
        <v>1</v>
      </c>
      <c r="D9" s="74">
        <v>1</v>
      </c>
      <c r="E9" s="72">
        <v>1</v>
      </c>
      <c r="F9" s="74">
        <v>1</v>
      </c>
      <c r="G9" s="74">
        <v>1</v>
      </c>
    </row>
    <row r="10" spans="2:11" ht="20.399999999999999" x14ac:dyDescent="0.2">
      <c r="B10" s="70" t="s">
        <v>35</v>
      </c>
      <c r="C10" s="74">
        <f>0.3*C7</f>
        <v>6.8999999999999995</v>
      </c>
      <c r="D10" s="74">
        <f>0.3*D7</f>
        <v>8.4</v>
      </c>
      <c r="E10" s="72">
        <f>0.3*E7</f>
        <v>6.8999999999999995</v>
      </c>
      <c r="F10" s="74">
        <f>0.3*F7</f>
        <v>9</v>
      </c>
      <c r="G10" s="74">
        <f>0.3*G7</f>
        <v>6.8999999999999995</v>
      </c>
    </row>
    <row r="11" spans="2:11" s="15" customFormat="1" ht="30.6" x14ac:dyDescent="0.3">
      <c r="B11" s="70" t="s">
        <v>36</v>
      </c>
      <c r="C11" s="73">
        <v>37</v>
      </c>
      <c r="D11" s="74">
        <f>D6-D8-D9-D10</f>
        <v>32.000000000000007</v>
      </c>
      <c r="E11" s="72">
        <f>1.25*23</f>
        <v>28.75</v>
      </c>
      <c r="F11" s="74">
        <f>F6-F8-F9-F10</f>
        <v>30</v>
      </c>
      <c r="G11" s="74">
        <f>G7</f>
        <v>23</v>
      </c>
    </row>
    <row r="12" spans="2:11" ht="20.399999999999999" x14ac:dyDescent="0.2">
      <c r="B12" s="70" t="s">
        <v>34</v>
      </c>
      <c r="C12" s="74">
        <f>C6-C8-C9-C10-C11</f>
        <v>0</v>
      </c>
      <c r="D12" s="74">
        <f>D6-D8-D9-D10-D11</f>
        <v>0</v>
      </c>
      <c r="E12" s="72">
        <f>E6-E8-E9-E10-E11</f>
        <v>8.2500000000000071</v>
      </c>
      <c r="F12" s="74">
        <f>F6-F8-F9-F10-F11</f>
        <v>0</v>
      </c>
      <c r="G12" s="74">
        <f>G6-G8-G9-G10-G11</f>
        <v>14.000000000000007</v>
      </c>
    </row>
    <row r="14" spans="2:11" ht="7.95" customHeight="1" x14ac:dyDescent="0.2">
      <c r="B14" s="124"/>
      <c r="C14" s="127"/>
      <c r="D14" s="127"/>
      <c r="E14" s="127"/>
      <c r="F14" s="127"/>
      <c r="G14" s="127"/>
    </row>
    <row r="15" spans="2:11" ht="24" customHeight="1" x14ac:dyDescent="0.2">
      <c r="B15" s="102" t="s">
        <v>88</v>
      </c>
      <c r="C15" s="103"/>
      <c r="D15" s="103"/>
      <c r="E15" s="103"/>
      <c r="F15" s="103"/>
      <c r="G15" s="103"/>
      <c r="H15" s="5"/>
      <c r="I15" s="5"/>
      <c r="J15" s="5"/>
    </row>
    <row r="16" spans="2:11" ht="73.95" customHeight="1" x14ac:dyDescent="0.2">
      <c r="B16" s="124" t="s">
        <v>65</v>
      </c>
      <c r="C16" s="103"/>
      <c r="D16" s="103"/>
      <c r="E16" s="103"/>
      <c r="F16" s="103"/>
      <c r="G16" s="103"/>
      <c r="H16" s="39"/>
    </row>
    <row r="17" spans="2:7" ht="32.25" customHeight="1" x14ac:dyDescent="0.2">
      <c r="B17" s="103"/>
      <c r="C17" s="103"/>
      <c r="D17" s="103"/>
      <c r="E17" s="103"/>
      <c r="F17" s="103"/>
      <c r="G17" s="103"/>
    </row>
    <row r="18" spans="2:7" s="18" customFormat="1" ht="12.75" customHeight="1" x14ac:dyDescent="0.2"/>
  </sheetData>
  <mergeCells count="8">
    <mergeCell ref="B1:K1"/>
    <mergeCell ref="B16:G17"/>
    <mergeCell ref="B4:B5"/>
    <mergeCell ref="B14:G14"/>
    <mergeCell ref="D4:E4"/>
    <mergeCell ref="C4:C5"/>
    <mergeCell ref="F4:G4"/>
    <mergeCell ref="B15:G1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J40"/>
  <sheetViews>
    <sheetView showGridLines="0" topLeftCell="A3" zoomScaleNormal="100" workbookViewId="0">
      <selection activeCell="A3" sqref="A3:XFD3"/>
    </sheetView>
  </sheetViews>
  <sheetFormatPr baseColWidth="10" defaultColWidth="11.44140625" defaultRowHeight="10.199999999999999" x14ac:dyDescent="0.2"/>
  <cols>
    <col min="1" max="1" width="4" style="2" customWidth="1"/>
    <col min="2" max="2" width="16.44140625" style="2" customWidth="1"/>
    <col min="3" max="16384" width="11.44140625" style="2"/>
  </cols>
  <sheetData>
    <row r="1" spans="2:10" ht="14.4" x14ac:dyDescent="0.3">
      <c r="B1" s="132" t="s">
        <v>41</v>
      </c>
      <c r="C1" s="133"/>
      <c r="D1" s="133"/>
      <c r="E1" s="133"/>
      <c r="F1" s="133"/>
      <c r="G1" s="133"/>
      <c r="H1" s="133"/>
      <c r="I1" s="133"/>
      <c r="J1" s="133"/>
    </row>
    <row r="2" spans="2:10" ht="19.2" customHeight="1" x14ac:dyDescent="0.2">
      <c r="B2" s="16" t="s">
        <v>50</v>
      </c>
    </row>
    <row r="3" spans="2:10" ht="14.4" x14ac:dyDescent="0.3">
      <c r="B3" s="34"/>
      <c r="C3" s="34"/>
      <c r="D3" s="129" t="s">
        <v>25</v>
      </c>
      <c r="E3" s="112"/>
      <c r="F3" s="112"/>
    </row>
    <row r="4" spans="2:10" ht="14.7" customHeight="1" x14ac:dyDescent="0.2">
      <c r="B4" s="118" t="s">
        <v>27</v>
      </c>
      <c r="C4" s="113">
        <v>2011</v>
      </c>
      <c r="D4" s="113">
        <v>2016</v>
      </c>
      <c r="E4" s="113">
        <v>2019</v>
      </c>
      <c r="F4" s="113">
        <v>2021</v>
      </c>
      <c r="H4" s="14"/>
    </row>
    <row r="5" spans="2:10" ht="13.95" customHeight="1" x14ac:dyDescent="0.2">
      <c r="B5" s="119"/>
      <c r="C5" s="113"/>
      <c r="D5" s="113"/>
      <c r="E5" s="113"/>
      <c r="F5" s="113"/>
      <c r="G5" s="14"/>
      <c r="H5" s="14"/>
    </row>
    <row r="6" spans="2:10" x14ac:dyDescent="0.2">
      <c r="B6" s="69" t="s">
        <v>3</v>
      </c>
      <c r="C6" s="68">
        <v>30</v>
      </c>
      <c r="D6" s="68">
        <v>40</v>
      </c>
      <c r="E6" s="68">
        <v>40</v>
      </c>
      <c r="F6" s="68">
        <v>35</v>
      </c>
      <c r="G6" s="7"/>
      <c r="H6" s="7"/>
    </row>
    <row r="7" spans="2:10" x14ac:dyDescent="0.2">
      <c r="B7" s="69" t="s">
        <v>4</v>
      </c>
      <c r="C7" s="68">
        <v>60.6</v>
      </c>
      <c r="D7" s="68">
        <v>75</v>
      </c>
      <c r="E7" s="68">
        <v>75</v>
      </c>
      <c r="F7" s="68">
        <v>69</v>
      </c>
      <c r="G7" s="7"/>
      <c r="H7" s="7"/>
    </row>
    <row r="8" spans="2:10" x14ac:dyDescent="0.2">
      <c r="B8" s="69" t="s">
        <v>5</v>
      </c>
      <c r="C8" s="68">
        <v>80</v>
      </c>
      <c r="D8" s="68">
        <v>80</v>
      </c>
      <c r="E8" s="68">
        <v>80</v>
      </c>
      <c r="F8" s="68">
        <v>80</v>
      </c>
      <c r="G8" s="7"/>
      <c r="H8" s="7"/>
    </row>
    <row r="9" spans="2:10" x14ac:dyDescent="0.2">
      <c r="B9" s="98"/>
      <c r="C9" s="99"/>
      <c r="D9" s="99"/>
      <c r="E9" s="99"/>
      <c r="F9" s="99"/>
      <c r="G9" s="7"/>
      <c r="H9" s="7"/>
    </row>
    <row r="10" spans="2:10" x14ac:dyDescent="0.2">
      <c r="B10" s="4" t="s">
        <v>51</v>
      </c>
    </row>
    <row r="11" spans="2:10" ht="14.4" x14ac:dyDescent="0.3">
      <c r="B11" s="34"/>
      <c r="C11" s="34"/>
      <c r="D11" s="129" t="s">
        <v>25</v>
      </c>
      <c r="E11" s="112"/>
      <c r="F11" s="112"/>
    </row>
    <row r="12" spans="2:10" s="18" customFormat="1" ht="12.75" customHeight="1" x14ac:dyDescent="0.2">
      <c r="B12" s="118" t="s">
        <v>27</v>
      </c>
      <c r="C12" s="130">
        <v>2011</v>
      </c>
      <c r="D12" s="130">
        <v>2016</v>
      </c>
      <c r="E12" s="130">
        <v>2019</v>
      </c>
      <c r="F12" s="130">
        <v>2021</v>
      </c>
    </row>
    <row r="13" spans="2:10" s="18" customFormat="1" ht="12.75" customHeight="1" x14ac:dyDescent="0.2">
      <c r="B13" s="119"/>
      <c r="C13" s="131"/>
      <c r="D13" s="131"/>
      <c r="E13" s="131"/>
      <c r="F13" s="131"/>
    </row>
    <row r="14" spans="2:10" s="18" customFormat="1" x14ac:dyDescent="0.2">
      <c r="B14" s="69" t="s">
        <v>3</v>
      </c>
      <c r="C14" s="77">
        <v>0</v>
      </c>
      <c r="D14" s="77">
        <v>0</v>
      </c>
      <c r="E14" s="77">
        <v>0</v>
      </c>
      <c r="F14" s="77">
        <v>0</v>
      </c>
    </row>
    <row r="15" spans="2:10" s="18" customFormat="1" x14ac:dyDescent="0.2">
      <c r="B15" s="69" t="s">
        <v>4</v>
      </c>
      <c r="C15" s="78">
        <v>40</v>
      </c>
      <c r="D15" s="78">
        <v>45</v>
      </c>
      <c r="E15" s="77">
        <v>45</v>
      </c>
      <c r="F15" s="77">
        <v>45</v>
      </c>
    </row>
    <row r="16" spans="2:10" x14ac:dyDescent="0.2">
      <c r="B16" s="69" t="s">
        <v>5</v>
      </c>
      <c r="C16" s="77">
        <v>80</v>
      </c>
      <c r="D16" s="77">
        <v>75</v>
      </c>
      <c r="E16" s="77">
        <v>80</v>
      </c>
      <c r="F16" s="77">
        <v>80</v>
      </c>
    </row>
    <row r="18" spans="2:8" ht="178.5" customHeight="1" x14ac:dyDescent="0.2">
      <c r="B18" s="124" t="s">
        <v>82</v>
      </c>
      <c r="C18" s="127"/>
      <c r="D18" s="127"/>
      <c r="E18" s="127"/>
      <c r="F18" s="127"/>
    </row>
    <row r="19" spans="2:8" x14ac:dyDescent="0.2">
      <c r="B19" s="18"/>
      <c r="C19" s="18"/>
      <c r="D19" s="18"/>
      <c r="E19" s="18"/>
      <c r="F19" s="18"/>
    </row>
    <row r="20" spans="2:8" x14ac:dyDescent="0.2">
      <c r="B20" s="18"/>
      <c r="F20" s="18"/>
    </row>
    <row r="21" spans="2:8" x14ac:dyDescent="0.2">
      <c r="B21" s="18"/>
      <c r="F21" s="18"/>
    </row>
    <row r="22" spans="2:8" x14ac:dyDescent="0.2">
      <c r="B22" s="18"/>
      <c r="C22" s="18"/>
      <c r="D22" s="18"/>
      <c r="E22" s="18"/>
      <c r="F22" s="18"/>
    </row>
    <row r="29" spans="2:8" ht="39.75" customHeight="1" x14ac:dyDescent="0.2">
      <c r="G29" s="5"/>
      <c r="H29" s="5"/>
    </row>
    <row r="30" spans="2:8" ht="15" customHeight="1" x14ac:dyDescent="0.2">
      <c r="G30" s="5"/>
      <c r="H30" s="5"/>
    </row>
    <row r="31" spans="2:8" ht="39.75" customHeight="1" x14ac:dyDescent="0.2">
      <c r="G31" s="5"/>
      <c r="H31" s="5"/>
    </row>
    <row r="32" spans="2:8" ht="15" customHeight="1" x14ac:dyDescent="0.2">
      <c r="G32" s="5"/>
      <c r="H32" s="5"/>
    </row>
    <row r="33" spans="2:8" ht="15" customHeight="1" x14ac:dyDescent="0.2">
      <c r="G33" s="5"/>
      <c r="H33" s="5"/>
    </row>
    <row r="36" spans="2:8" x14ac:dyDescent="0.2">
      <c r="B36" s="95"/>
      <c r="C36" s="5"/>
      <c r="D36" s="5"/>
      <c r="E36" s="5"/>
      <c r="F36" s="5"/>
    </row>
    <row r="37" spans="2:8" x14ac:dyDescent="0.2">
      <c r="B37" s="95"/>
      <c r="C37" s="5"/>
      <c r="D37" s="5"/>
      <c r="E37" s="5"/>
      <c r="F37" s="5"/>
    </row>
    <row r="38" spans="2:8" x14ac:dyDescent="0.2">
      <c r="B38" s="95"/>
      <c r="C38" s="5"/>
      <c r="D38" s="5"/>
      <c r="E38" s="5"/>
      <c r="F38" s="5"/>
    </row>
    <row r="39" spans="2:8" x14ac:dyDescent="0.2">
      <c r="B39" s="95"/>
      <c r="C39" s="5"/>
      <c r="D39" s="5"/>
      <c r="E39" s="5"/>
      <c r="F39" s="5"/>
    </row>
    <row r="40" spans="2:8" x14ac:dyDescent="0.2">
      <c r="B40" s="95"/>
      <c r="C40" s="5"/>
      <c r="D40" s="5"/>
      <c r="E40" s="5"/>
      <c r="F40" s="5"/>
    </row>
  </sheetData>
  <mergeCells count="14">
    <mergeCell ref="B1:J1"/>
    <mergeCell ref="B4:B5"/>
    <mergeCell ref="D3:F3"/>
    <mergeCell ref="C4:C5"/>
    <mergeCell ref="D4:D5"/>
    <mergeCell ref="E4:E5"/>
    <mergeCell ref="F4:F5"/>
    <mergeCell ref="B18:F18"/>
    <mergeCell ref="D11:F11"/>
    <mergeCell ref="B12:B13"/>
    <mergeCell ref="C12:C13"/>
    <mergeCell ref="D12:D13"/>
    <mergeCell ref="E12:E13"/>
    <mergeCell ref="F12:F1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N36"/>
  <sheetViews>
    <sheetView showGridLines="0" topLeftCell="A2" zoomScale="98" zoomScaleNormal="98" zoomScaleSheetLayoutView="100" workbookViewId="0">
      <selection activeCell="B17" sqref="B17"/>
    </sheetView>
  </sheetViews>
  <sheetFormatPr baseColWidth="10" defaultColWidth="11.44140625" defaultRowHeight="10.199999999999999" x14ac:dyDescent="0.2"/>
  <cols>
    <col min="1" max="1" width="2.109375" style="2" customWidth="1"/>
    <col min="2" max="2" width="20.6640625" style="2" customWidth="1"/>
    <col min="3" max="16384" width="11.44140625" style="2"/>
  </cols>
  <sheetData>
    <row r="1" spans="2:14" s="4" customFormat="1" x14ac:dyDescent="0.2">
      <c r="B1" s="4" t="s">
        <v>42</v>
      </c>
    </row>
    <row r="3" spans="2:14" x14ac:dyDescent="0.2">
      <c r="B3" s="16" t="s">
        <v>52</v>
      </c>
    </row>
    <row r="4" spans="2:14" ht="14.7" customHeight="1" x14ac:dyDescent="0.3">
      <c r="B4" s="34"/>
      <c r="C4" s="34"/>
      <c r="D4" s="129" t="s">
        <v>25</v>
      </c>
      <c r="E4" s="112"/>
      <c r="F4" s="112"/>
      <c r="G4" s="34"/>
      <c r="H4" s="34"/>
      <c r="I4" s="34"/>
      <c r="J4" s="34"/>
      <c r="K4" s="34"/>
      <c r="L4" s="34"/>
      <c r="M4" s="34"/>
      <c r="N4" s="34"/>
    </row>
    <row r="5" spans="2:14" ht="14.7" customHeight="1" x14ac:dyDescent="0.2">
      <c r="B5" s="118" t="s">
        <v>27</v>
      </c>
      <c r="C5" s="130">
        <v>2011</v>
      </c>
      <c r="D5" s="130">
        <v>2016</v>
      </c>
      <c r="E5" s="130">
        <v>2019</v>
      </c>
      <c r="F5" s="130">
        <v>2021</v>
      </c>
      <c r="G5" s="14"/>
      <c r="H5" s="14"/>
      <c r="I5" s="14"/>
      <c r="J5" s="14"/>
      <c r="K5" s="14"/>
      <c r="L5" s="14"/>
      <c r="M5" s="34"/>
      <c r="N5" s="14"/>
    </row>
    <row r="6" spans="2:14" ht="14.7" customHeight="1" x14ac:dyDescent="0.2">
      <c r="B6" s="119"/>
      <c r="C6" s="131"/>
      <c r="D6" s="131"/>
      <c r="E6" s="131"/>
      <c r="F6" s="131"/>
      <c r="G6" s="14"/>
      <c r="H6" s="14"/>
      <c r="I6" s="14"/>
      <c r="J6" s="34"/>
      <c r="K6" s="14"/>
      <c r="L6" s="14"/>
      <c r="M6" s="14"/>
      <c r="N6" s="14"/>
    </row>
    <row r="7" spans="2:14" x14ac:dyDescent="0.2">
      <c r="B7" s="69" t="s">
        <v>3</v>
      </c>
      <c r="C7" s="67">
        <v>18</v>
      </c>
      <c r="D7" s="79">
        <v>54.3</v>
      </c>
      <c r="E7" s="80">
        <v>92</v>
      </c>
      <c r="F7" s="80">
        <v>24</v>
      </c>
      <c r="G7" s="22"/>
      <c r="H7" s="22"/>
      <c r="I7" s="22"/>
      <c r="J7" s="9"/>
      <c r="K7" s="22"/>
      <c r="L7" s="22"/>
      <c r="M7" s="22"/>
      <c r="N7" s="22"/>
    </row>
    <row r="8" spans="2:14" x14ac:dyDescent="0.2">
      <c r="B8" s="69" t="s">
        <v>4</v>
      </c>
      <c r="C8" s="67">
        <v>346.3</v>
      </c>
      <c r="D8" s="79">
        <v>346.3</v>
      </c>
      <c r="E8" s="80">
        <v>352.3</v>
      </c>
      <c r="F8" s="80">
        <v>352.3</v>
      </c>
      <c r="G8" s="22"/>
      <c r="H8" s="22"/>
      <c r="I8" s="22"/>
      <c r="J8" s="9"/>
      <c r="K8" s="22"/>
      <c r="L8" s="22"/>
      <c r="M8" s="22"/>
      <c r="N8" s="22"/>
    </row>
    <row r="9" spans="2:14" x14ac:dyDescent="0.2">
      <c r="B9" s="69" t="s">
        <v>5</v>
      </c>
      <c r="C9" s="67">
        <v>346.3</v>
      </c>
      <c r="D9" s="79">
        <v>346.3</v>
      </c>
      <c r="E9" s="80">
        <v>352.3</v>
      </c>
      <c r="F9" s="80">
        <v>352.3</v>
      </c>
      <c r="G9" s="22"/>
      <c r="H9" s="22"/>
      <c r="I9" s="22"/>
      <c r="J9" s="9"/>
      <c r="K9" s="22"/>
      <c r="L9" s="22"/>
      <c r="M9" s="22"/>
      <c r="N9" s="22"/>
    </row>
    <row r="10" spans="2:14" x14ac:dyDescent="0.2">
      <c r="C10" s="20"/>
      <c r="D10" s="20"/>
      <c r="E10" s="20"/>
      <c r="F10" s="20"/>
    </row>
    <row r="11" spans="2:14" s="4" customFormat="1" x14ac:dyDescent="0.2">
      <c r="B11" s="16" t="s">
        <v>53</v>
      </c>
      <c r="C11" s="20"/>
      <c r="D11" s="20"/>
      <c r="E11" s="20"/>
      <c r="F11" s="20"/>
    </row>
    <row r="12" spans="2:14" s="4" customFormat="1" ht="11.7" customHeight="1" x14ac:dyDescent="0.3">
      <c r="B12" s="34"/>
      <c r="C12" s="34"/>
      <c r="D12" s="129" t="s">
        <v>25</v>
      </c>
      <c r="E12" s="112"/>
      <c r="F12" s="112"/>
    </row>
    <row r="13" spans="2:14" s="4" customFormat="1" ht="9" customHeight="1" x14ac:dyDescent="0.2">
      <c r="B13" s="118" t="s">
        <v>27</v>
      </c>
      <c r="C13" s="113">
        <v>2011</v>
      </c>
      <c r="D13" s="113">
        <v>2016</v>
      </c>
      <c r="E13" s="113">
        <v>2019</v>
      </c>
      <c r="F13" s="113">
        <v>2021</v>
      </c>
    </row>
    <row r="14" spans="2:14" s="4" customFormat="1" ht="20.399999999999999" customHeight="1" x14ac:dyDescent="0.2">
      <c r="B14" s="119"/>
      <c r="C14" s="113"/>
      <c r="D14" s="113"/>
      <c r="E14" s="113"/>
      <c r="F14" s="113"/>
    </row>
    <row r="15" spans="2:14" x14ac:dyDescent="0.2">
      <c r="B15" s="69" t="s">
        <v>3</v>
      </c>
      <c r="C15" s="79">
        <v>18</v>
      </c>
      <c r="D15" s="79">
        <v>18</v>
      </c>
      <c r="E15" s="80">
        <v>24</v>
      </c>
      <c r="F15" s="80">
        <v>24</v>
      </c>
    </row>
    <row r="16" spans="2:14" x14ac:dyDescent="0.2">
      <c r="B16" s="69" t="s">
        <v>4</v>
      </c>
      <c r="C16" s="79">
        <v>99.5</v>
      </c>
      <c r="D16" s="79">
        <v>135.80000000000001</v>
      </c>
      <c r="E16" s="80">
        <v>160</v>
      </c>
      <c r="F16" s="80">
        <v>160</v>
      </c>
    </row>
    <row r="17" spans="2:12" x14ac:dyDescent="0.2">
      <c r="B17" s="69" t="s">
        <v>5</v>
      </c>
      <c r="C17" s="79">
        <v>346.3</v>
      </c>
      <c r="D17" s="79">
        <v>346.3</v>
      </c>
      <c r="E17" s="80">
        <v>352.3</v>
      </c>
      <c r="F17" s="80">
        <v>352.3</v>
      </c>
    </row>
    <row r="19" spans="2:12" ht="186.75" customHeight="1" x14ac:dyDescent="0.2">
      <c r="B19" s="123" t="s">
        <v>66</v>
      </c>
      <c r="C19" s="103"/>
      <c r="D19" s="103"/>
      <c r="E19" s="103"/>
      <c r="F19" s="103"/>
    </row>
    <row r="20" spans="2:12" ht="14.4" x14ac:dyDescent="0.2">
      <c r="B20" s="18"/>
      <c r="C20" s="18"/>
      <c r="D20" s="18"/>
      <c r="E20" s="18"/>
      <c r="F20" s="13"/>
    </row>
    <row r="21" spans="2:12" ht="14.4" x14ac:dyDescent="0.2">
      <c r="B21" s="18"/>
      <c r="F21" s="13"/>
    </row>
    <row r="22" spans="2:12" ht="14.4" x14ac:dyDescent="0.2">
      <c r="B22" s="18"/>
      <c r="F22" s="13"/>
    </row>
    <row r="26" spans="2:12" ht="93" customHeight="1" x14ac:dyDescent="0.2">
      <c r="G26" s="5"/>
      <c r="H26" s="5"/>
      <c r="I26" s="5"/>
      <c r="J26" s="5"/>
      <c r="K26" s="5"/>
      <c r="L26" s="5"/>
    </row>
    <row r="27" spans="2:12" ht="72" customHeight="1" x14ac:dyDescent="0.2">
      <c r="G27" s="5"/>
      <c r="H27" s="5"/>
      <c r="I27" s="5"/>
      <c r="J27" s="5"/>
      <c r="K27" s="5"/>
      <c r="L27" s="5"/>
    </row>
    <row r="28" spans="2:12" x14ac:dyDescent="0.2">
      <c r="G28" s="5"/>
      <c r="H28" s="5"/>
      <c r="I28" s="5"/>
      <c r="J28" s="5"/>
      <c r="K28" s="5"/>
      <c r="L28" s="5"/>
    </row>
    <row r="34" spans="2:6" x14ac:dyDescent="0.2">
      <c r="B34" s="5"/>
      <c r="C34" s="5"/>
      <c r="D34" s="5"/>
      <c r="E34" s="5"/>
      <c r="F34" s="5"/>
    </row>
    <row r="35" spans="2:6" x14ac:dyDescent="0.2">
      <c r="B35" s="5"/>
      <c r="C35" s="5"/>
      <c r="D35" s="5"/>
      <c r="E35" s="5"/>
      <c r="F35" s="5"/>
    </row>
    <row r="36" spans="2:6" x14ac:dyDescent="0.2">
      <c r="B36" s="5"/>
      <c r="C36" s="5"/>
      <c r="D36" s="5"/>
      <c r="E36" s="5"/>
      <c r="F36" s="5"/>
    </row>
  </sheetData>
  <mergeCells count="13">
    <mergeCell ref="B19:F19"/>
    <mergeCell ref="D4:F4"/>
    <mergeCell ref="B5:B6"/>
    <mergeCell ref="C5:C6"/>
    <mergeCell ref="D5:D6"/>
    <mergeCell ref="E5:E6"/>
    <mergeCell ref="F5:F6"/>
    <mergeCell ref="D12:F12"/>
    <mergeCell ref="B13:B14"/>
    <mergeCell ref="C13:C14"/>
    <mergeCell ref="D13:D14"/>
    <mergeCell ref="E13:E14"/>
    <mergeCell ref="F13:F1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R37"/>
  <sheetViews>
    <sheetView showGridLines="0" topLeftCell="A4" zoomScaleNormal="100" workbookViewId="0">
      <selection activeCell="D17" sqref="D17"/>
    </sheetView>
  </sheetViews>
  <sheetFormatPr baseColWidth="10" defaultColWidth="11.44140625" defaultRowHeight="10.199999999999999" x14ac:dyDescent="0.2"/>
  <cols>
    <col min="1" max="1" width="1.44140625" style="2" customWidth="1"/>
    <col min="2" max="2" width="17.44140625" style="2" customWidth="1"/>
    <col min="3" max="7" width="13.109375" style="2" customWidth="1"/>
    <col min="8" max="16384" width="11.44140625" style="2"/>
  </cols>
  <sheetData>
    <row r="1" spans="2:18" x14ac:dyDescent="0.2">
      <c r="B1" s="23" t="s">
        <v>43</v>
      </c>
    </row>
    <row r="3" spans="2:18" x14ac:dyDescent="0.2">
      <c r="B3" s="36" t="s">
        <v>54</v>
      </c>
      <c r="C3" s="34"/>
      <c r="D3" s="34"/>
      <c r="E3" s="34"/>
      <c r="F3" s="34"/>
      <c r="G3" s="34"/>
    </row>
    <row r="4" spans="2:18" ht="14.7" customHeight="1" x14ac:dyDescent="0.3">
      <c r="B4" s="34"/>
      <c r="C4" s="34"/>
      <c r="D4" s="34"/>
      <c r="E4" s="129" t="s">
        <v>25</v>
      </c>
      <c r="F4" s="112"/>
      <c r="G4" s="112"/>
    </row>
    <row r="5" spans="2:18" ht="15" customHeight="1" x14ac:dyDescent="0.2">
      <c r="B5" s="118" t="s">
        <v>27</v>
      </c>
      <c r="C5" s="130">
        <v>2011</v>
      </c>
      <c r="D5" s="130">
        <v>2016</v>
      </c>
      <c r="E5" s="130">
        <v>2019</v>
      </c>
      <c r="F5" s="130" t="s">
        <v>83</v>
      </c>
      <c r="G5" s="134" t="s">
        <v>84</v>
      </c>
      <c r="K5" s="14"/>
      <c r="L5" s="14"/>
      <c r="M5" s="14"/>
      <c r="N5" s="14"/>
      <c r="O5" s="14"/>
      <c r="P5" s="14"/>
    </row>
    <row r="6" spans="2:18" ht="24.6" customHeight="1" x14ac:dyDescent="0.2">
      <c r="B6" s="136"/>
      <c r="C6" s="131"/>
      <c r="D6" s="131"/>
      <c r="E6" s="131"/>
      <c r="F6" s="131"/>
      <c r="G6" s="135"/>
      <c r="H6" s="14"/>
      <c r="K6" s="14"/>
      <c r="L6" s="14"/>
      <c r="M6" s="14"/>
      <c r="N6" s="14"/>
      <c r="O6" s="14"/>
      <c r="R6" s="14"/>
    </row>
    <row r="7" spans="2:18" x14ac:dyDescent="0.2">
      <c r="B7" s="81" t="s">
        <v>3</v>
      </c>
      <c r="C7" s="78">
        <v>150</v>
      </c>
      <c r="D7" s="78">
        <v>153</v>
      </c>
      <c r="E7" s="78">
        <v>125</v>
      </c>
      <c r="F7" s="78">
        <v>130</v>
      </c>
      <c r="G7" s="77">
        <v>77.900000000000006</v>
      </c>
      <c r="H7" s="7"/>
      <c r="J7" s="9"/>
      <c r="K7" s="27"/>
      <c r="L7" s="27"/>
      <c r="M7" s="27"/>
      <c r="N7" s="27"/>
      <c r="O7" s="27"/>
      <c r="P7" s="7"/>
      <c r="R7" s="7"/>
    </row>
    <row r="8" spans="2:18" x14ac:dyDescent="0.2">
      <c r="B8" s="69" t="s">
        <v>4</v>
      </c>
      <c r="C8" s="78">
        <v>290.2</v>
      </c>
      <c r="D8" s="78">
        <v>377.3</v>
      </c>
      <c r="E8" s="78">
        <v>310</v>
      </c>
      <c r="F8" s="78">
        <v>300</v>
      </c>
      <c r="G8" s="77">
        <v>77.900000000000006</v>
      </c>
      <c r="H8" s="7"/>
      <c r="J8" s="9"/>
      <c r="K8" s="27"/>
      <c r="L8" s="27"/>
      <c r="M8" s="27"/>
      <c r="N8" s="27"/>
      <c r="O8" s="27"/>
      <c r="P8" s="7"/>
      <c r="R8" s="7"/>
    </row>
    <row r="9" spans="2:18" x14ac:dyDescent="0.2">
      <c r="B9" s="69" t="s">
        <v>5</v>
      </c>
      <c r="C9" s="78">
        <v>478</v>
      </c>
      <c r="D9" s="78">
        <v>470</v>
      </c>
      <c r="E9" s="82">
        <v>470</v>
      </c>
      <c r="F9" s="78">
        <v>420</v>
      </c>
      <c r="G9" s="77">
        <v>77.900000000000006</v>
      </c>
      <c r="H9" s="7"/>
      <c r="J9" s="9"/>
      <c r="K9" s="27"/>
      <c r="L9" s="27"/>
      <c r="M9" s="27"/>
      <c r="N9" s="27"/>
      <c r="O9" s="27"/>
      <c r="P9" s="7"/>
      <c r="R9" s="7"/>
    </row>
    <row r="11" spans="2:18" x14ac:dyDescent="0.2">
      <c r="B11" s="16" t="s">
        <v>55</v>
      </c>
    </row>
    <row r="12" spans="2:18" ht="14.4" x14ac:dyDescent="0.3">
      <c r="B12" s="34"/>
      <c r="C12" s="34"/>
      <c r="D12" s="34"/>
      <c r="E12" s="129" t="s">
        <v>25</v>
      </c>
      <c r="F12" s="112"/>
      <c r="G12" s="112"/>
    </row>
    <row r="13" spans="2:18" x14ac:dyDescent="0.2">
      <c r="B13" s="118" t="s">
        <v>27</v>
      </c>
      <c r="C13" s="130">
        <v>2011</v>
      </c>
      <c r="D13" s="130">
        <v>2016</v>
      </c>
      <c r="E13" s="130">
        <v>2019</v>
      </c>
      <c r="F13" s="130" t="s">
        <v>85</v>
      </c>
      <c r="G13" s="134" t="s">
        <v>86</v>
      </c>
    </row>
    <row r="14" spans="2:18" ht="26.4" customHeight="1" x14ac:dyDescent="0.2">
      <c r="B14" s="119"/>
      <c r="C14" s="131"/>
      <c r="D14" s="131"/>
      <c r="E14" s="131"/>
      <c r="F14" s="131"/>
      <c r="G14" s="135"/>
    </row>
    <row r="15" spans="2:18" x14ac:dyDescent="0.2">
      <c r="B15" s="69" t="s">
        <v>3</v>
      </c>
      <c r="C15" s="78">
        <v>41.1</v>
      </c>
      <c r="D15" s="78">
        <v>95</v>
      </c>
      <c r="E15" s="78">
        <v>57.4</v>
      </c>
      <c r="F15" s="78">
        <v>60</v>
      </c>
      <c r="G15" s="77">
        <v>77.900000000000006</v>
      </c>
    </row>
    <row r="16" spans="2:18" x14ac:dyDescent="0.2">
      <c r="B16" s="69" t="s">
        <v>4</v>
      </c>
      <c r="C16" s="78">
        <v>146</v>
      </c>
      <c r="D16" s="78">
        <v>180</v>
      </c>
      <c r="E16" s="78">
        <v>180</v>
      </c>
      <c r="F16" s="78">
        <v>170</v>
      </c>
      <c r="G16" s="77">
        <v>77.900000000000006</v>
      </c>
    </row>
    <row r="17" spans="2:11" x14ac:dyDescent="0.2">
      <c r="B17" s="69" t="s">
        <v>5</v>
      </c>
      <c r="C17" s="78">
        <v>306.3</v>
      </c>
      <c r="D17" s="78">
        <v>377.3</v>
      </c>
      <c r="E17" s="78">
        <v>353</v>
      </c>
      <c r="F17" s="78">
        <v>350</v>
      </c>
      <c r="G17" s="77">
        <v>77.900000000000006</v>
      </c>
    </row>
    <row r="19" spans="2:11" ht="138.75" customHeight="1" x14ac:dyDescent="0.2">
      <c r="B19" s="124" t="s">
        <v>44</v>
      </c>
      <c r="C19" s="127"/>
      <c r="D19" s="127"/>
      <c r="E19" s="127"/>
      <c r="F19" s="127"/>
      <c r="G19" s="127"/>
    </row>
    <row r="21" spans="2:11" x14ac:dyDescent="0.2">
      <c r="B21" s="18"/>
    </row>
    <row r="22" spans="2:11" x14ac:dyDescent="0.2">
      <c r="B22" s="18"/>
    </row>
    <row r="23" spans="2:11" x14ac:dyDescent="0.2">
      <c r="B23" s="18"/>
    </row>
    <row r="28" spans="2:11" ht="27.75" customHeight="1" x14ac:dyDescent="0.2">
      <c r="H28" s="5"/>
      <c r="I28" s="5"/>
      <c r="J28" s="5"/>
      <c r="K28" s="5"/>
    </row>
    <row r="29" spans="2:11" x14ac:dyDescent="0.2">
      <c r="H29" s="5"/>
      <c r="I29" s="5"/>
      <c r="J29" s="5"/>
      <c r="K29" s="5"/>
    </row>
    <row r="36" spans="2:7" x14ac:dyDescent="0.2">
      <c r="B36" s="5"/>
      <c r="C36" s="5"/>
      <c r="D36" s="5"/>
      <c r="E36" s="5"/>
      <c r="F36" s="5"/>
      <c r="G36" s="5"/>
    </row>
    <row r="37" spans="2:7" x14ac:dyDescent="0.2">
      <c r="B37" s="95"/>
      <c r="C37" s="5"/>
      <c r="D37" s="5"/>
      <c r="E37" s="5"/>
      <c r="F37" s="5"/>
      <c r="G37" s="5"/>
    </row>
  </sheetData>
  <mergeCells count="15">
    <mergeCell ref="G13:G14"/>
    <mergeCell ref="E4:G4"/>
    <mergeCell ref="B5:B6"/>
    <mergeCell ref="B19:G19"/>
    <mergeCell ref="C5:C6"/>
    <mergeCell ref="D5:D6"/>
    <mergeCell ref="E5:E6"/>
    <mergeCell ref="F5:F6"/>
    <mergeCell ref="G5:G6"/>
    <mergeCell ref="E12:G12"/>
    <mergeCell ref="B13:B14"/>
    <mergeCell ref="C13:C14"/>
    <mergeCell ref="D13:D14"/>
    <mergeCell ref="E13:E14"/>
    <mergeCell ref="F13:F1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P38"/>
  <sheetViews>
    <sheetView showGridLines="0" zoomScaleNormal="100" workbookViewId="0">
      <selection activeCell="C15" sqref="C15"/>
    </sheetView>
  </sheetViews>
  <sheetFormatPr baseColWidth="10" defaultColWidth="11.44140625" defaultRowHeight="10.199999999999999" x14ac:dyDescent="0.2"/>
  <cols>
    <col min="1" max="1" width="5.33203125" style="2" customWidth="1"/>
    <col min="2" max="2" width="19.44140625" style="2" customWidth="1"/>
    <col min="3" max="6" width="11.44140625" style="2"/>
    <col min="7" max="7" width="12.44140625" style="2" customWidth="1"/>
    <col min="8" max="8" width="5.5546875" style="2" customWidth="1"/>
    <col min="9" max="16384" width="11.44140625" style="2"/>
  </cols>
  <sheetData>
    <row r="1" spans="2:16" s="4" customFormat="1" x14ac:dyDescent="0.2">
      <c r="B1" s="4" t="s">
        <v>67</v>
      </c>
    </row>
    <row r="2" spans="2:16" x14ac:dyDescent="0.2">
      <c r="B2" s="28"/>
    </row>
    <row r="3" spans="2:16" x14ac:dyDescent="0.2">
      <c r="B3" s="140" t="s">
        <v>56</v>
      </c>
      <c r="C3" s="141"/>
      <c r="D3" s="141"/>
      <c r="E3" s="141"/>
    </row>
    <row r="4" spans="2:16" ht="14.4" x14ac:dyDescent="0.3">
      <c r="B4" s="34"/>
      <c r="C4" s="34"/>
      <c r="D4" s="34"/>
      <c r="E4" s="139" t="s">
        <v>25</v>
      </c>
      <c r="F4" s="139"/>
      <c r="G4" s="139"/>
      <c r="H4" s="139"/>
      <c r="I4"/>
    </row>
    <row r="5" spans="2:16" ht="14.7" customHeight="1" x14ac:dyDescent="0.2">
      <c r="B5" s="118" t="s">
        <v>27</v>
      </c>
      <c r="C5" s="113">
        <v>2011</v>
      </c>
      <c r="D5" s="113">
        <v>2016</v>
      </c>
      <c r="E5" s="113">
        <v>2019</v>
      </c>
      <c r="F5" s="113" t="s">
        <v>85</v>
      </c>
      <c r="G5" s="142" t="s">
        <v>89</v>
      </c>
      <c r="H5" s="142"/>
      <c r="I5" s="29"/>
      <c r="K5" s="14"/>
      <c r="L5" s="14"/>
    </row>
    <row r="6" spans="2:16" ht="19.8" customHeight="1" x14ac:dyDescent="0.2">
      <c r="B6" s="119"/>
      <c r="C6" s="113"/>
      <c r="D6" s="113"/>
      <c r="E6" s="113"/>
      <c r="F6" s="113"/>
      <c r="G6" s="142"/>
      <c r="H6" s="142"/>
      <c r="K6" s="14"/>
      <c r="L6" s="14"/>
      <c r="M6" s="14"/>
      <c r="N6" s="14"/>
    </row>
    <row r="7" spans="2:16" ht="14.4" x14ac:dyDescent="0.2">
      <c r="B7" s="69" t="s">
        <v>3</v>
      </c>
      <c r="C7" s="97">
        <v>158.4</v>
      </c>
      <c r="D7" s="68">
        <v>210</v>
      </c>
      <c r="E7" s="68">
        <v>200</v>
      </c>
      <c r="F7" s="68">
        <v>225</v>
      </c>
      <c r="G7" s="143">
        <v>172.2</v>
      </c>
      <c r="H7" s="144"/>
      <c r="J7" s="9"/>
      <c r="K7" s="7"/>
      <c r="L7" s="7"/>
      <c r="M7" s="7"/>
      <c r="N7" s="7"/>
      <c r="O7" s="7"/>
    </row>
    <row r="8" spans="2:16" ht="14.4" x14ac:dyDescent="0.2">
      <c r="B8" s="69" t="s">
        <v>4</v>
      </c>
      <c r="C8" s="76">
        <v>430</v>
      </c>
      <c r="D8" s="68">
        <v>520</v>
      </c>
      <c r="E8" s="68">
        <v>450</v>
      </c>
      <c r="F8" s="68">
        <v>500</v>
      </c>
      <c r="G8" s="143">
        <v>172.2</v>
      </c>
      <c r="H8" s="144"/>
      <c r="J8" s="9"/>
      <c r="K8" s="7"/>
      <c r="L8" s="7"/>
      <c r="M8" s="7"/>
      <c r="N8" s="7"/>
      <c r="O8" s="7"/>
    </row>
    <row r="9" spans="2:16" ht="14.4" x14ac:dyDescent="0.2">
      <c r="B9" s="69" t="s">
        <v>5</v>
      </c>
      <c r="C9" s="97">
        <v>827.5</v>
      </c>
      <c r="D9" s="68">
        <v>750</v>
      </c>
      <c r="E9" s="68">
        <v>750</v>
      </c>
      <c r="F9" s="68">
        <v>720</v>
      </c>
      <c r="G9" s="143">
        <v>172.2</v>
      </c>
      <c r="H9" s="144"/>
      <c r="J9" s="9"/>
      <c r="K9" s="7"/>
      <c r="L9" s="7"/>
      <c r="M9" s="7"/>
      <c r="N9" s="7"/>
      <c r="O9" s="7"/>
    </row>
    <row r="10" spans="2:16" ht="6.45" customHeight="1" x14ac:dyDescent="0.2">
      <c r="B10" s="28"/>
      <c r="J10" s="9"/>
      <c r="K10" s="7"/>
      <c r="L10" s="7"/>
      <c r="M10" s="7"/>
      <c r="N10" s="7"/>
      <c r="O10" s="7"/>
    </row>
    <row r="11" spans="2:16" x14ac:dyDescent="0.2">
      <c r="B11" s="140" t="s">
        <v>57</v>
      </c>
      <c r="C11" s="141"/>
      <c r="D11" s="141"/>
      <c r="E11" s="141"/>
    </row>
    <row r="12" spans="2:16" x14ac:dyDescent="0.2">
      <c r="C12" s="14"/>
      <c r="D12" s="14"/>
      <c r="E12" s="139" t="s">
        <v>25</v>
      </c>
      <c r="F12" s="139"/>
      <c r="G12" s="139"/>
      <c r="H12" s="139"/>
      <c r="M12" s="9"/>
      <c r="N12" s="7"/>
      <c r="O12" s="7"/>
      <c r="P12" s="7"/>
    </row>
    <row r="13" spans="2:16" ht="33.6" customHeight="1" x14ac:dyDescent="0.2">
      <c r="B13" s="47" t="s">
        <v>27</v>
      </c>
      <c r="C13" s="45">
        <v>2011</v>
      </c>
      <c r="D13" s="45">
        <v>2016</v>
      </c>
      <c r="E13" s="45">
        <v>2019</v>
      </c>
      <c r="F13" s="45" t="s">
        <v>85</v>
      </c>
      <c r="G13" s="142" t="s">
        <v>90</v>
      </c>
      <c r="H13" s="145"/>
      <c r="M13" s="9"/>
      <c r="N13" s="7"/>
      <c r="O13" s="7"/>
      <c r="P13" s="7"/>
    </row>
    <row r="14" spans="2:16" ht="14.4" x14ac:dyDescent="0.2">
      <c r="B14" s="69" t="s">
        <v>3</v>
      </c>
      <c r="C14" s="68">
        <v>58.4</v>
      </c>
      <c r="D14" s="67">
        <v>200</v>
      </c>
      <c r="E14" s="68">
        <v>200</v>
      </c>
      <c r="F14" s="68">
        <v>200</v>
      </c>
      <c r="G14" s="137">
        <v>172.2</v>
      </c>
      <c r="H14" s="138"/>
    </row>
    <row r="15" spans="2:16" ht="14.4" x14ac:dyDescent="0.2">
      <c r="B15" s="69" t="s">
        <v>4</v>
      </c>
      <c r="C15" s="68">
        <v>200</v>
      </c>
      <c r="D15" s="67">
        <v>265</v>
      </c>
      <c r="E15" s="68">
        <v>300</v>
      </c>
      <c r="F15" s="68">
        <v>270</v>
      </c>
      <c r="G15" s="137">
        <v>172.2</v>
      </c>
      <c r="H15" s="138"/>
    </row>
    <row r="16" spans="2:16" ht="14.4" x14ac:dyDescent="0.2">
      <c r="B16" s="69" t="s">
        <v>5</v>
      </c>
      <c r="C16" s="68">
        <v>426</v>
      </c>
      <c r="D16" s="67">
        <v>559.4</v>
      </c>
      <c r="E16" s="68">
        <v>520</v>
      </c>
      <c r="F16" s="68">
        <v>500</v>
      </c>
      <c r="G16" s="137">
        <v>172.2</v>
      </c>
      <c r="H16" s="138"/>
    </row>
    <row r="17" spans="2:14" ht="14.4" x14ac:dyDescent="0.3">
      <c r="B17" s="9"/>
      <c r="C17" s="30"/>
      <c r="D17" s="14"/>
      <c r="E17" s="14"/>
      <c r="F17" s="14"/>
      <c r="G17" s="14"/>
      <c r="H17" s="31"/>
    </row>
    <row r="18" spans="2:14" ht="157.5" customHeight="1" x14ac:dyDescent="0.2">
      <c r="B18" s="124" t="s">
        <v>45</v>
      </c>
      <c r="C18" s="127"/>
      <c r="D18" s="127"/>
      <c r="E18" s="127"/>
      <c r="F18" s="127"/>
      <c r="G18" s="127"/>
      <c r="H18" s="127"/>
    </row>
    <row r="20" spans="2:14" x14ac:dyDescent="0.2">
      <c r="B20" s="18"/>
    </row>
    <row r="21" spans="2:14" x14ac:dyDescent="0.2">
      <c r="B21" s="18"/>
    </row>
    <row r="22" spans="2:14" x14ac:dyDescent="0.2">
      <c r="B22" s="18"/>
    </row>
    <row r="30" spans="2:14" ht="53.25" customHeight="1" x14ac:dyDescent="0.2">
      <c r="I30" s="5"/>
      <c r="J30" s="5"/>
      <c r="K30" s="5"/>
      <c r="L30" s="5"/>
      <c r="M30" s="5"/>
      <c r="N30" s="5"/>
    </row>
    <row r="31" spans="2:14" x14ac:dyDescent="0.2">
      <c r="I31" s="5"/>
      <c r="J31" s="5"/>
      <c r="K31" s="5"/>
      <c r="L31" s="5"/>
      <c r="M31" s="5"/>
    </row>
    <row r="37" spans="2:8" x14ac:dyDescent="0.2">
      <c r="B37" s="5"/>
      <c r="C37" s="5"/>
      <c r="D37" s="5"/>
      <c r="E37" s="5"/>
      <c r="F37" s="5"/>
      <c r="G37" s="5"/>
      <c r="H37" s="5"/>
    </row>
    <row r="38" spans="2:8" x14ac:dyDescent="0.2">
      <c r="B38" s="95"/>
      <c r="C38" s="5"/>
      <c r="D38" s="5"/>
      <c r="E38" s="5"/>
      <c r="F38" s="5"/>
      <c r="G38" s="5"/>
      <c r="H38" s="5"/>
    </row>
  </sheetData>
  <mergeCells count="18">
    <mergeCell ref="B3:E3"/>
    <mergeCell ref="B5:B6"/>
    <mergeCell ref="C5:C6"/>
    <mergeCell ref="D5:D6"/>
    <mergeCell ref="E5:E6"/>
    <mergeCell ref="G14:H14"/>
    <mergeCell ref="G15:H15"/>
    <mergeCell ref="G16:H16"/>
    <mergeCell ref="E4:H4"/>
    <mergeCell ref="B18:H18"/>
    <mergeCell ref="F5:F6"/>
    <mergeCell ref="G5:H6"/>
    <mergeCell ref="G7:H7"/>
    <mergeCell ref="G8:H8"/>
    <mergeCell ref="G9:H9"/>
    <mergeCell ref="B11:E11"/>
    <mergeCell ref="E12:H12"/>
    <mergeCell ref="G13:H1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O39"/>
  <sheetViews>
    <sheetView showGridLines="0" zoomScaleNormal="100" workbookViewId="0">
      <selection activeCell="P11" sqref="P11"/>
    </sheetView>
  </sheetViews>
  <sheetFormatPr baseColWidth="10" defaultColWidth="11.44140625" defaultRowHeight="10.199999999999999" x14ac:dyDescent="0.2"/>
  <cols>
    <col min="1" max="1" width="5.109375" style="2" customWidth="1"/>
    <col min="2" max="2" width="17.109375" style="2" customWidth="1"/>
    <col min="3" max="9" width="11.44140625" style="2"/>
    <col min="10" max="10" width="6.44140625" style="2" customWidth="1"/>
    <col min="11" max="13" width="11.44140625" style="2" hidden="1" customWidth="1"/>
    <col min="14" max="14" width="5.6640625" style="2" customWidth="1"/>
    <col min="15" max="16384" width="11.44140625" style="2"/>
  </cols>
  <sheetData>
    <row r="1" spans="2:15" x14ac:dyDescent="0.2">
      <c r="B1" s="146" t="s">
        <v>68</v>
      </c>
      <c r="C1" s="146"/>
      <c r="D1" s="146"/>
      <c r="E1" s="146"/>
      <c r="F1" s="146"/>
      <c r="G1" s="146"/>
      <c r="H1" s="146"/>
      <c r="I1" s="146"/>
      <c r="J1" s="146"/>
      <c r="K1" s="146"/>
      <c r="L1" s="146"/>
      <c r="M1" s="146"/>
      <c r="N1" s="146"/>
    </row>
    <row r="2" spans="2:15" x14ac:dyDescent="0.2">
      <c r="B2" s="146"/>
      <c r="C2" s="146"/>
      <c r="D2" s="146"/>
      <c r="E2" s="146"/>
      <c r="F2" s="146"/>
      <c r="G2" s="146"/>
      <c r="H2" s="146"/>
      <c r="I2" s="146"/>
      <c r="J2" s="146"/>
      <c r="K2" s="146"/>
      <c r="L2" s="146"/>
      <c r="M2" s="146"/>
      <c r="N2" s="146"/>
    </row>
    <row r="3" spans="2:15" x14ac:dyDescent="0.2">
      <c r="B3" s="16" t="s">
        <v>58</v>
      </c>
      <c r="C3" s="20"/>
      <c r="D3" s="20"/>
      <c r="E3" s="20"/>
      <c r="F3" s="20"/>
      <c r="G3" s="20"/>
      <c r="H3" s="20"/>
      <c r="I3" s="20"/>
      <c r="J3" s="20"/>
      <c r="K3" s="20"/>
      <c r="L3" s="20"/>
      <c r="M3" s="20"/>
      <c r="N3" s="20"/>
    </row>
    <row r="4" spans="2:15" ht="15" customHeight="1" x14ac:dyDescent="0.2">
      <c r="B4" s="34"/>
      <c r="C4" s="139" t="s">
        <v>25</v>
      </c>
      <c r="D4" s="139"/>
      <c r="E4" s="139"/>
      <c r="F4" s="139"/>
      <c r="I4" s="14"/>
      <c r="J4" s="17"/>
      <c r="K4" s="17"/>
      <c r="L4" s="17"/>
      <c r="M4" s="17"/>
      <c r="N4" s="17"/>
      <c r="O4" s="17"/>
    </row>
    <row r="5" spans="2:15" ht="20.399999999999999" x14ac:dyDescent="0.2">
      <c r="B5" s="47" t="s">
        <v>37</v>
      </c>
      <c r="C5" s="45">
        <v>2011</v>
      </c>
      <c r="D5" s="45">
        <v>2016</v>
      </c>
      <c r="E5" s="45">
        <v>2019</v>
      </c>
      <c r="F5" s="45">
        <v>2021</v>
      </c>
      <c r="G5" s="14"/>
      <c r="H5" s="14"/>
      <c r="I5" s="14"/>
      <c r="J5" s="14"/>
      <c r="K5" s="14"/>
    </row>
    <row r="6" spans="2:15" x14ac:dyDescent="0.2">
      <c r="B6" s="69" t="s">
        <v>3</v>
      </c>
      <c r="C6" s="75">
        <v>178.4</v>
      </c>
      <c r="D6" s="75">
        <v>139.80000000000001</v>
      </c>
      <c r="E6" s="76">
        <v>120</v>
      </c>
      <c r="F6" s="76">
        <v>416</v>
      </c>
      <c r="G6" s="9"/>
      <c r="H6" s="32"/>
      <c r="I6" s="27"/>
      <c r="J6" s="32"/>
      <c r="K6" s="27"/>
    </row>
    <row r="7" spans="2:15" x14ac:dyDescent="0.2">
      <c r="B7" s="69" t="s">
        <v>4</v>
      </c>
      <c r="C7" s="75">
        <v>322.5</v>
      </c>
      <c r="D7" s="75">
        <v>354.8</v>
      </c>
      <c r="E7" s="76">
        <v>396</v>
      </c>
      <c r="F7" s="76">
        <v>416</v>
      </c>
      <c r="G7" s="9"/>
      <c r="H7" s="27"/>
      <c r="I7" s="27"/>
      <c r="J7" s="27"/>
      <c r="K7" s="27"/>
    </row>
    <row r="8" spans="2:15" x14ac:dyDescent="0.2">
      <c r="B8" s="69" t="s">
        <v>5</v>
      </c>
      <c r="C8" s="83">
        <f t="shared" ref="C8:D8" si="0">530-75.25</f>
        <v>454.75</v>
      </c>
      <c r="D8" s="83">
        <f t="shared" si="0"/>
        <v>454.75</v>
      </c>
      <c r="E8" s="76">
        <v>446</v>
      </c>
      <c r="F8" s="76">
        <v>416</v>
      </c>
      <c r="G8" s="9"/>
      <c r="H8" s="27"/>
      <c r="I8" s="27"/>
      <c r="J8" s="27"/>
      <c r="K8" s="27"/>
    </row>
    <row r="9" spans="2:15" x14ac:dyDescent="0.2">
      <c r="B9" s="146"/>
      <c r="C9" s="146"/>
      <c r="D9" s="146"/>
      <c r="E9" s="146"/>
      <c r="F9" s="146"/>
      <c r="G9" s="146"/>
      <c r="H9" s="146"/>
      <c r="I9" s="146"/>
    </row>
    <row r="10" spans="2:15" x14ac:dyDescent="0.2">
      <c r="B10" s="140" t="s">
        <v>59</v>
      </c>
      <c r="C10" s="141"/>
      <c r="D10" s="141"/>
      <c r="E10" s="141"/>
      <c r="F10" s="20"/>
      <c r="G10" s="20"/>
      <c r="H10" s="20"/>
      <c r="I10" s="20"/>
    </row>
    <row r="11" spans="2:15" ht="11.7" customHeight="1" x14ac:dyDescent="0.2">
      <c r="B11" s="34"/>
      <c r="C11" s="139" t="s">
        <v>25</v>
      </c>
      <c r="D11" s="139"/>
      <c r="E11" s="139"/>
      <c r="F11" s="139"/>
    </row>
    <row r="12" spans="2:15" ht="20.399999999999999" x14ac:dyDescent="0.2">
      <c r="B12" s="47" t="s">
        <v>27</v>
      </c>
      <c r="C12" s="45">
        <v>2011</v>
      </c>
      <c r="D12" s="45">
        <v>2016</v>
      </c>
      <c r="E12" s="45">
        <v>2019</v>
      </c>
      <c r="F12" s="45">
        <v>2021</v>
      </c>
    </row>
    <row r="13" spans="2:15" x14ac:dyDescent="0.2">
      <c r="B13" s="69" t="s">
        <v>3</v>
      </c>
      <c r="C13" s="84">
        <v>32.25</v>
      </c>
      <c r="D13" s="76">
        <v>75.2</v>
      </c>
      <c r="E13" s="76">
        <v>66</v>
      </c>
      <c r="F13" s="76">
        <v>416</v>
      </c>
    </row>
    <row r="14" spans="2:15" x14ac:dyDescent="0.2">
      <c r="B14" s="69" t="s">
        <v>4</v>
      </c>
      <c r="C14" s="76">
        <v>193.5</v>
      </c>
      <c r="D14" s="76">
        <v>200.2</v>
      </c>
      <c r="E14" s="76">
        <v>237</v>
      </c>
      <c r="F14" s="76">
        <v>416</v>
      </c>
    </row>
    <row r="15" spans="2:15" x14ac:dyDescent="0.2">
      <c r="B15" s="69" t="s">
        <v>5</v>
      </c>
      <c r="C15" s="76">
        <v>354.8</v>
      </c>
      <c r="D15" s="76">
        <v>397.9</v>
      </c>
      <c r="E15" s="76">
        <v>441.6</v>
      </c>
      <c r="F15" s="76">
        <v>416</v>
      </c>
    </row>
    <row r="16" spans="2:15" x14ac:dyDescent="0.2">
      <c r="B16" s="4"/>
    </row>
    <row r="17" spans="2:15" ht="292.5" customHeight="1" x14ac:dyDescent="0.2">
      <c r="B17" s="124" t="s">
        <v>69</v>
      </c>
      <c r="C17" s="127"/>
      <c r="D17" s="127"/>
      <c r="E17" s="127"/>
      <c r="F17" s="127"/>
    </row>
    <row r="18" spans="2:15" x14ac:dyDescent="0.2">
      <c r="B18" s="18"/>
    </row>
    <row r="19" spans="2:15" x14ac:dyDescent="0.2">
      <c r="B19" s="18"/>
    </row>
    <row r="20" spans="2:15" x14ac:dyDescent="0.2">
      <c r="B20" s="18"/>
    </row>
    <row r="25" spans="2:15" ht="80.7" customHeight="1" x14ac:dyDescent="0.2">
      <c r="J25" s="6"/>
      <c r="K25" s="6"/>
      <c r="L25" s="6"/>
      <c r="M25" s="6"/>
    </row>
    <row r="26" spans="2:15" s="6" customFormat="1" x14ac:dyDescent="0.2">
      <c r="B26" s="2"/>
      <c r="C26" s="2"/>
      <c r="D26" s="2"/>
      <c r="E26" s="2"/>
      <c r="F26" s="2"/>
      <c r="G26" s="2"/>
      <c r="H26" s="2"/>
      <c r="I26" s="2"/>
    </row>
    <row r="27" spans="2:15" s="6" customFormat="1" x14ac:dyDescent="0.2">
      <c r="B27" s="2"/>
      <c r="C27" s="2"/>
      <c r="D27" s="2"/>
      <c r="E27" s="2"/>
      <c r="F27" s="2"/>
      <c r="G27" s="2"/>
      <c r="H27" s="2"/>
      <c r="I27" s="2"/>
    </row>
    <row r="28" spans="2:15" x14ac:dyDescent="0.2">
      <c r="J28" s="6"/>
      <c r="K28" s="6"/>
      <c r="L28" s="6"/>
      <c r="M28" s="6"/>
    </row>
    <row r="29" spans="2:15" x14ac:dyDescent="0.2">
      <c r="J29" s="6"/>
      <c r="K29" s="6"/>
      <c r="L29" s="6"/>
      <c r="M29" s="6"/>
    </row>
    <row r="30" spans="2:15" x14ac:dyDescent="0.2">
      <c r="J30" s="6"/>
      <c r="K30" s="6"/>
      <c r="L30" s="6"/>
      <c r="M30" s="6"/>
    </row>
    <row r="32" spans="2:15" x14ac:dyDescent="0.2">
      <c r="B32" s="21"/>
      <c r="C32" s="6"/>
      <c r="D32" s="6"/>
      <c r="E32" s="6"/>
      <c r="F32" s="6"/>
      <c r="G32" s="6"/>
      <c r="H32" s="6"/>
      <c r="I32" s="6"/>
      <c r="J32" s="5"/>
      <c r="K32" s="5"/>
      <c r="L32" s="5"/>
      <c r="M32" s="5"/>
      <c r="N32" s="5"/>
      <c r="O32" s="5"/>
    </row>
    <row r="33" spans="2:9" x14ac:dyDescent="0.2">
      <c r="B33" s="6"/>
      <c r="C33" s="6"/>
      <c r="D33" s="6"/>
      <c r="E33" s="6"/>
      <c r="F33" s="6"/>
      <c r="G33" s="6"/>
      <c r="H33" s="6"/>
      <c r="I33" s="6"/>
    </row>
    <row r="34" spans="2:9" x14ac:dyDescent="0.2">
      <c r="B34" s="6"/>
      <c r="C34" s="6"/>
      <c r="D34" s="6"/>
      <c r="E34" s="6"/>
      <c r="F34" s="6"/>
      <c r="G34" s="6"/>
      <c r="H34" s="6"/>
      <c r="I34" s="6"/>
    </row>
    <row r="35" spans="2:9" x14ac:dyDescent="0.2">
      <c r="B35" s="6"/>
      <c r="C35" s="6"/>
      <c r="D35" s="6"/>
      <c r="E35" s="6"/>
      <c r="F35" s="6"/>
      <c r="G35" s="6"/>
      <c r="H35" s="6"/>
      <c r="I35" s="6"/>
    </row>
    <row r="36" spans="2:9" x14ac:dyDescent="0.2">
      <c r="B36" s="6"/>
      <c r="C36" s="6"/>
      <c r="D36" s="6"/>
      <c r="E36" s="6"/>
      <c r="F36" s="6"/>
      <c r="G36" s="6"/>
      <c r="H36" s="6"/>
      <c r="I36" s="6"/>
    </row>
    <row r="37" spans="2:9" x14ac:dyDescent="0.2">
      <c r="B37" s="6"/>
      <c r="C37" s="6"/>
      <c r="D37" s="6"/>
      <c r="E37" s="6"/>
      <c r="F37" s="6"/>
      <c r="G37" s="6"/>
      <c r="H37" s="6"/>
      <c r="I37" s="6"/>
    </row>
    <row r="39" spans="2:9" ht="11.4" x14ac:dyDescent="0.2">
      <c r="B39" s="24"/>
      <c r="I39" s="5"/>
    </row>
  </sheetData>
  <mergeCells count="7">
    <mergeCell ref="B1:N1"/>
    <mergeCell ref="B2:N2"/>
    <mergeCell ref="C4:F4"/>
    <mergeCell ref="B17:F17"/>
    <mergeCell ref="B9:I9"/>
    <mergeCell ref="B10:E10"/>
    <mergeCell ref="C11:F1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11</vt:i4>
      </vt:variant>
    </vt:vector>
  </HeadingPairs>
  <TitlesOfParts>
    <vt:vector size="11" baseType="lpstr">
      <vt:lpstr>A3_Graphique 1</vt:lpstr>
      <vt:lpstr>A3_Graphique 2</vt:lpstr>
      <vt:lpstr>A3_Graphique 3</vt:lpstr>
      <vt:lpstr>A3_Schéma encadré 1</vt:lpstr>
      <vt:lpstr>A3_Graphique 4</vt:lpstr>
      <vt:lpstr>A3_Graphique 5</vt:lpstr>
      <vt:lpstr>A3_Graphique 6</vt:lpstr>
      <vt:lpstr>A3_Graphique 7</vt:lpstr>
      <vt:lpstr>A3_Graphique 8</vt:lpstr>
      <vt:lpstr>A3_Tableau 1</vt:lpstr>
      <vt:lpstr>A3_Graphique 9</vt:lpstr>
    </vt:vector>
  </TitlesOfParts>
  <Company>BPT/DNUM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LAPINTE, Aude (DREES/OSAM/BAMEDS)</dc:creator>
  <cp:lastModifiedBy>Guillaume BERTRAND</cp:lastModifiedBy>
  <dcterms:created xsi:type="dcterms:W3CDTF">2023-11-13T15:08:38Z</dcterms:created>
  <dcterms:modified xsi:type="dcterms:W3CDTF">2024-07-01T07:35:54Z</dcterms:modified>
</cp:coreProperties>
</file>