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eline.roux3\Desktop\Excel\"/>
    </mc:Choice>
  </mc:AlternateContent>
  <xr:revisionPtr revIDLastSave="0" documentId="13_ncr:1_{9012F77C-B493-4933-9C78-7B4A17BF269C}" xr6:coauthVersionLast="47" xr6:coauthVersionMax="47" xr10:uidLastSave="{00000000-0000-0000-0000-000000000000}"/>
  <bookViews>
    <workbookView xWindow="2640" yWindow="2640" windowWidth="15375" windowHeight="7875" xr2:uid="{00000000-000D-0000-FFFF-FFFF00000000}"/>
  </bookViews>
  <sheets>
    <sheet name="ES2024_annexe02_tableau1" sheetId="3" r:id="rId1"/>
    <sheet name="ES2024_annexe02_schéma 1" sheetId="2" r:id="rId2"/>
    <sheet name="ES2024_annexe02_tableau2" sheetId="1" r:id="rId3"/>
  </sheets>
  <definedNames>
    <definedName name="_ftn1" localSheetId="1">'ES2024_annexe02_schéma 1'!#REF!</definedName>
    <definedName name="_ftn2" localSheetId="2">ES2024_annexe02_tableau2!#REF!</definedName>
    <definedName name="_ftnref1" localSheetId="1">'ES2024_annexe02_schéma 1'!$B$2</definedName>
    <definedName name="_ftnref2" localSheetId="2">ES2024_annexe02_tableau2!#REF!</definedName>
    <definedName name="_xlnm.Print_Area" localSheetId="1">'ES2024_annexe02_schéma 1'!$B$3:$AA$20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" l="1"/>
  <c r="V12" i="2"/>
  <c r="R9" i="2" s="1"/>
  <c r="H14" i="1"/>
  <c r="D14" i="1"/>
  <c r="N6" i="2" l="1"/>
</calcChain>
</file>

<file path=xl/sharedStrings.xml><?xml version="1.0" encoding="utf-8"?>
<sst xmlns="http://schemas.openxmlformats.org/spreadsheetml/2006/main" count="134" uniqueCount="61">
  <si>
    <t xml:space="preserve">Dépenses hospitalières dans l’Ondam, hors FMESPP </t>
  </si>
  <si>
    <t xml:space="preserve">SSR, psychiatrie, et USLD (ODSSR, Odam et OQN) </t>
  </si>
  <si>
    <t xml:space="preserve">Ondam T2A : ODMCO + dotation Migac </t>
  </si>
  <si>
    <t xml:space="preserve">Ondam T2A, partie ODMCO </t>
  </si>
  <si>
    <t>Ondam T2A, partie dotation Migac</t>
  </si>
  <si>
    <t>Dépenses constatées</t>
  </si>
  <si>
    <t>Objectifs initiaux</t>
  </si>
  <si>
    <t>En millions d’euros</t>
  </si>
  <si>
    <t>Ondam hospitalier</t>
  </si>
  <si>
    <t>↙</t>
  </si>
  <si>
    <t>↘</t>
  </si>
  <si>
    <t>Champ T2A</t>
  </si>
  <si>
    <t>Hors champ T2A</t>
  </si>
  <si>
    <t>ODMCO</t>
  </si>
  <si>
    <t>Migac
MCO</t>
  </si>
  <si>
    <t>ODSSR</t>
  </si>
  <si>
    <t>↓</t>
  </si>
  <si>
    <t>Part tarifs
(dont ACE)</t>
  </si>
  <si>
    <t>Forfaits annuels (dont Ifaq)</t>
  </si>
  <si>
    <t>Produits de santé en sus : médicaments
et DMI</t>
  </si>
  <si>
    <t>DAF SSR</t>
  </si>
  <si>
    <t>OQN SSR</t>
  </si>
  <si>
    <t>DMA, ACE, Ifaq et Migac SSR</t>
  </si>
  <si>
    <t>USLD</t>
  </si>
  <si>
    <t>Dotations SU-SMUR</t>
  </si>
  <si>
    <t>ODPSY</t>
  </si>
  <si>
    <t>Autres activités financées par dotation (Odam : DAF MCO,  USLD)</t>
  </si>
  <si>
    <t>Non régulé</t>
  </si>
  <si>
    <t>Tableau 1. Statuts et lieux d’exercice des médecins : tableau théorique</t>
  </si>
  <si>
    <t>Statuts</t>
  </si>
  <si>
    <t>Lieux d’exercice et types d'établissements</t>
  </si>
  <si>
    <t xml:space="preserve">Établissements publics </t>
  </si>
  <si>
    <t xml:space="preserve">Établissements de santé privés d’intérêt collectif (Espic), dont CLCC </t>
  </si>
  <si>
    <t xml:space="preserve">Autres établissements privés </t>
  </si>
  <si>
    <t>Salarié</t>
  </si>
  <si>
    <t xml:space="preserve">Affectation dans le cadre d'une convention d'association (article L. 6142-5 du Code de la santé publique) </t>
  </si>
  <si>
    <t xml:space="preserve">Affectation dans le cadre d’une convention d’association (article L. 6142-5 du Code de la santé publique) </t>
  </si>
  <si>
    <t xml:space="preserve">Salarié de droit public, praticien hospitalier, praticien contractuel, attaché, PH  </t>
  </si>
  <si>
    <t>Détachement de PH (article R. 6152-51 du Code de la santé publique)</t>
  </si>
  <si>
    <t>Assistant associé et praticien attaché associé, praticien associé</t>
  </si>
  <si>
    <t>Salarié de droit privé</t>
  </si>
  <si>
    <t>Profession libérale</t>
  </si>
  <si>
    <t>Possible (article L. 6146-2
du Code de la santé publique)</t>
  </si>
  <si>
    <t>Article L. 6161-9 du Code de la santé publique  et article  L. 162-22-6 b et c du Code de la Sécurité sociale</t>
  </si>
  <si>
    <t xml:space="preserve">Article L. 162-5 du Code de la Sécurité sociale </t>
  </si>
  <si>
    <t>En formation (interne)</t>
  </si>
  <si>
    <t xml:space="preserve">Article R. 6153-8 du Code de la santé publique </t>
  </si>
  <si>
    <t>Article R. 6153-9 du Code de la santé publique</t>
  </si>
  <si>
    <t>-</t>
  </si>
  <si>
    <t>En milliards d'euros</t>
  </si>
  <si>
    <t>CLCC : centre de lutte contre le cancer ; PU-PU : professeur des universités-praticien hospitalier ; MCU-PH : maître de conférences des universités-praticien hospitalier ; PHU : praticien hospitalier universitaire ; CCU-AH : chef de clinique des universités-assistant des hôpitaux ; AHU : assistant hospitalier universitaire ; PH : praticien hospitalier.</t>
  </si>
  <si>
    <t>DAF (MCO)</t>
  </si>
  <si>
    <t>Fonctionnaire (PU-PH et MCU-PH), personnel temporaire (PHU),
personnel non titulaire (CCU-AH et AHU)</t>
  </si>
  <si>
    <t>Articles R. 6152-1 et suivants, R. 6152-334 
et suivants, R. 6152-401 et suivants, 
R. 6152-501 et suivants, R. 6152-601 
et suivants, R. 6152-901 et suivants 
du Code de la santé publique</t>
  </si>
  <si>
    <t>Articles R. 6152-538, R. 6152-632, 
R 6152-901 et R 6152-904 
du Code de la santé publique</t>
  </si>
  <si>
    <r>
      <t>Article L. 952-21 du Code de l’éducation.
Article 1</t>
    </r>
    <r>
      <rPr>
        <vertAlign val="superscript"/>
        <sz val="8"/>
        <rFont val="Marianne"/>
      </rPr>
      <t>er</t>
    </r>
    <r>
      <rPr>
        <sz val="8"/>
        <rFont val="Marianne"/>
      </rPr>
      <t xml:space="preserve"> du décret n° 2021-1645 
du 13 décembre 2021 relatif au personnel enseignant et hospitalier des centres hospitaliers et universitaires</t>
    </r>
  </si>
  <si>
    <t>Schéma 1. La décomposition de l’Ondam hospitalier en 2022</t>
  </si>
  <si>
    <r>
      <t>2012</t>
    </r>
    <r>
      <rPr>
        <vertAlign val="superscript"/>
        <sz val="8"/>
        <color rgb="FF000000"/>
        <rFont val="Marianne"/>
      </rPr>
      <t>1</t>
    </r>
  </si>
  <si>
    <r>
      <t xml:space="preserve">Ondam : objectif national des dépenses d’assurance maladie ; FMESPP : Fonds de modernisation des établissements de santé publics et privés ; SSR : soins de suite et de réadaptation ; USLD : unité de soins de longue durée ; ODSSR : objectif national des dépenses de soins de suite et de réadaptation ; Odam : objectif des dépenses d’assurance maladie ; OQN : objectif quantifié national ; T2A : tarification à l’activité ; ODMCO : objectif national des dépenses de médecine, chirurgie, obstétrique et odontologie ; Migac : mission d’intérêt général et d’aide à la contractualisation.
1. À compter de 2012, année de création du Fonds d’intervention régional (FIR), les dépenses de l’enveloppe Migac ne comprennent plus les crédits venus abonder le FIR, lequel est devenu un sous-objectif à part entière au sein de l’Ondam à compter de 2014.
</t>
    </r>
    <r>
      <rPr>
        <b/>
        <sz val="8"/>
        <rFont val="Marianne"/>
      </rPr>
      <t>Champ &gt;</t>
    </r>
    <r>
      <rPr>
        <sz val="8"/>
        <rFont val="Marianne"/>
      </rPr>
      <t xml:space="preserve"> Données hors FMESPP et champ non régulé.
</t>
    </r>
    <r>
      <rPr>
        <b/>
        <sz val="8"/>
        <rFont val="Marianne"/>
      </rPr>
      <t>Sources &gt;</t>
    </r>
    <r>
      <rPr>
        <sz val="8"/>
        <rFont val="Marianne"/>
      </rPr>
      <t xml:space="preserve"> Dépenses constatées : ATIH, analyse de l’activité hospitalière ; objectifs initiaux 2018-2023 : DGOS.</t>
    </r>
  </si>
  <si>
    <t>Tableau 2. Les dépenses hospitalières dans l’Ondam</t>
  </si>
  <si>
    <r>
      <t xml:space="preserve">Ondam : objectif national des dépenses d’assurance maladie ; T2A : tarification à l’activité ; ODMCO : objectif national des dépenses de MCO ; Migac : missions d’intérêt général et d’aide à la contractualisation ; MCO : médecine, chirurgie, obstétrique et odontologie ; ODSSR : objectif national de dépenses de soins de suite et de réadaptation ; Odam : objectif des dépenses d’assurance maladie ; PSY : psychiatrie ; USLD : unité de soins de longue durée ; OQN : objectif quantifié national ; MIG : missions d’intérêt général ; AC : aide à la contractualisation ; DAF : dotation annuelle de financement ; ACE : actes et consultations externes (MCO et SSR) ; Ifaq : incitation financière pour l’amélioration de la qualité ; DMI : dispositifs médicaux implantables ; SU : structure des urgences ; SMUR : service mobile d’urgence et de réanimation ; SSR : soins de suite et de réadaptation ; DMA : dotation modulée à l’activité (modalité de financement du SSR).
</t>
    </r>
    <r>
      <rPr>
        <b/>
        <sz val="8"/>
        <rFont val="Marianne"/>
      </rPr>
      <t xml:space="preserve">Note &gt; </t>
    </r>
    <r>
      <rPr>
        <sz val="8"/>
        <rFont val="Marianne"/>
      </rPr>
      <t xml:space="preserve">Dans ce décompte, il s’agit des objectifs initiaux pour 2022 hors Fonds de modernisation des établissements de santé publics et privés et champ non régulé.
</t>
    </r>
    <r>
      <rPr>
        <b/>
        <sz val="8"/>
        <rFont val="Marianne"/>
      </rPr>
      <t>Source &gt;</t>
    </r>
    <r>
      <rPr>
        <sz val="8"/>
        <rFont val="Marianne"/>
      </rPr>
      <t xml:space="preserve"> DGOS.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</si>
</sst>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Marianne"/>
    </font>
    <font>
      <sz val="8"/>
      <color theme="1"/>
      <name val="Marianne"/>
    </font>
    <font>
      <sz val="8"/>
      <color rgb="FFFF0000"/>
      <name val="Marianne"/>
    </font>
    <font>
      <b/>
      <sz val="8"/>
      <color rgb="FF000000"/>
      <name val="Marianne"/>
    </font>
    <font>
      <b/>
      <sz val="8"/>
      <color theme="1"/>
      <name val="Marianne"/>
    </font>
    <font>
      <b/>
      <sz val="8"/>
      <color rgb="FF221E1F"/>
      <name val="Marianne"/>
    </font>
    <font>
      <sz val="8"/>
      <name val="Marianne"/>
    </font>
    <font>
      <vertAlign val="superscript"/>
      <sz val="8"/>
      <name val="Marianne"/>
    </font>
    <font>
      <sz val="8"/>
      <color rgb="FF221E1F"/>
      <name val="Marianne"/>
    </font>
    <font>
      <b/>
      <sz val="8"/>
      <color rgb="FFFF0000"/>
      <name val="Marianne"/>
    </font>
    <font>
      <sz val="8"/>
      <color rgb="FF000000"/>
      <name val="Marianne"/>
    </font>
    <font>
      <vertAlign val="superscript"/>
      <sz val="8"/>
      <color rgb="FF000000"/>
      <name val="Marianne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0" borderId="0" xfId="0" applyFont="1"/>
    <xf numFmtId="0" fontId="11" fillId="2" borderId="0" xfId="0" applyFont="1" applyFill="1"/>
    <xf numFmtId="0" fontId="4" fillId="0" borderId="0" xfId="0" applyFont="1"/>
    <xf numFmtId="0" fontId="6" fillId="0" borderId="0" xfId="0" applyFont="1" applyAlignment="1">
      <alignment vertical="center"/>
    </xf>
    <xf numFmtId="0" fontId="6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2" fillId="0" borderId="0" xfId="0" applyFont="1" applyAlignment="1">
      <alignment horizontal="justify" vertical="center" wrapText="1"/>
    </xf>
    <xf numFmtId="0" fontId="7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3" fontId="3" fillId="2" borderId="2" xfId="0" applyNumberFormat="1" applyFont="1" applyFill="1" applyBorder="1" applyAlignment="1">
      <alignment horizontal="right" vertical="center" wrapText="1" indent="4"/>
    </xf>
    <xf numFmtId="164" fontId="10" fillId="2" borderId="2" xfId="0" applyNumberFormat="1" applyFont="1" applyFill="1" applyBorder="1" applyAlignment="1">
      <alignment horizontal="right" vertical="center" wrapText="1" indent="4"/>
    </xf>
    <xf numFmtId="3" fontId="7" fillId="0" borderId="0" xfId="0" applyNumberFormat="1" applyFont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3" fontId="3" fillId="0" borderId="0" xfId="0" applyNumberFormat="1" applyFont="1"/>
    <xf numFmtId="164" fontId="3" fillId="2" borderId="2" xfId="0" applyNumberFormat="1" applyFont="1" applyFill="1" applyBorder="1" applyAlignment="1">
      <alignment horizontal="right" vertical="center" wrapText="1" indent="4"/>
    </xf>
    <xf numFmtId="0" fontId="12" fillId="2" borderId="2" xfId="0" applyFont="1" applyFill="1" applyBorder="1" applyAlignment="1">
      <alignment horizontal="left" vertical="center" wrapText="1"/>
    </xf>
    <xf numFmtId="164" fontId="12" fillId="2" borderId="2" xfId="0" applyNumberFormat="1" applyFont="1" applyFill="1" applyBorder="1" applyAlignment="1">
      <alignment horizontal="right" vertical="center" wrapText="1" indent="4"/>
    </xf>
    <xf numFmtId="164" fontId="8" fillId="2" borderId="2" xfId="0" applyNumberFormat="1" applyFont="1" applyFill="1" applyBorder="1" applyAlignment="1">
      <alignment horizontal="right" vertical="center" wrapText="1" indent="4"/>
    </xf>
    <xf numFmtId="0" fontId="12" fillId="2" borderId="3" xfId="0" applyFont="1" applyFill="1" applyBorder="1" applyAlignment="1">
      <alignment horizontal="left" vertical="center" wrapText="1"/>
    </xf>
    <xf numFmtId="164" fontId="3" fillId="2" borderId="3" xfId="0" applyNumberFormat="1" applyFont="1" applyFill="1" applyBorder="1" applyAlignment="1">
      <alignment horizontal="right" vertical="center" wrapText="1" indent="4"/>
    </xf>
    <xf numFmtId="3" fontId="3" fillId="2" borderId="3" xfId="0" applyNumberFormat="1" applyFont="1" applyFill="1" applyBorder="1" applyAlignment="1">
      <alignment horizontal="right" vertical="center" wrapText="1" indent="4"/>
    </xf>
    <xf numFmtId="0" fontId="8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12" fillId="0" borderId="0" xfId="0" applyFont="1" applyAlignment="1">
      <alignment horizontal="justify" vertical="center"/>
    </xf>
    <xf numFmtId="3" fontId="3" fillId="0" borderId="0" xfId="0" quotePrefix="1" applyNumberFormat="1" applyFont="1"/>
    <xf numFmtId="0" fontId="2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6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justify" vertical="top" wrapText="1"/>
    </xf>
    <xf numFmtId="0" fontId="3" fillId="0" borderId="0" xfId="0" applyFont="1" applyAlignment="1">
      <alignment horizontal="justify" vertical="top" wrapText="1"/>
    </xf>
    <xf numFmtId="0" fontId="3" fillId="0" borderId="0" xfId="0" applyFont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</cellXfs>
  <cellStyles count="2">
    <cellStyle name="Normal" xfId="0" builtinId="0"/>
    <cellStyle name="Normal 16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9"/>
  <sheetViews>
    <sheetView showGridLines="0" tabSelected="1" topLeftCell="A8" zoomScaleNormal="100" workbookViewId="0">
      <selection activeCell="D10" sqref="D10"/>
    </sheetView>
  </sheetViews>
  <sheetFormatPr baseColWidth="10" defaultColWidth="10.7109375" defaultRowHeight="12.75" x14ac:dyDescent="0.25"/>
  <cols>
    <col min="1" max="1" width="3.7109375" style="1" customWidth="1"/>
    <col min="2" max="2" width="8.28515625" style="1" customWidth="1"/>
    <col min="3" max="4" width="28.42578125" style="1" customWidth="1"/>
    <col min="5" max="5" width="29.7109375" style="1" customWidth="1"/>
    <col min="6" max="6" width="30" style="1" customWidth="1"/>
    <col min="7" max="7" width="10.7109375" style="1"/>
    <col min="8" max="8" width="22.7109375" style="1" customWidth="1"/>
    <col min="9" max="16384" width="10.7109375" style="1"/>
  </cols>
  <sheetData>
    <row r="1" spans="2:8" x14ac:dyDescent="0.25">
      <c r="C1" s="2"/>
    </row>
    <row r="2" spans="2:8" ht="12" customHeight="1" x14ac:dyDescent="0.25">
      <c r="B2" s="3" t="s">
        <v>28</v>
      </c>
    </row>
    <row r="3" spans="2:8" ht="13.15" customHeight="1" x14ac:dyDescent="0.25">
      <c r="B3" s="3"/>
    </row>
    <row r="4" spans="2:8" ht="12" customHeight="1" x14ac:dyDescent="0.25">
      <c r="B4" s="3"/>
    </row>
    <row r="5" spans="2:8" ht="20.25" customHeight="1" x14ac:dyDescent="0.25">
      <c r="B5" s="51" t="s">
        <v>29</v>
      </c>
      <c r="C5" s="51"/>
      <c r="D5" s="51" t="s">
        <v>30</v>
      </c>
      <c r="E5" s="52"/>
      <c r="F5" s="52"/>
      <c r="H5" s="5"/>
    </row>
    <row r="6" spans="2:8" ht="32.25" customHeight="1" x14ac:dyDescent="0.25">
      <c r="B6" s="51"/>
      <c r="C6" s="51"/>
      <c r="D6" s="6" t="s">
        <v>31</v>
      </c>
      <c r="E6" s="6" t="s">
        <v>32</v>
      </c>
      <c r="F6" s="6" t="s">
        <v>33</v>
      </c>
    </row>
    <row r="7" spans="2:8" ht="90" x14ac:dyDescent="0.25">
      <c r="B7" s="53" t="s">
        <v>34</v>
      </c>
      <c r="C7" s="7" t="s">
        <v>52</v>
      </c>
      <c r="D7" s="7" t="s">
        <v>55</v>
      </c>
      <c r="E7" s="7" t="s">
        <v>35</v>
      </c>
      <c r="F7" s="7" t="s">
        <v>36</v>
      </c>
    </row>
    <row r="8" spans="2:8" ht="76.5" x14ac:dyDescent="0.25">
      <c r="B8" s="54"/>
      <c r="C8" s="7" t="s">
        <v>37</v>
      </c>
      <c r="D8" s="7" t="s">
        <v>53</v>
      </c>
      <c r="E8" s="8" t="s">
        <v>38</v>
      </c>
      <c r="F8" s="8" t="s">
        <v>38</v>
      </c>
    </row>
    <row r="9" spans="2:8" ht="48" customHeight="1" x14ac:dyDescent="0.25">
      <c r="B9" s="55"/>
      <c r="C9" s="7" t="s">
        <v>39</v>
      </c>
      <c r="D9" s="7" t="s">
        <v>54</v>
      </c>
      <c r="E9" s="8"/>
      <c r="F9" s="8"/>
    </row>
    <row r="10" spans="2:8" ht="16.5" customHeight="1" x14ac:dyDescent="0.25">
      <c r="B10" s="51" t="s">
        <v>40</v>
      </c>
      <c r="C10" s="51"/>
      <c r="D10" s="4"/>
      <c r="E10" s="4"/>
      <c r="F10" s="4"/>
    </row>
    <row r="11" spans="2:8" ht="45.75" customHeight="1" x14ac:dyDescent="0.25">
      <c r="B11" s="51" t="s">
        <v>41</v>
      </c>
      <c r="C11" s="51"/>
      <c r="D11" s="8" t="s">
        <v>42</v>
      </c>
      <c r="E11" s="7" t="s">
        <v>43</v>
      </c>
      <c r="F11" s="8" t="s">
        <v>44</v>
      </c>
    </row>
    <row r="12" spans="2:8" ht="28.5" customHeight="1" x14ac:dyDescent="0.25">
      <c r="B12" s="51" t="s">
        <v>45</v>
      </c>
      <c r="C12" s="51"/>
      <c r="D12" s="8" t="s">
        <v>46</v>
      </c>
      <c r="E12" s="8" t="s">
        <v>47</v>
      </c>
      <c r="F12" s="8" t="s">
        <v>47</v>
      </c>
    </row>
    <row r="13" spans="2:8" ht="10.9" customHeight="1" x14ac:dyDescent="0.25">
      <c r="B13" s="9"/>
      <c r="C13" s="9"/>
      <c r="D13" s="9"/>
      <c r="E13" s="9"/>
      <c r="F13" s="9"/>
    </row>
    <row r="14" spans="2:8" ht="40.9" customHeight="1" x14ac:dyDescent="0.25">
      <c r="B14" s="50" t="s">
        <v>50</v>
      </c>
      <c r="C14" s="50"/>
      <c r="D14" s="50"/>
      <c r="E14" s="50"/>
      <c r="F14" s="50"/>
    </row>
    <row r="15" spans="2:8" ht="10.9" customHeight="1" x14ac:dyDescent="0.25">
      <c r="B15" s="10"/>
      <c r="C15" s="10"/>
      <c r="D15" s="10"/>
      <c r="E15" s="10"/>
      <c r="F15" s="10"/>
    </row>
    <row r="16" spans="2:8" ht="10.9" customHeight="1" x14ac:dyDescent="0.25">
      <c r="B16" s="10"/>
      <c r="C16" s="10"/>
      <c r="D16" s="10"/>
      <c r="E16" s="10"/>
      <c r="F16" s="10"/>
    </row>
    <row r="17" spans="2:6" ht="10.9" customHeight="1" x14ac:dyDescent="0.25">
      <c r="B17" s="10"/>
      <c r="C17" s="10"/>
      <c r="D17" s="10"/>
      <c r="E17" s="10"/>
      <c r="F17" s="10"/>
    </row>
    <row r="18" spans="2:6" ht="10.9" customHeight="1" x14ac:dyDescent="0.25">
      <c r="B18" s="10"/>
      <c r="C18" s="10"/>
      <c r="D18" s="10"/>
      <c r="E18" s="10"/>
      <c r="F18" s="10"/>
    </row>
    <row r="19" spans="2:6" ht="10.9" customHeight="1" x14ac:dyDescent="0.25">
      <c r="B19" s="10"/>
      <c r="C19" s="10"/>
      <c r="D19" s="10"/>
      <c r="E19" s="10"/>
      <c r="F19" s="10"/>
    </row>
  </sheetData>
  <mergeCells count="7">
    <mergeCell ref="B14:F14"/>
    <mergeCell ref="B12:C12"/>
    <mergeCell ref="B5:C6"/>
    <mergeCell ref="D5:F5"/>
    <mergeCell ref="B7:B9"/>
    <mergeCell ref="B10:C10"/>
    <mergeCell ref="B11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/>
  <dimension ref="B1:Z22"/>
  <sheetViews>
    <sheetView showGridLines="0" topLeftCell="A16" zoomScaleNormal="100" zoomScaleSheetLayoutView="100" workbookViewId="0">
      <selection activeCell="H5" sqref="A1:XFD1048576"/>
    </sheetView>
  </sheetViews>
  <sheetFormatPr baseColWidth="10" defaultColWidth="10.7109375" defaultRowHeight="12.75" x14ac:dyDescent="0.25"/>
  <cols>
    <col min="1" max="1" width="3.7109375" style="12" customWidth="1"/>
    <col min="2" max="2" width="11.42578125" style="12" customWidth="1"/>
    <col min="3" max="3" width="3.7109375" style="12" customWidth="1"/>
    <col min="4" max="4" width="12.7109375" style="12" customWidth="1"/>
    <col min="5" max="5" width="3.7109375" style="12" customWidth="1"/>
    <col min="6" max="6" width="13.28515625" style="12" customWidth="1"/>
    <col min="7" max="7" width="3.7109375" style="12" customWidth="1"/>
    <col min="8" max="8" width="13.28515625" style="12" customWidth="1"/>
    <col min="9" max="9" width="3.7109375" style="12" customWidth="1"/>
    <col min="10" max="10" width="12.7109375" style="12" customWidth="1"/>
    <col min="11" max="11" width="3.7109375" style="12" customWidth="1"/>
    <col min="12" max="12" width="8.42578125" style="12" customWidth="1"/>
    <col min="13" max="13" width="3.7109375" style="12" customWidth="1"/>
    <col min="14" max="14" width="11" style="12" customWidth="1"/>
    <col min="15" max="15" width="3.7109375" style="12" customWidth="1"/>
    <col min="16" max="16" width="9.7109375" style="12" customWidth="1"/>
    <col min="17" max="17" width="3.7109375" style="12" customWidth="1"/>
    <col min="18" max="18" width="12.140625" style="12" customWidth="1"/>
    <col min="19" max="19" width="3.7109375" style="12" customWidth="1"/>
    <col min="20" max="20" width="12.42578125" style="12" customWidth="1"/>
    <col min="21" max="21" width="3.7109375" style="12" customWidth="1"/>
    <col min="22" max="22" width="15.140625" style="12" customWidth="1"/>
    <col min="23" max="23" width="3.7109375" style="12" customWidth="1"/>
    <col min="24" max="24" width="10" style="12" customWidth="1"/>
    <col min="25" max="25" width="3.7109375" style="12" customWidth="1"/>
    <col min="26" max="26" width="10" style="12" customWidth="1"/>
    <col min="27" max="16384" width="10.7109375" style="12"/>
  </cols>
  <sheetData>
    <row r="1" spans="2:26" x14ac:dyDescent="0.25">
      <c r="N1" s="14"/>
      <c r="O1" s="14"/>
      <c r="P1" s="14"/>
    </row>
    <row r="2" spans="2:26" ht="12" customHeight="1" x14ac:dyDescent="0.25">
      <c r="B2" s="38" t="s">
        <v>56</v>
      </c>
      <c r="D2" s="39"/>
      <c r="F2" s="39"/>
    </row>
    <row r="3" spans="2:26" ht="25.5" x14ac:dyDescent="0.25">
      <c r="F3" s="39"/>
      <c r="G3" s="39"/>
      <c r="H3" s="39"/>
      <c r="Z3" s="40" t="s">
        <v>7</v>
      </c>
    </row>
    <row r="4" spans="2:26" s="1" customFormat="1" x14ac:dyDescent="0.25">
      <c r="X4" s="40"/>
    </row>
    <row r="5" spans="2:26" s="1" customFormat="1" ht="45" customHeight="1" x14ac:dyDescent="0.25">
      <c r="N5" s="41" t="s">
        <v>8</v>
      </c>
    </row>
    <row r="6" spans="2:26" s="1" customFormat="1" x14ac:dyDescent="0.25">
      <c r="N6" s="42">
        <f>F9+R9</f>
        <v>95205.288902689994</v>
      </c>
    </row>
    <row r="7" spans="2:26" s="1" customFormat="1" ht="30" customHeight="1" x14ac:dyDescent="0.25">
      <c r="F7" s="43" t="s">
        <v>9</v>
      </c>
      <c r="G7" s="43"/>
      <c r="H7" s="43"/>
      <c r="L7" s="44"/>
      <c r="R7" s="43" t="s">
        <v>10</v>
      </c>
    </row>
    <row r="8" spans="2:26" s="1" customFormat="1" ht="54.75" customHeight="1" x14ac:dyDescent="0.25">
      <c r="F8" s="41" t="s">
        <v>11</v>
      </c>
      <c r="R8" s="41" t="s">
        <v>12</v>
      </c>
    </row>
    <row r="9" spans="2:26" s="1" customFormat="1" x14ac:dyDescent="0.25">
      <c r="F9" s="42">
        <f>D12+J12</f>
        <v>72005.7</v>
      </c>
      <c r="G9" s="45"/>
      <c r="H9" s="45"/>
      <c r="J9" s="44"/>
      <c r="R9" s="42">
        <f>P12+T12+V12</f>
        <v>23199.58890269</v>
      </c>
      <c r="V9" s="44"/>
    </row>
    <row r="10" spans="2:26" s="1" customFormat="1" ht="30" customHeight="1" x14ac:dyDescent="0.25">
      <c r="D10" s="43" t="s">
        <v>9</v>
      </c>
      <c r="J10" s="43" t="s">
        <v>10</v>
      </c>
      <c r="P10" s="43" t="s">
        <v>9</v>
      </c>
      <c r="T10" s="43" t="s">
        <v>10</v>
      </c>
      <c r="V10" s="43" t="s">
        <v>10</v>
      </c>
    </row>
    <row r="11" spans="2:26" s="1" customFormat="1" ht="69" customHeight="1" x14ac:dyDescent="0.25">
      <c r="D11" s="46" t="s">
        <v>13</v>
      </c>
      <c r="J11" s="47" t="s">
        <v>14</v>
      </c>
      <c r="P11" s="46" t="s">
        <v>15</v>
      </c>
      <c r="T11" s="46" t="s">
        <v>25</v>
      </c>
      <c r="V11" s="46" t="s">
        <v>26</v>
      </c>
    </row>
    <row r="12" spans="2:26" s="1" customFormat="1" x14ac:dyDescent="0.25">
      <c r="D12" s="42">
        <v>63247.8</v>
      </c>
      <c r="F12" s="44"/>
      <c r="G12" s="44"/>
      <c r="H12" s="44"/>
      <c r="J12" s="42">
        <v>8757.9</v>
      </c>
      <c r="P12" s="42">
        <v>10072.5</v>
      </c>
      <c r="R12" s="44"/>
      <c r="T12" s="42">
        <v>11353.234788170001</v>
      </c>
      <c r="V12" s="42">
        <f>V15+X15+Z15</f>
        <v>1773.8541145199999</v>
      </c>
      <c r="X12" s="44"/>
    </row>
    <row r="13" spans="2:26" s="1" customFormat="1" ht="30" customHeight="1" x14ac:dyDescent="0.25">
      <c r="B13" s="43" t="s">
        <v>9</v>
      </c>
      <c r="D13" s="43" t="s">
        <v>16</v>
      </c>
      <c r="F13" s="43" t="s">
        <v>10</v>
      </c>
      <c r="G13" s="43"/>
      <c r="H13" s="43" t="s">
        <v>10</v>
      </c>
      <c r="J13" s="43"/>
      <c r="L13" s="43"/>
      <c r="N13" s="43" t="s">
        <v>9</v>
      </c>
      <c r="P13" s="43" t="s">
        <v>16</v>
      </c>
      <c r="R13" s="43" t="s">
        <v>10</v>
      </c>
      <c r="V13" s="43" t="s">
        <v>16</v>
      </c>
      <c r="X13" s="43" t="s">
        <v>10</v>
      </c>
      <c r="Z13" s="43" t="s">
        <v>10</v>
      </c>
    </row>
    <row r="14" spans="2:26" s="1" customFormat="1" ht="72" customHeight="1" x14ac:dyDescent="0.25">
      <c r="B14" s="46" t="s">
        <v>17</v>
      </c>
      <c r="D14" s="46" t="s">
        <v>18</v>
      </c>
      <c r="F14" s="46" t="s">
        <v>19</v>
      </c>
      <c r="H14" s="46" t="s">
        <v>24</v>
      </c>
      <c r="J14" s="43"/>
      <c r="L14" s="43"/>
      <c r="N14" s="46" t="s">
        <v>20</v>
      </c>
      <c r="P14" s="46" t="s">
        <v>21</v>
      </c>
      <c r="R14" s="46" t="s">
        <v>22</v>
      </c>
      <c r="V14" s="46" t="s">
        <v>51</v>
      </c>
      <c r="X14" s="46" t="s">
        <v>23</v>
      </c>
      <c r="Z14" s="46" t="s">
        <v>27</v>
      </c>
    </row>
    <row r="15" spans="2:26" s="1" customFormat="1" x14ac:dyDescent="0.25">
      <c r="B15" s="48">
        <v>53019.7</v>
      </c>
      <c r="D15" s="48">
        <v>700</v>
      </c>
      <c r="F15" s="48">
        <v>6520.6</v>
      </c>
      <c r="G15" s="44"/>
      <c r="H15" s="48">
        <v>3007.5</v>
      </c>
      <c r="J15" s="43"/>
      <c r="L15" s="43"/>
      <c r="N15" s="48">
        <v>6415.7632305300003</v>
      </c>
      <c r="P15" s="48">
        <v>2226.8498000200002</v>
      </c>
      <c r="R15" s="48">
        <v>1429.8657685200001</v>
      </c>
      <c r="V15" s="48">
        <v>330.22773082999998</v>
      </c>
      <c r="X15" s="48">
        <v>1209.62638369</v>
      </c>
      <c r="Z15" s="48">
        <v>234</v>
      </c>
    </row>
    <row r="16" spans="2:26" s="1" customFormat="1" x14ac:dyDescent="0.25">
      <c r="J16" s="43"/>
      <c r="L16" s="43"/>
    </row>
    <row r="17" spans="2:25" s="1" customFormat="1" x14ac:dyDescent="0.25">
      <c r="J17" s="43"/>
      <c r="L17" s="43"/>
    </row>
    <row r="18" spans="2:25" s="1" customFormat="1" ht="10.5" customHeight="1" x14ac:dyDescent="0.25"/>
    <row r="19" spans="2:25" s="1" customFormat="1" x14ac:dyDescent="0.25"/>
    <row r="20" spans="2:25" ht="103.15" customHeight="1" x14ac:dyDescent="0.25">
      <c r="B20" s="56" t="s">
        <v>60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49"/>
    </row>
    <row r="21" spans="2:25" ht="26.25" customHeight="1" x14ac:dyDescent="0.25">
      <c r="B21" s="17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</row>
    <row r="22" spans="2:25" ht="18" customHeight="1" x14ac:dyDescent="0.25">
      <c r="B22" s="17"/>
    </row>
  </sheetData>
  <mergeCells count="1">
    <mergeCell ref="B20:X20"/>
  </mergeCells>
  <pageMargins left="0.11811023622047245" right="0.11811023622047245" top="0.15748031496062992" bottom="0.15748031496062992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B1:Q39"/>
  <sheetViews>
    <sheetView showGridLines="0" zoomScaleNormal="100" workbookViewId="0">
      <selection activeCell="N20" sqref="N20"/>
    </sheetView>
  </sheetViews>
  <sheetFormatPr baseColWidth="10" defaultColWidth="10.7109375" defaultRowHeight="12.75" x14ac:dyDescent="0.25"/>
  <cols>
    <col min="1" max="1" width="2.7109375" style="12" customWidth="1"/>
    <col min="2" max="2" width="7.42578125" style="12" customWidth="1"/>
    <col min="3" max="11" width="11.42578125" style="12" customWidth="1"/>
    <col min="12" max="12" width="12.140625" style="12" customWidth="1"/>
    <col min="13" max="16384" width="10.7109375" style="12"/>
  </cols>
  <sheetData>
    <row r="1" spans="2:17" x14ac:dyDescent="0.25">
      <c r="G1" s="13"/>
      <c r="H1" s="13"/>
      <c r="I1" s="13"/>
      <c r="J1" s="13"/>
      <c r="K1" s="14"/>
      <c r="L1" s="14"/>
    </row>
    <row r="2" spans="2:17" s="16" customFormat="1" x14ac:dyDescent="0.25">
      <c r="B2" s="15" t="s">
        <v>59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2:17" x14ac:dyDescent="0.25">
      <c r="B3" s="17"/>
      <c r="C3" s="17"/>
      <c r="D3" s="17"/>
      <c r="E3" s="17"/>
      <c r="F3" s="17"/>
      <c r="G3" s="17"/>
      <c r="H3" s="17"/>
      <c r="L3" s="18" t="s">
        <v>49</v>
      </c>
    </row>
    <row r="4" spans="2:17" ht="37.15" customHeight="1" x14ac:dyDescent="0.25">
      <c r="B4" s="19"/>
      <c r="C4" s="61" t="s">
        <v>0</v>
      </c>
      <c r="D4" s="61"/>
      <c r="E4" s="60" t="s">
        <v>1</v>
      </c>
      <c r="F4" s="60"/>
      <c r="G4" s="60" t="s">
        <v>2</v>
      </c>
      <c r="H4" s="60"/>
      <c r="I4" s="60" t="s">
        <v>3</v>
      </c>
      <c r="J4" s="60"/>
      <c r="K4" s="60" t="s">
        <v>4</v>
      </c>
      <c r="L4" s="60"/>
      <c r="M4" s="20"/>
    </row>
    <row r="5" spans="2:17" ht="30" customHeight="1" x14ac:dyDescent="0.25">
      <c r="B5" s="19"/>
      <c r="C5" s="11" t="s">
        <v>6</v>
      </c>
      <c r="D5" s="11" t="s">
        <v>5</v>
      </c>
      <c r="E5" s="11" t="s">
        <v>6</v>
      </c>
      <c r="F5" s="11" t="s">
        <v>5</v>
      </c>
      <c r="G5" s="11" t="s">
        <v>6</v>
      </c>
      <c r="H5" s="11" t="s">
        <v>5</v>
      </c>
      <c r="I5" s="11" t="s">
        <v>6</v>
      </c>
      <c r="J5" s="11" t="s">
        <v>5</v>
      </c>
      <c r="K5" s="11" t="s">
        <v>6</v>
      </c>
      <c r="L5" s="11" t="s">
        <v>5</v>
      </c>
    </row>
    <row r="6" spans="2:17" ht="21" customHeight="1" x14ac:dyDescent="0.25">
      <c r="B6" s="21">
        <v>2009</v>
      </c>
      <c r="C6" s="22" t="s">
        <v>48</v>
      </c>
      <c r="D6" s="23">
        <v>69.105999999999995</v>
      </c>
      <c r="E6" s="22" t="s">
        <v>48</v>
      </c>
      <c r="F6" s="23">
        <v>17.701000000000001</v>
      </c>
      <c r="G6" s="22" t="s">
        <v>48</v>
      </c>
      <c r="H6" s="23">
        <v>51.405000000000001</v>
      </c>
      <c r="I6" s="22" t="s">
        <v>48</v>
      </c>
      <c r="J6" s="23">
        <v>43.726999999999997</v>
      </c>
      <c r="K6" s="22" t="s">
        <v>48</v>
      </c>
      <c r="L6" s="23">
        <v>7.6779999999999999</v>
      </c>
      <c r="O6" s="24"/>
      <c r="P6" s="24"/>
      <c r="Q6" s="24"/>
    </row>
    <row r="7" spans="2:17" ht="21" customHeight="1" x14ac:dyDescent="0.25">
      <c r="B7" s="25">
        <v>2010</v>
      </c>
      <c r="C7" s="22" t="s">
        <v>48</v>
      </c>
      <c r="D7" s="23">
        <v>70.334000000000003</v>
      </c>
      <c r="E7" s="22" t="s">
        <v>48</v>
      </c>
      <c r="F7" s="23">
        <v>17.667999999999999</v>
      </c>
      <c r="G7" s="22" t="s">
        <v>48</v>
      </c>
      <c r="H7" s="23">
        <v>52.664999999999999</v>
      </c>
      <c r="I7" s="22" t="s">
        <v>48</v>
      </c>
      <c r="J7" s="23">
        <v>44.866</v>
      </c>
      <c r="K7" s="22" t="s">
        <v>48</v>
      </c>
      <c r="L7" s="23">
        <v>7.7990000000000004</v>
      </c>
      <c r="O7" s="26"/>
      <c r="P7" s="26"/>
      <c r="Q7" s="26"/>
    </row>
    <row r="8" spans="2:17" ht="21" customHeight="1" x14ac:dyDescent="0.25">
      <c r="B8" s="25">
        <v>2011</v>
      </c>
      <c r="C8" s="22" t="s">
        <v>48</v>
      </c>
      <c r="D8" s="23">
        <v>72.013999999999996</v>
      </c>
      <c r="E8" s="22" t="s">
        <v>48</v>
      </c>
      <c r="F8" s="23">
        <v>18.12</v>
      </c>
      <c r="G8" s="22" t="s">
        <v>48</v>
      </c>
      <c r="H8" s="23">
        <v>53.893999999999998</v>
      </c>
      <c r="I8" s="22" t="s">
        <v>48</v>
      </c>
      <c r="J8" s="23">
        <v>45.774000000000001</v>
      </c>
      <c r="K8" s="22" t="s">
        <v>48</v>
      </c>
      <c r="L8" s="23">
        <v>8.1199999999999992</v>
      </c>
    </row>
    <row r="9" spans="2:17" ht="21" customHeight="1" x14ac:dyDescent="0.25">
      <c r="B9" s="25" t="s">
        <v>57</v>
      </c>
      <c r="C9" s="22" t="s">
        <v>48</v>
      </c>
      <c r="D9" s="27">
        <v>73.295000000000002</v>
      </c>
      <c r="E9" s="22" t="s">
        <v>48</v>
      </c>
      <c r="F9" s="27">
        <v>18.48</v>
      </c>
      <c r="G9" s="22" t="s">
        <v>48</v>
      </c>
      <c r="H9" s="27">
        <v>54.814999999999998</v>
      </c>
      <c r="I9" s="22" t="s">
        <v>48</v>
      </c>
      <c r="J9" s="27">
        <v>47.143999999999998</v>
      </c>
      <c r="K9" s="22" t="s">
        <v>48</v>
      </c>
      <c r="L9" s="27">
        <v>7.6710000000000003</v>
      </c>
    </row>
    <row r="10" spans="2:17" ht="21" customHeight="1" x14ac:dyDescent="0.25">
      <c r="B10" s="25">
        <v>2013</v>
      </c>
      <c r="C10" s="22" t="s">
        <v>48</v>
      </c>
      <c r="D10" s="27">
        <v>73.103999999999999</v>
      </c>
      <c r="E10" s="22" t="s">
        <v>48</v>
      </c>
      <c r="F10" s="27">
        <v>18.798999999999999</v>
      </c>
      <c r="G10" s="22" t="s">
        <v>48</v>
      </c>
      <c r="H10" s="27">
        <v>54.305</v>
      </c>
      <c r="I10" s="22" t="s">
        <v>48</v>
      </c>
      <c r="J10" s="27">
        <v>48.185000000000002</v>
      </c>
      <c r="K10" s="22" t="s">
        <v>48</v>
      </c>
      <c r="L10" s="27">
        <v>6.12</v>
      </c>
    </row>
    <row r="11" spans="2:17" ht="21" customHeight="1" x14ac:dyDescent="0.25">
      <c r="B11" s="25">
        <v>2014</v>
      </c>
      <c r="C11" s="22" t="s">
        <v>48</v>
      </c>
      <c r="D11" s="27">
        <v>74.495999999999995</v>
      </c>
      <c r="E11" s="22" t="s">
        <v>48</v>
      </c>
      <c r="F11" s="27">
        <v>19.076000000000001</v>
      </c>
      <c r="G11" s="22" t="s">
        <v>48</v>
      </c>
      <c r="H11" s="27">
        <v>55.42</v>
      </c>
      <c r="I11" s="22" t="s">
        <v>48</v>
      </c>
      <c r="J11" s="27">
        <v>49.524999999999999</v>
      </c>
      <c r="K11" s="22" t="s">
        <v>48</v>
      </c>
      <c r="L11" s="27">
        <v>5.8949999999999996</v>
      </c>
    </row>
    <row r="12" spans="2:17" ht="21" customHeight="1" x14ac:dyDescent="0.25">
      <c r="B12" s="25">
        <v>2015</v>
      </c>
      <c r="C12" s="22" t="s">
        <v>48</v>
      </c>
      <c r="D12" s="23">
        <v>75.959999999999994</v>
      </c>
      <c r="E12" s="22" t="s">
        <v>48</v>
      </c>
      <c r="F12" s="23">
        <v>19.169</v>
      </c>
      <c r="G12" s="22" t="s">
        <v>48</v>
      </c>
      <c r="H12" s="23">
        <v>56.790999999999997</v>
      </c>
      <c r="I12" s="22" t="s">
        <v>48</v>
      </c>
      <c r="J12" s="23">
        <v>50.609000000000002</v>
      </c>
      <c r="K12" s="22" t="s">
        <v>48</v>
      </c>
      <c r="L12" s="23">
        <v>6.1820000000000004</v>
      </c>
    </row>
    <row r="13" spans="2:17" ht="21" customHeight="1" x14ac:dyDescent="0.25">
      <c r="B13" s="28">
        <v>2016</v>
      </c>
      <c r="C13" s="22" t="s">
        <v>48</v>
      </c>
      <c r="D13" s="23">
        <v>77.35890379038554</v>
      </c>
      <c r="E13" s="22" t="s">
        <v>48</v>
      </c>
      <c r="F13" s="23">
        <v>18.993100497117997</v>
      </c>
      <c r="G13" s="22" t="s">
        <v>48</v>
      </c>
      <c r="H13" s="23">
        <v>58.36580329326754</v>
      </c>
      <c r="I13" s="22" t="s">
        <v>48</v>
      </c>
      <c r="J13" s="23">
        <v>51.87371755483754</v>
      </c>
      <c r="K13" s="22" t="s">
        <v>48</v>
      </c>
      <c r="L13" s="23">
        <v>6.4920857384300001</v>
      </c>
    </row>
    <row r="14" spans="2:17" ht="21" customHeight="1" x14ac:dyDescent="0.25">
      <c r="B14" s="28">
        <v>2017</v>
      </c>
      <c r="C14" s="22" t="s">
        <v>48</v>
      </c>
      <c r="D14" s="29">
        <f>(F14+H14)</f>
        <v>78.338201999999995</v>
      </c>
      <c r="E14" s="22" t="s">
        <v>48</v>
      </c>
      <c r="F14" s="23">
        <v>19.36</v>
      </c>
      <c r="G14" s="22" t="s">
        <v>48</v>
      </c>
      <c r="H14" s="23">
        <f>(J14+L14)</f>
        <v>58.978202000000003</v>
      </c>
      <c r="I14" s="22" t="s">
        <v>48</v>
      </c>
      <c r="J14" s="23">
        <v>52.262</v>
      </c>
      <c r="K14" s="22" t="s">
        <v>48</v>
      </c>
      <c r="L14" s="23">
        <v>6.716202</v>
      </c>
    </row>
    <row r="15" spans="2:17" ht="21" customHeight="1" x14ac:dyDescent="0.25">
      <c r="B15" s="28">
        <v>2018</v>
      </c>
      <c r="C15" s="29">
        <v>80.02640888325449</v>
      </c>
      <c r="D15" s="29">
        <v>79.688919999999996</v>
      </c>
      <c r="E15" s="23">
        <v>19.549160444850394</v>
      </c>
      <c r="F15" s="23">
        <v>19.485979999999998</v>
      </c>
      <c r="G15" s="23">
        <v>60.477248438404096</v>
      </c>
      <c r="H15" s="23">
        <v>60.202940000000005</v>
      </c>
      <c r="I15" s="23">
        <v>53.761290947086849</v>
      </c>
      <c r="J15" s="23">
        <v>53.122210000000003</v>
      </c>
      <c r="K15" s="23">
        <v>6.7159574913172504</v>
      </c>
      <c r="L15" s="23">
        <v>7.0807200000000003</v>
      </c>
    </row>
    <row r="16" spans="2:17" ht="21" customHeight="1" x14ac:dyDescent="0.25">
      <c r="B16" s="28">
        <v>2019</v>
      </c>
      <c r="C16" s="29">
        <v>81.698004255574091</v>
      </c>
      <c r="D16" s="29">
        <v>81.675619999999995</v>
      </c>
      <c r="E16" s="23">
        <v>19.896653965707877</v>
      </c>
      <c r="F16" s="23">
        <v>19.85125</v>
      </c>
      <c r="G16" s="23">
        <v>61.801350289866221</v>
      </c>
      <c r="H16" s="23">
        <v>61.824370000000002</v>
      </c>
      <c r="I16" s="23">
        <v>54.788879897379374</v>
      </c>
      <c r="J16" s="23">
        <v>54.603169999999999</v>
      </c>
      <c r="K16" s="23">
        <v>7.0124703924868435</v>
      </c>
      <c r="L16" s="23">
        <v>7.2211999999999996</v>
      </c>
    </row>
    <row r="17" spans="2:12" ht="21" customHeight="1" x14ac:dyDescent="0.25">
      <c r="B17" s="28">
        <v>2020</v>
      </c>
      <c r="C17" s="29">
        <v>83.687008695240721</v>
      </c>
      <c r="D17" s="29">
        <v>89.239039383732617</v>
      </c>
      <c r="E17" s="23">
        <v>20.29708128524322</v>
      </c>
      <c r="F17" s="23">
        <v>20.791336559140003</v>
      </c>
      <c r="G17" s="23">
        <v>63.389927409997497</v>
      </c>
      <c r="H17" s="23">
        <v>68.447702824592611</v>
      </c>
      <c r="I17" s="23">
        <v>56.054500615447601</v>
      </c>
      <c r="J17" s="23">
        <v>55.607391975329733</v>
      </c>
      <c r="K17" s="23">
        <v>7.3354267945498988</v>
      </c>
      <c r="L17" s="23">
        <v>12.840310849262872</v>
      </c>
    </row>
    <row r="18" spans="2:12" ht="21" customHeight="1" x14ac:dyDescent="0.25">
      <c r="B18" s="28">
        <v>2021</v>
      </c>
      <c r="C18" s="29">
        <v>91.884237146437741</v>
      </c>
      <c r="D18" s="29">
        <v>95.607478472171564</v>
      </c>
      <c r="E18" s="23">
        <v>22.368798592809799</v>
      </c>
      <c r="F18" s="23">
        <v>22.589316779349595</v>
      </c>
      <c r="G18" s="23">
        <v>69.515438553627931</v>
      </c>
      <c r="H18" s="23">
        <v>73.018161692821991</v>
      </c>
      <c r="I18" s="23">
        <v>60.796803708060416</v>
      </c>
      <c r="J18" s="23">
        <v>60.960025012140129</v>
      </c>
      <c r="K18" s="23">
        <v>8.7186348455675109</v>
      </c>
      <c r="L18" s="23">
        <v>12.058136680681864</v>
      </c>
    </row>
    <row r="19" spans="2:12" ht="21" customHeight="1" x14ac:dyDescent="0.25">
      <c r="B19" s="28">
        <v>2022</v>
      </c>
      <c r="C19" s="30">
        <v>95.20528890269</v>
      </c>
      <c r="D19" s="30">
        <v>98.382000000000005</v>
      </c>
      <c r="E19" s="30">
        <v>23.19958890269</v>
      </c>
      <c r="F19" s="30">
        <v>23.654</v>
      </c>
      <c r="G19" s="30">
        <v>72.006</v>
      </c>
      <c r="H19" s="30">
        <v>74.456999999999994</v>
      </c>
      <c r="I19" s="30">
        <v>63.24784596288</v>
      </c>
      <c r="J19" s="30">
        <v>62.768000000000001</v>
      </c>
      <c r="K19" s="30">
        <v>8.7578682631400007</v>
      </c>
      <c r="L19" s="30">
        <v>11.689</v>
      </c>
    </row>
    <row r="20" spans="2:12" ht="21" customHeight="1" x14ac:dyDescent="0.25">
      <c r="B20" s="31">
        <v>2023</v>
      </c>
      <c r="C20" s="32">
        <v>101.188</v>
      </c>
      <c r="D20" s="33" t="s">
        <v>48</v>
      </c>
      <c r="E20" s="32">
        <v>24.203200000000002</v>
      </c>
      <c r="F20" s="33" t="s">
        <v>48</v>
      </c>
      <c r="G20" s="32">
        <v>76.750899999999987</v>
      </c>
      <c r="H20" s="33" t="s">
        <v>48</v>
      </c>
      <c r="I20" s="32">
        <v>67.343000000000004</v>
      </c>
      <c r="J20" s="33" t="s">
        <v>48</v>
      </c>
      <c r="K20" s="32">
        <v>9.4078999999999997</v>
      </c>
      <c r="L20" s="33" t="s">
        <v>48</v>
      </c>
    </row>
    <row r="21" spans="2:12" ht="102" customHeight="1" x14ac:dyDescent="0.25">
      <c r="B21" s="62" t="s">
        <v>58</v>
      </c>
      <c r="C21" s="62"/>
      <c r="D21" s="62"/>
      <c r="E21" s="62"/>
      <c r="F21" s="62"/>
      <c r="G21" s="62"/>
      <c r="H21" s="62"/>
      <c r="I21" s="62"/>
      <c r="J21" s="62"/>
      <c r="K21" s="62"/>
      <c r="L21" s="62"/>
    </row>
    <row r="22" spans="2:12" x14ac:dyDescent="0.25">
      <c r="B22" s="57"/>
      <c r="C22" s="56"/>
      <c r="D22" s="56"/>
      <c r="E22" s="56"/>
      <c r="F22" s="56"/>
      <c r="G22" s="56"/>
      <c r="H22" s="56"/>
      <c r="I22" s="56"/>
      <c r="J22" s="56"/>
      <c r="K22" s="56"/>
      <c r="L22" s="34"/>
    </row>
    <row r="23" spans="2:12" x14ac:dyDescent="0.25">
      <c r="B23" s="58"/>
      <c r="C23" s="59"/>
      <c r="D23" s="59"/>
      <c r="E23" s="59"/>
      <c r="F23" s="59"/>
      <c r="G23" s="59"/>
      <c r="H23" s="59"/>
      <c r="I23" s="59"/>
      <c r="J23" s="59"/>
      <c r="K23" s="59"/>
      <c r="L23" s="35"/>
    </row>
    <row r="24" spans="2:12" x14ac:dyDescent="0.25">
      <c r="B24" s="58"/>
      <c r="C24" s="59"/>
      <c r="D24" s="59"/>
      <c r="E24" s="59"/>
      <c r="F24" s="59"/>
      <c r="G24" s="59"/>
      <c r="H24" s="59"/>
      <c r="I24" s="59"/>
      <c r="J24" s="59"/>
      <c r="K24" s="59"/>
      <c r="L24" s="35"/>
    </row>
    <row r="27" spans="2:12" x14ac:dyDescent="0.25">
      <c r="B27" s="36"/>
    </row>
    <row r="30" spans="2:12" x14ac:dyDescent="0.25">
      <c r="C30" s="26"/>
      <c r="D30" s="26"/>
      <c r="E30" s="26"/>
      <c r="F30" s="26"/>
      <c r="G30" s="26"/>
      <c r="H30" s="26"/>
      <c r="I30" s="26"/>
      <c r="J30" s="26"/>
      <c r="K30" s="26"/>
      <c r="L30" s="26"/>
    </row>
    <row r="31" spans="2:12" x14ac:dyDescent="0.25">
      <c r="C31" s="26"/>
      <c r="D31" s="26"/>
      <c r="E31" s="26"/>
      <c r="F31" s="26"/>
      <c r="G31" s="26"/>
      <c r="H31" s="26"/>
      <c r="I31" s="26"/>
      <c r="J31" s="26"/>
      <c r="K31" s="26"/>
      <c r="L31" s="26"/>
    </row>
    <row r="32" spans="2:12" x14ac:dyDescent="0.25">
      <c r="C32" s="26"/>
      <c r="D32" s="26"/>
      <c r="E32" s="26"/>
      <c r="F32" s="26"/>
      <c r="G32" s="26"/>
      <c r="H32" s="26"/>
      <c r="I32" s="26"/>
      <c r="J32" s="26"/>
      <c r="K32" s="26"/>
      <c r="L32" s="26"/>
    </row>
    <row r="33" spans="3:12" x14ac:dyDescent="0.25">
      <c r="C33" s="26"/>
      <c r="D33" s="26"/>
      <c r="E33" s="26"/>
      <c r="F33" s="26"/>
      <c r="G33" s="26"/>
      <c r="H33" s="26"/>
      <c r="I33" s="26"/>
      <c r="J33" s="26"/>
      <c r="K33" s="26"/>
      <c r="L33" s="26"/>
    </row>
    <row r="34" spans="3:12" x14ac:dyDescent="0.25">
      <c r="C34" s="26"/>
      <c r="D34" s="26"/>
      <c r="E34" s="26"/>
      <c r="F34" s="26"/>
      <c r="G34" s="26"/>
      <c r="H34" s="26"/>
      <c r="I34" s="26"/>
      <c r="J34" s="26"/>
      <c r="K34" s="26"/>
      <c r="L34" s="26"/>
    </row>
    <row r="35" spans="3:12" x14ac:dyDescent="0.25">
      <c r="C35" s="37"/>
      <c r="D35" s="26"/>
      <c r="E35" s="37"/>
      <c r="F35" s="26"/>
      <c r="G35" s="37"/>
      <c r="H35" s="26"/>
      <c r="I35" s="37"/>
      <c r="J35" s="26"/>
      <c r="K35" s="37"/>
      <c r="L35" s="26"/>
    </row>
    <row r="37" spans="3:12" x14ac:dyDescent="0.25">
      <c r="C37" s="26"/>
      <c r="D37" s="26"/>
    </row>
    <row r="39" spans="3:12" x14ac:dyDescent="0.25">
      <c r="C39" s="26"/>
      <c r="D39" s="26"/>
    </row>
  </sheetData>
  <mergeCells count="9">
    <mergeCell ref="B22:K22"/>
    <mergeCell ref="B23:K23"/>
    <mergeCell ref="B24:K24"/>
    <mergeCell ref="K4:L4"/>
    <mergeCell ref="I4:J4"/>
    <mergeCell ref="G4:H4"/>
    <mergeCell ref="E4:F4"/>
    <mergeCell ref="C4:D4"/>
    <mergeCell ref="B21:L2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ES2024_annexe02_tableau1</vt:lpstr>
      <vt:lpstr>ES2024_annexe02_schéma 1</vt:lpstr>
      <vt:lpstr>ES2024_annexe02_tableau2</vt:lpstr>
      <vt:lpstr>'ES2024_annexe02_schéma 1'!_ftnref1</vt:lpstr>
      <vt:lpstr>'ES2024_annexe02_schéma 1'!Zone_d_impression</vt:lpstr>
    </vt:vector>
  </TitlesOfParts>
  <Company>Ministères Chargés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BOISGUERIN, Bénédicte (DREES/OSAM/BES)</dc:creator>
  <cp:lastModifiedBy>ROUX, Celine (DREES/DIRECTION/BPCC)</cp:lastModifiedBy>
  <dcterms:created xsi:type="dcterms:W3CDTF">2022-03-21T15:38:19Z</dcterms:created>
  <dcterms:modified xsi:type="dcterms:W3CDTF">2024-07-11T09:54:14Z</dcterms:modified>
</cp:coreProperties>
</file>