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celine.roux3\Desktop\Excel\"/>
    </mc:Choice>
  </mc:AlternateContent>
  <xr:revisionPtr revIDLastSave="0" documentId="13_ncr:1_{96AD603A-AC31-473B-A745-C789B84C067D}" xr6:coauthVersionLast="47" xr6:coauthVersionMax="47" xr10:uidLastSave="{00000000-0000-0000-0000-000000000000}"/>
  <bookViews>
    <workbookView xWindow="2805" yWindow="2805" windowWidth="15375" windowHeight="7875" tabRatio="831" xr2:uid="{00000000-000D-0000-FFFF-FFFF00000000}"/>
  </bookViews>
  <sheets>
    <sheet name="ES2024_F26_Tableau1 " sheetId="1" r:id="rId1"/>
    <sheet name="ES2024_F26_Graphique1" sheetId="2" r:id="rId2"/>
    <sheet name="ES2024_F26_Tableau2" sheetId="7" r:id="rId3"/>
    <sheet name="ES2024_F26_Graphique2" sheetId="5" r:id="rId4"/>
    <sheet name="ES2024_F26_Graphique3" sheetId="4" r:id="rId5"/>
  </sheets>
  <externalReferences>
    <externalReference r:id="rId6"/>
    <externalReference r:id="rId7"/>
    <externalReference r:id="rId8"/>
    <externalReference r:id="rId9"/>
  </externalReferences>
  <definedNames>
    <definedName name="somme">'[1]fichier nicolas'!$A$2:$F$2205</definedName>
    <definedName name="_xlnm.Print_Area" localSheetId="1">ES2024_F26_Graphique1!$B$2:$H$10</definedName>
    <definedName name="_xlnm.Print_Area" localSheetId="4">ES2024_F26_Graphique3!$B$2:$H$10</definedName>
    <definedName name="_xlnm.Print_Area" localSheetId="0">'ES2024_F26_Tableau1 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" i="4" l="1"/>
  <c r="C6" i="4"/>
  <c r="C8" i="4"/>
  <c r="C5" i="4"/>
  <c r="D8" i="4" l="1"/>
  <c r="D6" i="4"/>
  <c r="D7" i="4"/>
  <c r="D9" i="4"/>
  <c r="D5" i="4"/>
  <c r="D6" i="5"/>
  <c r="E6" i="5"/>
  <c r="F6" i="5"/>
  <c r="G6" i="5"/>
  <c r="H6" i="5"/>
  <c r="I6" i="5"/>
  <c r="J6" i="5"/>
  <c r="K6" i="5"/>
  <c r="L6" i="5"/>
  <c r="D7" i="5"/>
  <c r="E7" i="5"/>
  <c r="F7" i="5"/>
  <c r="G7" i="5"/>
  <c r="H7" i="5"/>
  <c r="I7" i="5"/>
  <c r="J7" i="5"/>
  <c r="K7" i="5"/>
  <c r="L7" i="5"/>
  <c r="D8" i="5"/>
  <c r="E8" i="5"/>
  <c r="F8" i="5"/>
  <c r="G8" i="5"/>
  <c r="H8" i="5"/>
  <c r="I8" i="5"/>
  <c r="J8" i="5"/>
  <c r="K8" i="5"/>
  <c r="L8" i="5"/>
  <c r="C7" i="5"/>
  <c r="C8" i="5"/>
  <c r="C6" i="5"/>
  <c r="D7" i="2"/>
  <c r="E7" i="2"/>
  <c r="F7" i="2"/>
  <c r="G7" i="2"/>
  <c r="H7" i="2"/>
  <c r="I7" i="2"/>
  <c r="J7" i="2"/>
  <c r="K7" i="2"/>
  <c r="L7" i="2"/>
  <c r="C7" i="2"/>
  <c r="E17" i="1" l="1"/>
  <c r="F17" i="1"/>
  <c r="G17" i="1"/>
  <c r="H17" i="1"/>
  <c r="I17" i="1"/>
  <c r="J17" i="1"/>
  <c r="K17" i="1"/>
  <c r="L17" i="1"/>
  <c r="M17" i="1"/>
  <c r="D17" i="1"/>
  <c r="E14" i="1"/>
  <c r="F14" i="1"/>
  <c r="G14" i="1"/>
  <c r="H14" i="1"/>
  <c r="I14" i="1"/>
  <c r="J14" i="1"/>
  <c r="K14" i="1"/>
  <c r="L14" i="1"/>
  <c r="M14" i="1"/>
  <c r="E15" i="1"/>
  <c r="F15" i="1"/>
  <c r="G15" i="1"/>
  <c r="H15" i="1"/>
  <c r="I15" i="1"/>
  <c r="J15" i="1"/>
  <c r="K15" i="1"/>
  <c r="L15" i="1"/>
  <c r="M15" i="1"/>
  <c r="E16" i="1"/>
  <c r="F16" i="1"/>
  <c r="G16" i="1"/>
  <c r="H16" i="1"/>
  <c r="I16" i="1"/>
  <c r="J16" i="1"/>
  <c r="K16" i="1"/>
  <c r="L16" i="1"/>
  <c r="M16" i="1"/>
  <c r="D15" i="1"/>
  <c r="D16" i="1"/>
  <c r="D14" i="1"/>
  <c r="E5" i="1"/>
  <c r="D6" i="2" s="1"/>
  <c r="D5" i="2" s="1"/>
  <c r="F5" i="1"/>
  <c r="E6" i="2" s="1"/>
  <c r="E5" i="2" s="1"/>
  <c r="G5" i="1"/>
  <c r="F6" i="2" s="1"/>
  <c r="F5" i="2" s="1"/>
  <c r="H5" i="1"/>
  <c r="G6" i="2" s="1"/>
  <c r="G5" i="2" s="1"/>
  <c r="I5" i="1"/>
  <c r="H6" i="2" s="1"/>
  <c r="H5" i="2" s="1"/>
  <c r="J5" i="1"/>
  <c r="I6" i="2" s="1"/>
  <c r="I5" i="2" s="1"/>
  <c r="K5" i="1"/>
  <c r="J6" i="2" s="1"/>
  <c r="J5" i="2" s="1"/>
  <c r="L5" i="1"/>
  <c r="K6" i="2" s="1"/>
  <c r="K5" i="2" s="1"/>
  <c r="M5" i="1"/>
  <c r="L6" i="2" s="1"/>
  <c r="L5" i="2" s="1"/>
  <c r="E6" i="1"/>
  <c r="F6" i="1"/>
  <c r="G6" i="1"/>
  <c r="H6" i="1"/>
  <c r="I6" i="1"/>
  <c r="J6" i="1"/>
  <c r="K6" i="1"/>
  <c r="L6" i="1"/>
  <c r="M6" i="1"/>
  <c r="E7" i="1"/>
  <c r="F7" i="1"/>
  <c r="G7" i="1"/>
  <c r="H7" i="1"/>
  <c r="I7" i="1"/>
  <c r="J7" i="1"/>
  <c r="K7" i="1"/>
  <c r="L7" i="1"/>
  <c r="M7" i="1"/>
  <c r="E8" i="1"/>
  <c r="F8" i="1"/>
  <c r="G8" i="1"/>
  <c r="H8" i="1"/>
  <c r="I8" i="1"/>
  <c r="J8" i="1"/>
  <c r="K8" i="1"/>
  <c r="L8" i="1"/>
  <c r="M8" i="1"/>
  <c r="E9" i="1"/>
  <c r="F9" i="1"/>
  <c r="G9" i="1"/>
  <c r="H9" i="1"/>
  <c r="I9" i="1"/>
  <c r="J9" i="1"/>
  <c r="K9" i="1"/>
  <c r="L9" i="1"/>
  <c r="M9" i="1"/>
  <c r="E10" i="1"/>
  <c r="D4" i="5" s="1"/>
  <c r="F10" i="1"/>
  <c r="E4" i="5" s="1"/>
  <c r="G10" i="1"/>
  <c r="F4" i="5" s="1"/>
  <c r="H10" i="1"/>
  <c r="G4" i="5" s="1"/>
  <c r="I10" i="1"/>
  <c r="H4" i="5" s="1"/>
  <c r="J10" i="1"/>
  <c r="I4" i="5" s="1"/>
  <c r="K10" i="1"/>
  <c r="J4" i="5" s="1"/>
  <c r="L10" i="1"/>
  <c r="K4" i="5" s="1"/>
  <c r="M10" i="1"/>
  <c r="L4" i="5" s="1"/>
  <c r="E11" i="1"/>
  <c r="F11" i="1"/>
  <c r="G11" i="1"/>
  <c r="H11" i="1"/>
  <c r="I11" i="1"/>
  <c r="J11" i="1"/>
  <c r="K11" i="1"/>
  <c r="L11" i="1"/>
  <c r="M11" i="1"/>
  <c r="E12" i="1"/>
  <c r="F12" i="1"/>
  <c r="G12" i="1"/>
  <c r="H12" i="1"/>
  <c r="I12" i="1"/>
  <c r="J12" i="1"/>
  <c r="K12" i="1"/>
  <c r="L12" i="1"/>
  <c r="M12" i="1"/>
  <c r="E13" i="1"/>
  <c r="F13" i="1"/>
  <c r="G13" i="1"/>
  <c r="H13" i="1"/>
  <c r="I13" i="1"/>
  <c r="J13" i="1"/>
  <c r="K13" i="1"/>
  <c r="L13" i="1"/>
  <c r="M13" i="1"/>
  <c r="D7" i="1"/>
  <c r="D8" i="1"/>
  <c r="D9" i="1"/>
  <c r="D10" i="1"/>
  <c r="C4" i="5" s="1"/>
  <c r="D11" i="1"/>
  <c r="D12" i="1"/>
  <c r="D13" i="1"/>
  <c r="D6" i="1"/>
  <c r="D5" i="1"/>
  <c r="C6" i="2" s="1"/>
  <c r="C5" i="2" s="1"/>
</calcChain>
</file>

<file path=xl/sharedStrings.xml><?xml version="1.0" encoding="utf-8"?>
<sst xmlns="http://schemas.openxmlformats.org/spreadsheetml/2006/main" count="57" uniqueCount="48">
  <si>
    <t>Ménages</t>
  </si>
  <si>
    <t>Ensemble</t>
  </si>
  <si>
    <t>Prix</t>
  </si>
  <si>
    <t>Volume</t>
  </si>
  <si>
    <t>Évolution (en %)</t>
  </si>
  <si>
    <t>Valeur</t>
  </si>
  <si>
    <t>Rémunération des salariés</t>
  </si>
  <si>
    <t>Autres facteurs</t>
  </si>
  <si>
    <t>Soins hospitaliers publics</t>
  </si>
  <si>
    <t>Consommation de soins
et de biens médicaux</t>
  </si>
  <si>
    <t>Part de la consommation de soins hospitaliers dans la consommation finale effective des ménages (en %)</t>
  </si>
  <si>
    <t>Consommation intermédiaire</t>
  </si>
  <si>
    <t>Sécurité sociale</t>
  </si>
  <si>
    <t>Organismes complémentaires</t>
  </si>
  <si>
    <t>Consommation de soins hospitaliers</t>
  </si>
  <si>
    <t xml:space="preserve">État </t>
  </si>
  <si>
    <t>Graphique 1. Évolution de la part de la consommation de soins hospitaliers dans la consommation effective des ménages depuis 2013</t>
  </si>
  <si>
    <t>Graphique 3. Structure de financement de la consommation de soins en 2022</t>
  </si>
  <si>
    <t>Parts en %</t>
  </si>
  <si>
    <t xml:space="preserve">Évolutions en %, contributions en points de pourcentage </t>
  </si>
  <si>
    <t>Poids en 2022</t>
  </si>
  <si>
    <t>dont réanimations</t>
  </si>
  <si>
    <t>dont affections du tube digestif</t>
  </si>
  <si>
    <t>dont affections du système nerveux</t>
  </si>
  <si>
    <t>dont séances</t>
  </si>
  <si>
    <t>dont grossesses pathologiques, accouchements et affections du post-partum</t>
  </si>
  <si>
    <t>dont affections du rein et des voies urinaires</t>
  </si>
  <si>
    <t>Ensemble (en milliards d’euros)</t>
  </si>
  <si>
    <t>Secteur public (en milliards d’euros)</t>
  </si>
  <si>
    <t>Secteur privé (en milliards d’euros)</t>
  </si>
  <si>
    <t>Soins hospitaliers (en milliards d’euros)</t>
  </si>
  <si>
    <t>Consommation finale effective des ménages (en milliards d’euros)</t>
  </si>
  <si>
    <t>dont affections de l’appareil circulatoire</t>
  </si>
  <si>
    <t>dont affections et traumastimes de l’appareil musculosquelettique et du tissu conjonctif</t>
  </si>
  <si>
    <t>dont affections de l’appareil respiratoire</t>
  </si>
  <si>
    <t>dont facteurs influant sur l’état de santé et autres motifs de recours au services de santé</t>
  </si>
  <si>
    <t>En %</t>
  </si>
  <si>
    <t xml:space="preserve">Contributions </t>
  </si>
  <si>
    <t>Tableau 1. Consommation de soins hospitaliers et part dans la consommation de soins et de biens médicaux depuis 2013</t>
  </si>
  <si>
    <t>Part de la consommation de soins hospitaliers dans la consommation de soins et de biens médicaux (en %)</t>
  </si>
  <si>
    <r>
      <rPr>
        <b/>
        <sz val="8"/>
        <rFont val="Marianne"/>
        <family val="3"/>
      </rPr>
      <t>Champ &gt;</t>
    </r>
    <r>
      <rPr>
        <sz val="8"/>
        <rFont val="Marianne"/>
        <family val="3"/>
      </rPr>
      <t xml:space="preserve"> France (non compris Saint-Martin et Saint-Barthélemy), y compris le SSA.
</t>
    </r>
    <r>
      <rPr>
        <b/>
        <sz val="8"/>
        <rFont val="Marianne"/>
        <family val="3"/>
      </rPr>
      <t xml:space="preserve">Sources &gt; </t>
    </r>
    <r>
      <rPr>
        <sz val="8"/>
        <rFont val="Marianne"/>
        <family val="3"/>
      </rPr>
      <t>DREES, comptes de la santé ; Insee, comptes nationaux, base 2014, traitements DREES.</t>
    </r>
  </si>
  <si>
    <t>Graphique 2. Évolution de la consommation de soins hospitaliers dans le secteur public en valeur et contributions de ses composantes depuis 2013</t>
  </si>
  <si>
    <r>
      <t xml:space="preserve">Note &gt; </t>
    </r>
    <r>
      <rPr>
        <sz val="8"/>
        <rFont val="Marianne"/>
        <family val="3"/>
      </rPr>
      <t xml:space="preserve">Le poste « Autres facteurs » regroupe la consommation de capital fixe et les impôts nets des subventions à la production.
</t>
    </r>
    <r>
      <rPr>
        <b/>
        <sz val="8"/>
        <rFont val="Marianne"/>
        <family val="3"/>
      </rPr>
      <t>Lecture &gt;</t>
    </r>
    <r>
      <rPr>
        <sz val="8"/>
        <rFont val="Marianne"/>
        <family val="3"/>
      </rPr>
      <t xml:space="preserve"> La consommation de soins hospitaliers dans le secteur public progresse de 4,5 % en 2022, dont 3,7 points s’expliquent par la hausse des rémunérations (salaires et cotisations).
</t>
    </r>
    <r>
      <rPr>
        <b/>
        <sz val="8"/>
        <rFont val="Marianne"/>
        <family val="3"/>
      </rPr>
      <t>Champ &gt;</t>
    </r>
    <r>
      <rPr>
        <sz val="8"/>
        <rFont val="Marianne"/>
        <family val="3"/>
      </rPr>
      <t xml:space="preserve"> France (non compris Saint-Martin et Saint-Barthélemy), y compris le SSA.
</t>
    </r>
    <r>
      <rPr>
        <b/>
        <sz val="8"/>
        <rFont val="Marianne"/>
        <family val="3"/>
      </rPr>
      <t>Source &gt;</t>
    </r>
    <r>
      <rPr>
        <sz val="8"/>
        <rFont val="Marianne"/>
        <family val="3"/>
      </rPr>
      <t xml:space="preserve"> DREES, comptes de la santé.</t>
    </r>
  </si>
  <si>
    <t xml:space="preserve">Tableau 2. Évolution du volume d’activité en MCO à l’hôpital public de 2020 à 2022
</t>
  </si>
  <si>
    <r>
      <rPr>
        <sz val="8"/>
        <rFont val="Marianne"/>
        <family val="3"/>
      </rPr>
      <t xml:space="preserve">MCO : médecine, chirurgie, obstétrique et odontologie.
</t>
    </r>
    <r>
      <rPr>
        <b/>
        <sz val="8"/>
        <rFont val="Marianne"/>
        <family val="3"/>
      </rPr>
      <t>Note &gt;</t>
    </r>
    <r>
      <rPr>
        <sz val="8"/>
        <rFont val="Marianne"/>
        <family val="3"/>
      </rPr>
      <t xml:space="preserve"> La somme des poids pour ce tableau est inférieure à 100 % car, dans un souci de lisibilité, il ne porte que sur les dix premiers postes (sur 29) en matière d’activité. La majorité des séjours liés au Covid-19 sont comptabilisés au sein des affections de l’appareil respiratoire, qui baissent de 9,3 % en 2022 et contribuent à hauteur de 0,9 point à la baisse de l’activité en MCO à l’hôpital public en 2022. Le reflux de l’épidémie contribue également à la baisse du nombre de journées en réanimation en 2022 (-9,8 %).
</t>
    </r>
    <r>
      <rPr>
        <b/>
        <sz val="8"/>
        <rFont val="Marianne"/>
        <family val="3"/>
      </rPr>
      <t xml:space="preserve">Lecture &gt; </t>
    </r>
    <r>
      <rPr>
        <sz val="8"/>
        <rFont val="Marianne"/>
        <family val="3"/>
      </rPr>
      <t xml:space="preserve">L’activité en MCO baisse de 1,4 % en volume en 2022. Les affections de l’appareil circulatoire, qui représentent 10,8 % du volume économique en MCO en 2022, baissent de 0,8 % en volume cette année-là.
</t>
    </r>
    <r>
      <rPr>
        <b/>
        <sz val="8"/>
        <rFont val="Marianne"/>
        <family val="3"/>
      </rPr>
      <t>Source &gt;</t>
    </r>
    <r>
      <rPr>
        <sz val="8"/>
        <rFont val="Marianne"/>
        <family val="3"/>
      </rPr>
      <t xml:space="preserve"> DREES, comptes de la santé.</t>
    </r>
  </si>
  <si>
    <r>
      <t>Lecture &gt;</t>
    </r>
    <r>
      <rPr>
        <sz val="8"/>
        <color theme="1"/>
        <rFont val="Marianne"/>
        <family val="3"/>
      </rPr>
      <t xml:space="preserve"> En 2022, la consommation de soins hospitaliers s’élève à 114,9 milliards d’euros. Elle augmente de 4,3 % en valeur. Cette évolution se décompose en une hausse du prix de 4,8 % et une baisse du volume de soins de 0,5 %.
</t>
    </r>
    <r>
      <rPr>
        <b/>
        <sz val="8"/>
        <color theme="1"/>
        <rFont val="Marianne"/>
        <family val="3"/>
      </rPr>
      <t>Champ &gt;</t>
    </r>
    <r>
      <rPr>
        <sz val="8"/>
        <color theme="1"/>
        <rFont val="Marianne"/>
        <family val="3"/>
      </rPr>
      <t xml:space="preserve"> France (non compris Saint-Martin et Saint-Barthélemy), y compris le SSA.
</t>
    </r>
    <r>
      <rPr>
        <b/>
        <sz val="8"/>
        <color theme="1"/>
        <rFont val="Marianne"/>
        <family val="3"/>
      </rPr>
      <t>Source &gt;</t>
    </r>
    <r>
      <rPr>
        <sz val="8"/>
        <color theme="1"/>
        <rFont val="Marianne"/>
        <family val="3"/>
      </rPr>
      <t xml:space="preserve"> DREES, comptes de la santé.</t>
    </r>
  </si>
  <si>
    <t>Taux d'évolution</t>
  </si>
  <si>
    <r>
      <rPr>
        <b/>
        <sz val="8"/>
        <rFont val="Marianne"/>
        <family val="3"/>
      </rPr>
      <t>Champ &gt;</t>
    </r>
    <r>
      <rPr>
        <sz val="8"/>
        <rFont val="Marianne"/>
        <family val="3"/>
      </rPr>
      <t xml:space="preserve"> France (non compris Saint-Martin et Saint-Barthélemy), y compris le SSA.
</t>
    </r>
    <r>
      <rPr>
        <b/>
        <sz val="8"/>
        <rFont val="Marianne"/>
        <family val="3"/>
      </rPr>
      <t>Source &gt;</t>
    </r>
    <r>
      <rPr>
        <sz val="8"/>
        <rFont val="Marianne"/>
        <family val="3"/>
      </rPr>
      <t xml:space="preserve"> DREES, comptes de la santé.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</si>
</sst>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.0%"/>
    <numFmt numFmtId="166" formatCode="#,##0.0\ _F;[Red]\-#,##0.0\ _F"/>
    <numFmt numFmtId="167" formatCode="0.0"/>
    <numFmt numFmtId="168" formatCode="#,##0\ _F;[Red]\-#,##0\ _F"/>
    <numFmt numFmtId="169" formatCode="#,##0.0_ ;[Red]\-#,##0.0\ "/>
    <numFmt numFmtId="170" formatCode="#,##0.0"/>
  </numFmts>
  <fonts count="29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8"/>
      <color indexed="8"/>
      <name val="Marianne"/>
      <family val="3"/>
    </font>
    <font>
      <b/>
      <sz val="8"/>
      <name val="Marianne"/>
      <family val="3"/>
    </font>
    <font>
      <sz val="8"/>
      <name val="Marianne"/>
      <family val="3"/>
    </font>
    <font>
      <b/>
      <sz val="8"/>
      <color indexed="8"/>
      <name val="Marianne"/>
      <family val="3"/>
    </font>
    <font>
      <sz val="8"/>
      <color rgb="FFFF0000"/>
      <name val="Marianne"/>
      <family val="3"/>
    </font>
    <font>
      <i/>
      <sz val="8"/>
      <color indexed="8"/>
      <name val="Marianne"/>
      <family val="3"/>
    </font>
    <font>
      <sz val="8"/>
      <name val="Marianne"/>
      <family val="3"/>
    </font>
    <font>
      <b/>
      <sz val="8"/>
      <name val="Marianne"/>
      <family val="3"/>
    </font>
    <font>
      <b/>
      <sz val="8"/>
      <color theme="1"/>
      <name val="Marianne"/>
      <family val="3"/>
    </font>
    <font>
      <sz val="8"/>
      <color theme="1"/>
      <name val="Marianne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theme="0"/>
      </left>
      <right/>
      <top style="thin">
        <color theme="0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6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20" borderId="1" applyNumberFormat="0" applyAlignment="0" applyProtection="0"/>
    <xf numFmtId="0" fontId="6" fillId="0" borderId="2" applyNumberFormat="0" applyFill="0" applyAlignment="0" applyProtection="0"/>
    <xf numFmtId="0" fontId="1" fillId="21" borderId="3" applyNumberFormat="0" applyFont="0" applyAlignment="0" applyProtection="0"/>
    <xf numFmtId="0" fontId="2" fillId="21" borderId="3" applyNumberFormat="0" applyFont="0" applyAlignment="0" applyProtection="0"/>
    <xf numFmtId="0" fontId="2" fillId="21" borderId="3" applyNumberFormat="0" applyFont="0" applyAlignment="0" applyProtection="0"/>
    <xf numFmtId="0" fontId="7" fillId="7" borderId="1" applyNumberFormat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3" borderId="0" applyNumberFormat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9" fillId="22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4" borderId="0" applyNumberFormat="0" applyBorder="0" applyAlignment="0" applyProtection="0"/>
    <xf numFmtId="0" fontId="11" fillId="20" borderId="4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23" borderId="9" applyNumberFormat="0" applyAlignment="0" applyProtection="0"/>
  </cellStyleXfs>
  <cellXfs count="111">
    <xf numFmtId="0" fontId="0" fillId="0" borderId="0" xfId="0"/>
    <xf numFmtId="0" fontId="19" fillId="24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1" fillId="0" borderId="10" xfId="0" applyFont="1" applyBorder="1" applyAlignment="1">
      <alignment vertical="center" wrapText="1"/>
    </xf>
    <xf numFmtId="0" fontId="21" fillId="0" borderId="13" xfId="0" applyFont="1" applyBorder="1" applyAlignment="1">
      <alignment vertical="center" wrapText="1"/>
    </xf>
    <xf numFmtId="0" fontId="21" fillId="0" borderId="0" xfId="0" applyFont="1" applyAlignment="1">
      <alignment vertical="top"/>
    </xf>
    <xf numFmtId="0" fontId="20" fillId="0" borderId="0" xfId="0" applyFont="1"/>
    <xf numFmtId="0" fontId="21" fillId="0" borderId="0" xfId="0" applyFont="1"/>
    <xf numFmtId="0" fontId="21" fillId="0" borderId="0" xfId="0" applyFont="1" applyAlignment="1">
      <alignment horizontal="right"/>
    </xf>
    <xf numFmtId="0" fontId="21" fillId="0" borderId="24" xfId="0" applyFont="1" applyBorder="1"/>
    <xf numFmtId="0" fontId="20" fillId="0" borderId="10" xfId="0" applyFont="1" applyBorder="1" applyAlignment="1">
      <alignment horizontal="center"/>
    </xf>
    <xf numFmtId="0" fontId="20" fillId="0" borderId="25" xfId="0" applyFont="1" applyBorder="1" applyAlignment="1">
      <alignment horizontal="center"/>
    </xf>
    <xf numFmtId="167" fontId="21" fillId="0" borderId="0" xfId="0" applyNumberFormat="1" applyFont="1"/>
    <xf numFmtId="4" fontId="21" fillId="0" borderId="0" xfId="0" applyNumberFormat="1" applyFont="1"/>
    <xf numFmtId="38" fontId="22" fillId="24" borderId="0" xfId="1" applyNumberFormat="1" applyFont="1" applyFill="1" applyBorder="1" applyAlignment="1">
      <alignment vertical="center"/>
    </xf>
    <xf numFmtId="38" fontId="19" fillId="24" borderId="0" xfId="1" applyNumberFormat="1" applyFont="1" applyFill="1" applyBorder="1" applyAlignment="1">
      <alignment vertical="center"/>
    </xf>
    <xf numFmtId="0" fontId="19" fillId="24" borderId="11" xfId="0" applyFont="1" applyFill="1" applyBorder="1" applyAlignment="1">
      <alignment horizontal="left" vertical="center" wrapText="1"/>
    </xf>
    <xf numFmtId="0" fontId="22" fillId="24" borderId="10" xfId="0" applyFont="1" applyFill="1" applyBorder="1" applyAlignment="1">
      <alignment horizontal="center" vertical="center" wrapText="1"/>
    </xf>
    <xf numFmtId="0" fontId="19" fillId="24" borderId="10" xfId="0" applyFont="1" applyFill="1" applyBorder="1" applyAlignment="1">
      <alignment horizontal="left" vertical="center"/>
    </xf>
    <xf numFmtId="169" fontId="19" fillId="24" borderId="0" xfId="0" applyNumberFormat="1" applyFont="1" applyFill="1" applyAlignment="1">
      <alignment vertical="center" wrapText="1"/>
    </xf>
    <xf numFmtId="0" fontId="19" fillId="24" borderId="0" xfId="0" applyFont="1" applyFill="1" applyAlignment="1">
      <alignment vertical="center" wrapText="1"/>
    </xf>
    <xf numFmtId="11" fontId="19" fillId="24" borderId="10" xfId="0" applyNumberFormat="1" applyFont="1" applyFill="1" applyBorder="1" applyAlignment="1">
      <alignment horizontal="left" vertical="center"/>
    </xf>
    <xf numFmtId="0" fontId="22" fillId="24" borderId="10" xfId="0" applyFont="1" applyFill="1" applyBorder="1" applyAlignment="1">
      <alignment horizontal="left" vertical="center"/>
    </xf>
    <xf numFmtId="38" fontId="19" fillId="24" borderId="0" xfId="0" applyNumberFormat="1" applyFont="1" applyFill="1" applyAlignment="1">
      <alignment vertical="center" wrapText="1"/>
    </xf>
    <xf numFmtId="0" fontId="21" fillId="0" borderId="0" xfId="0" applyFont="1" applyAlignment="1">
      <alignment vertical="center" wrapText="1"/>
    </xf>
    <xf numFmtId="38" fontId="23" fillId="0" borderId="0" xfId="1" applyNumberFormat="1" applyFont="1" applyFill="1" applyBorder="1" applyAlignment="1">
      <alignment vertical="center"/>
    </xf>
    <xf numFmtId="0" fontId="24" fillId="24" borderId="0" xfId="0" applyFont="1" applyFill="1" applyAlignment="1">
      <alignment horizontal="right" vertical="center"/>
    </xf>
    <xf numFmtId="38" fontId="20" fillId="24" borderId="0" xfId="1" applyNumberFormat="1" applyFont="1" applyFill="1" applyBorder="1" applyAlignment="1">
      <alignment horizontal="left" vertical="center" wrapText="1"/>
    </xf>
    <xf numFmtId="0" fontId="20" fillId="0" borderId="0" xfId="0" applyFont="1" applyAlignment="1">
      <alignment horizontal="justify" vertical="center"/>
    </xf>
    <xf numFmtId="0" fontId="21" fillId="0" borderId="17" xfId="0" applyFont="1" applyBorder="1" applyAlignment="1">
      <alignment vertical="center"/>
    </xf>
    <xf numFmtId="38" fontId="21" fillId="24" borderId="0" xfId="1" applyNumberFormat="1" applyFont="1" applyFill="1" applyBorder="1" applyAlignment="1">
      <alignment horizontal="right" vertical="center" wrapText="1"/>
    </xf>
    <xf numFmtId="0" fontId="20" fillId="0" borderId="10" xfId="0" applyFont="1" applyBorder="1"/>
    <xf numFmtId="0" fontId="23" fillId="24" borderId="0" xfId="0" applyFont="1" applyFill="1"/>
    <xf numFmtId="0" fontId="21" fillId="24" borderId="0" xfId="0" applyFont="1" applyFill="1"/>
    <xf numFmtId="167" fontId="21" fillId="0" borderId="14" xfId="0" applyNumberFormat="1" applyFont="1" applyBorder="1" applyAlignment="1">
      <alignment horizontal="right" vertical="center" indent="2"/>
    </xf>
    <xf numFmtId="167" fontId="21" fillId="0" borderId="15" xfId="0" applyNumberFormat="1" applyFont="1" applyBorder="1" applyAlignment="1">
      <alignment horizontal="right" vertical="center" indent="2"/>
    </xf>
    <xf numFmtId="167" fontId="21" fillId="0" borderId="16" xfId="0" applyNumberFormat="1" applyFont="1" applyBorder="1" applyAlignment="1">
      <alignment horizontal="right" vertical="center" indent="2"/>
    </xf>
    <xf numFmtId="0" fontId="27" fillId="0" borderId="10" xfId="38" applyFont="1" applyBorder="1" applyAlignment="1">
      <alignment horizontal="center" vertical="center"/>
    </xf>
    <xf numFmtId="0" fontId="28" fillId="24" borderId="0" xfId="0" applyFont="1" applyFill="1" applyAlignment="1">
      <alignment vertical="center"/>
    </xf>
    <xf numFmtId="165" fontId="28" fillId="24" borderId="0" xfId="2" applyNumberFormat="1" applyFont="1" applyFill="1" applyBorder="1" applyAlignment="1">
      <alignment vertical="center"/>
    </xf>
    <xf numFmtId="38" fontId="27" fillId="24" borderId="0" xfId="1" applyNumberFormat="1" applyFont="1" applyFill="1" applyBorder="1" applyAlignment="1">
      <alignment horizontal="left" vertical="center" wrapText="1"/>
    </xf>
    <xf numFmtId="0" fontId="28" fillId="24" borderId="0" xfId="0" applyFont="1" applyFill="1" applyAlignment="1">
      <alignment horizontal="left" vertical="center"/>
    </xf>
    <xf numFmtId="38" fontId="28" fillId="24" borderId="22" xfId="1" applyNumberFormat="1" applyFont="1" applyFill="1" applyBorder="1" applyAlignment="1"/>
    <xf numFmtId="0" fontId="27" fillId="24" borderId="20" xfId="38" applyFont="1" applyFill="1" applyBorder="1" applyAlignment="1">
      <alignment horizontal="left" vertical="center"/>
    </xf>
    <xf numFmtId="0" fontId="27" fillId="24" borderId="0" xfId="38" applyFont="1" applyFill="1" applyAlignment="1">
      <alignment horizontal="left" vertical="center"/>
    </xf>
    <xf numFmtId="170" fontId="27" fillId="0" borderId="14" xfId="0" applyNumberFormat="1" applyFont="1" applyBorder="1" applyAlignment="1">
      <alignment horizontal="right" vertical="center" indent="2"/>
    </xf>
    <xf numFmtId="165" fontId="28" fillId="24" borderId="0" xfId="2" applyNumberFormat="1" applyFont="1" applyFill="1" applyAlignment="1">
      <alignment vertical="center"/>
    </xf>
    <xf numFmtId="0" fontId="28" fillId="24" borderId="14" xfId="38" applyFont="1" applyFill="1" applyBorder="1" applyAlignment="1">
      <alignment horizontal="left" vertical="center"/>
    </xf>
    <xf numFmtId="167" fontId="28" fillId="0" borderId="14" xfId="0" applyNumberFormat="1" applyFont="1" applyBorder="1" applyAlignment="1">
      <alignment horizontal="right" vertical="center" indent="2"/>
    </xf>
    <xf numFmtId="0" fontId="28" fillId="24" borderId="15" xfId="38" applyFont="1" applyFill="1" applyBorder="1" applyAlignment="1">
      <alignment horizontal="left" vertical="center"/>
    </xf>
    <xf numFmtId="167" fontId="28" fillId="0" borderId="15" xfId="0" applyNumberFormat="1" applyFont="1" applyBorder="1" applyAlignment="1">
      <alignment horizontal="right" vertical="center" indent="2"/>
    </xf>
    <xf numFmtId="0" fontId="28" fillId="24" borderId="16" xfId="38" applyFont="1" applyFill="1" applyBorder="1" applyAlignment="1">
      <alignment horizontal="left" vertical="center"/>
    </xf>
    <xf numFmtId="167" fontId="28" fillId="0" borderId="16" xfId="0" applyNumberFormat="1" applyFont="1" applyBorder="1" applyAlignment="1">
      <alignment horizontal="right" vertical="center" indent="2"/>
    </xf>
    <xf numFmtId="0" fontId="27" fillId="24" borderId="23" xfId="38" applyFont="1" applyFill="1" applyBorder="1" applyAlignment="1">
      <alignment horizontal="left" vertical="center"/>
    </xf>
    <xf numFmtId="9" fontId="28" fillId="24" borderId="0" xfId="2" applyFont="1" applyFill="1" applyAlignment="1">
      <alignment vertical="center"/>
    </xf>
    <xf numFmtId="0" fontId="27" fillId="24" borderId="19" xfId="38" applyFont="1" applyFill="1" applyBorder="1" applyAlignment="1">
      <alignment horizontal="left" vertical="center"/>
    </xf>
    <xf numFmtId="170" fontId="27" fillId="0" borderId="10" xfId="0" applyNumberFormat="1" applyFont="1" applyBorder="1" applyAlignment="1">
      <alignment horizontal="right" vertical="center" indent="2"/>
    </xf>
    <xf numFmtId="167" fontId="27" fillId="0" borderId="16" xfId="2" applyNumberFormat="1" applyFont="1" applyBorder="1" applyAlignment="1">
      <alignment horizontal="right" vertical="center" indent="2"/>
    </xf>
    <xf numFmtId="2" fontId="27" fillId="0" borderId="0" xfId="2" applyNumberFormat="1" applyFont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7" fillId="0" borderId="0" xfId="38" applyFont="1" applyAlignment="1">
      <alignment horizontal="left" vertical="center" wrapText="1"/>
    </xf>
    <xf numFmtId="2" fontId="27" fillId="0" borderId="0" xfId="2" applyNumberFormat="1" applyFont="1" applyFill="1" applyBorder="1" applyAlignment="1">
      <alignment horizontal="center" vertical="center"/>
    </xf>
    <xf numFmtId="167" fontId="21" fillId="0" borderId="10" xfId="2" applyNumberFormat="1" applyFont="1" applyFill="1" applyBorder="1" applyAlignment="1">
      <alignment horizontal="right" vertical="center" wrapText="1" indent="1"/>
    </xf>
    <xf numFmtId="170" fontId="21" fillId="0" borderId="10" xfId="0" applyNumberFormat="1" applyFont="1" applyBorder="1" applyAlignment="1">
      <alignment horizontal="right" vertical="center" wrapText="1" indent="1"/>
    </xf>
    <xf numFmtId="0" fontId="19" fillId="0" borderId="0" xfId="0" applyFont="1" applyAlignment="1">
      <alignment horizontal="right" vertical="center" indent="1"/>
    </xf>
    <xf numFmtId="0" fontId="21" fillId="0" borderId="0" xfId="0" applyFont="1" applyAlignment="1">
      <alignment horizontal="right" vertical="center" indent="1"/>
    </xf>
    <xf numFmtId="0" fontId="21" fillId="0" borderId="0" xfId="0" applyFont="1" applyAlignment="1">
      <alignment horizontal="right" indent="1"/>
    </xf>
    <xf numFmtId="0" fontId="20" fillId="0" borderId="10" xfId="0" applyFont="1" applyBorder="1" applyAlignment="1">
      <alignment horizontal="right" vertical="center" indent="1"/>
    </xf>
    <xf numFmtId="167" fontId="21" fillId="0" borderId="13" xfId="0" applyNumberFormat="1" applyFont="1" applyBorder="1" applyAlignment="1">
      <alignment horizontal="right" vertical="center" wrapText="1" indent="2"/>
    </xf>
    <xf numFmtId="167" fontId="21" fillId="0" borderId="0" xfId="0" applyNumberFormat="1" applyFont="1" applyAlignment="1">
      <alignment horizontal="right" vertical="center" wrapText="1" indent="2"/>
    </xf>
    <xf numFmtId="0" fontId="21" fillId="0" borderId="20" xfId="0" applyFont="1" applyBorder="1" applyAlignment="1">
      <alignment vertical="center"/>
    </xf>
    <xf numFmtId="0" fontId="21" fillId="0" borderId="21" xfId="0" applyFont="1" applyBorder="1" applyAlignment="1">
      <alignment vertical="center"/>
    </xf>
    <xf numFmtId="167" fontId="20" fillId="0" borderId="10" xfId="0" applyNumberFormat="1" applyFont="1" applyBorder="1" applyAlignment="1">
      <alignment horizontal="right" indent="3"/>
    </xf>
    <xf numFmtId="167" fontId="21" fillId="0" borderId="14" xfId="0" applyNumberFormat="1" applyFont="1" applyBorder="1" applyAlignment="1">
      <alignment horizontal="right" vertical="center" indent="3"/>
    </xf>
    <xf numFmtId="167" fontId="21" fillId="0" borderId="15" xfId="0" applyNumberFormat="1" applyFont="1" applyBorder="1" applyAlignment="1">
      <alignment horizontal="right" vertical="center" indent="3"/>
    </xf>
    <xf numFmtId="167" fontId="21" fillId="0" borderId="16" xfId="0" applyNumberFormat="1" applyFont="1" applyBorder="1" applyAlignment="1">
      <alignment horizontal="right" vertical="center" indent="3"/>
    </xf>
    <xf numFmtId="0" fontId="21" fillId="0" borderId="14" xfId="0" applyFont="1" applyBorder="1" applyAlignment="1">
      <alignment vertical="center"/>
    </xf>
    <xf numFmtId="0" fontId="20" fillId="0" borderId="14" xfId="0" applyFont="1" applyBorder="1" applyAlignment="1">
      <alignment vertical="center"/>
    </xf>
    <xf numFmtId="0" fontId="21" fillId="0" borderId="15" xfId="0" applyFont="1" applyBorder="1" applyAlignment="1">
      <alignment vertical="center"/>
    </xf>
    <xf numFmtId="0" fontId="21" fillId="0" borderId="16" xfId="0" applyFont="1" applyBorder="1" applyAlignment="1">
      <alignment vertical="center"/>
    </xf>
    <xf numFmtId="167" fontId="20" fillId="0" borderId="14" xfId="0" applyNumberFormat="1" applyFont="1" applyBorder="1" applyAlignment="1">
      <alignment horizontal="right" vertical="center" indent="2"/>
    </xf>
    <xf numFmtId="166" fontId="19" fillId="0" borderId="10" xfId="1" applyNumberFormat="1" applyFont="1" applyFill="1" applyBorder="1" applyAlignment="1">
      <alignment horizontal="right" vertical="center" indent="7"/>
    </xf>
    <xf numFmtId="168" fontId="22" fillId="0" borderId="10" xfId="1" applyNumberFormat="1" applyFont="1" applyFill="1" applyBorder="1" applyAlignment="1">
      <alignment horizontal="right" vertical="center" indent="7"/>
    </xf>
    <xf numFmtId="0" fontId="20" fillId="0" borderId="0" xfId="0" applyFont="1" applyAlignment="1">
      <alignment vertical="top"/>
    </xf>
    <xf numFmtId="38" fontId="27" fillId="24" borderId="0" xfId="1" applyNumberFormat="1" applyFont="1" applyFill="1" applyBorder="1" applyAlignment="1">
      <alignment horizontal="left" vertical="center" wrapText="1"/>
    </xf>
    <xf numFmtId="0" fontId="28" fillId="24" borderId="20" xfId="38" applyFont="1" applyFill="1" applyBorder="1" applyAlignment="1">
      <alignment horizontal="left" vertical="center"/>
    </xf>
    <xf numFmtId="0" fontId="28" fillId="24" borderId="17" xfId="38" applyFont="1" applyFill="1" applyBorder="1" applyAlignment="1">
      <alignment horizontal="left" vertical="center"/>
    </xf>
    <xf numFmtId="0" fontId="28" fillId="24" borderId="21" xfId="38" applyFont="1" applyFill="1" applyBorder="1" applyAlignment="1">
      <alignment horizontal="left" vertical="center"/>
    </xf>
    <xf numFmtId="0" fontId="27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 vertical="center"/>
    </xf>
    <xf numFmtId="0" fontId="27" fillId="24" borderId="19" xfId="38" applyFont="1" applyFill="1" applyBorder="1" applyAlignment="1">
      <alignment horizontal="left" vertical="center" wrapText="1"/>
    </xf>
    <xf numFmtId="0" fontId="27" fillId="24" borderId="25" xfId="38" applyFont="1" applyFill="1" applyBorder="1" applyAlignment="1">
      <alignment horizontal="left" vertical="center" wrapText="1"/>
    </xf>
    <xf numFmtId="0" fontId="27" fillId="24" borderId="12" xfId="38" applyFont="1" applyFill="1" applyBorder="1" applyAlignment="1">
      <alignment horizontal="center"/>
    </xf>
    <xf numFmtId="0" fontId="27" fillId="24" borderId="18" xfId="38" applyFont="1" applyFill="1" applyBorder="1" applyAlignment="1">
      <alignment horizontal="center"/>
    </xf>
    <xf numFmtId="38" fontId="28" fillId="24" borderId="22" xfId="1" applyNumberFormat="1" applyFont="1" applyFill="1" applyBorder="1" applyAlignment="1">
      <alignment horizontal="center" wrapText="1"/>
    </xf>
    <xf numFmtId="0" fontId="25" fillId="0" borderId="0" xfId="0" applyFont="1" applyAlignment="1">
      <alignment horizontal="left" vertical="top" wrapText="1"/>
    </xf>
    <xf numFmtId="0" fontId="0" fillId="0" borderId="0" xfId="0" applyAlignment="1"/>
    <xf numFmtId="0" fontId="21" fillId="0" borderId="0" xfId="0" applyFont="1" applyAlignment="1">
      <alignment horizontal="left" vertical="top"/>
    </xf>
    <xf numFmtId="38" fontId="20" fillId="24" borderId="0" xfId="1" applyNumberFormat="1" applyFont="1" applyFill="1" applyBorder="1" applyAlignment="1">
      <alignment horizontal="left" vertical="top" wrapText="1"/>
    </xf>
    <xf numFmtId="0" fontId="20" fillId="0" borderId="23" xfId="0" applyFont="1" applyBorder="1" applyAlignment="1">
      <alignment horizontal="center"/>
    </xf>
    <xf numFmtId="0" fontId="20" fillId="0" borderId="25" xfId="0" applyFont="1" applyBorder="1" applyAlignment="1">
      <alignment horizontal="center"/>
    </xf>
    <xf numFmtId="0" fontId="20" fillId="0" borderId="14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6" fillId="0" borderId="13" xfId="0" applyFont="1" applyBorder="1" applyAlignment="1">
      <alignment vertical="center" wrapText="1"/>
    </xf>
    <xf numFmtId="0" fontId="0" fillId="0" borderId="13" xfId="0" applyBorder="1" applyAlignment="1">
      <alignment wrapText="1"/>
    </xf>
    <xf numFmtId="0" fontId="20" fillId="0" borderId="0" xfId="0" applyFont="1" applyAlignment="1">
      <alignment horizontal="left" vertical="top" wrapText="1"/>
    </xf>
    <xf numFmtId="0" fontId="21" fillId="0" borderId="0" xfId="0" applyFont="1" applyAlignment="1">
      <alignment wrapText="1"/>
    </xf>
    <xf numFmtId="38" fontId="22" fillId="24" borderId="0" xfId="1" applyNumberFormat="1" applyFont="1" applyFill="1" applyBorder="1" applyAlignment="1">
      <alignment horizontal="left" vertical="center" wrapText="1"/>
    </xf>
    <xf numFmtId="0" fontId="21" fillId="0" borderId="0" xfId="0" applyFont="1" applyAlignment="1">
      <alignment horizontal="left" vertical="top" wrapText="1"/>
    </xf>
  </cellXfs>
  <cellStyles count="61">
    <cellStyle name="20 % - Accent1 2" xfId="3" xr:uid="{00000000-0005-0000-0000-000000000000}"/>
    <cellStyle name="20 % - Accent2 2" xfId="4" xr:uid="{00000000-0005-0000-0000-000001000000}"/>
    <cellStyle name="20 % - Accent3 2" xfId="5" xr:uid="{00000000-0005-0000-0000-000002000000}"/>
    <cellStyle name="20 % - Accent4 2" xfId="6" xr:uid="{00000000-0005-0000-0000-000003000000}"/>
    <cellStyle name="20 % - Accent5 2" xfId="7" xr:uid="{00000000-0005-0000-0000-000004000000}"/>
    <cellStyle name="20 % - Accent6 2" xfId="8" xr:uid="{00000000-0005-0000-0000-000005000000}"/>
    <cellStyle name="40 % - Accent1 2" xfId="9" xr:uid="{00000000-0005-0000-0000-000006000000}"/>
    <cellStyle name="40 % - Accent2 2" xfId="10" xr:uid="{00000000-0005-0000-0000-000007000000}"/>
    <cellStyle name="40 % - Accent3 2" xfId="11" xr:uid="{00000000-0005-0000-0000-000008000000}"/>
    <cellStyle name="40 % - Accent4 2" xfId="12" xr:uid="{00000000-0005-0000-0000-000009000000}"/>
    <cellStyle name="40 % - Accent5 2" xfId="13" xr:uid="{00000000-0005-0000-0000-00000A000000}"/>
    <cellStyle name="40 % - Accent6 2" xfId="14" xr:uid="{00000000-0005-0000-0000-00000B000000}"/>
    <cellStyle name="60 % - Accent1 2" xfId="15" xr:uid="{00000000-0005-0000-0000-00000C000000}"/>
    <cellStyle name="60 % - Accent2 2" xfId="16" xr:uid="{00000000-0005-0000-0000-00000D000000}"/>
    <cellStyle name="60 % - Accent3 2" xfId="17" xr:uid="{00000000-0005-0000-0000-00000E000000}"/>
    <cellStyle name="60 % - Accent4 2" xfId="18" xr:uid="{00000000-0005-0000-0000-00000F000000}"/>
    <cellStyle name="60 % - Accent5 2" xfId="19" xr:uid="{00000000-0005-0000-0000-000010000000}"/>
    <cellStyle name="60 % - Accent6 2" xfId="20" xr:uid="{00000000-0005-0000-0000-000011000000}"/>
    <cellStyle name="Accent1 2" xfId="21" xr:uid="{00000000-0005-0000-0000-000012000000}"/>
    <cellStyle name="Accent2 2" xfId="22" xr:uid="{00000000-0005-0000-0000-000013000000}"/>
    <cellStyle name="Accent3 2" xfId="23" xr:uid="{00000000-0005-0000-0000-000014000000}"/>
    <cellStyle name="Accent4 2" xfId="24" xr:uid="{00000000-0005-0000-0000-000015000000}"/>
    <cellStyle name="Accent5 2" xfId="25" xr:uid="{00000000-0005-0000-0000-000016000000}"/>
    <cellStyle name="Accent6 2" xfId="26" xr:uid="{00000000-0005-0000-0000-000017000000}"/>
    <cellStyle name="Avertissement 2" xfId="27" xr:uid="{00000000-0005-0000-0000-000018000000}"/>
    <cellStyle name="Calcul 2" xfId="28" xr:uid="{00000000-0005-0000-0000-000019000000}"/>
    <cellStyle name="Cellule liée 2" xfId="29" xr:uid="{00000000-0005-0000-0000-00001A000000}"/>
    <cellStyle name="Commentaire 2" xfId="30" xr:uid="{00000000-0005-0000-0000-00001B000000}"/>
    <cellStyle name="Commentaire 2 2" xfId="31" xr:uid="{00000000-0005-0000-0000-00001C000000}"/>
    <cellStyle name="Commentaire 3" xfId="32" xr:uid="{00000000-0005-0000-0000-00001D000000}"/>
    <cellStyle name="Entrée 2" xfId="33" xr:uid="{00000000-0005-0000-0000-00001E000000}"/>
    <cellStyle name="Euro" xfId="34" xr:uid="{00000000-0005-0000-0000-00001F000000}"/>
    <cellStyle name="Euro 2" xfId="35" xr:uid="{00000000-0005-0000-0000-000020000000}"/>
    <cellStyle name="Insatisfaisant 2" xfId="36" xr:uid="{00000000-0005-0000-0000-000021000000}"/>
    <cellStyle name="Milliers" xfId="1" builtinId="3"/>
    <cellStyle name="Milliers 2" xfId="37" xr:uid="{00000000-0005-0000-0000-000023000000}"/>
    <cellStyle name="Motif" xfId="38" xr:uid="{00000000-0005-0000-0000-000024000000}"/>
    <cellStyle name="Neutre 2" xfId="39" xr:uid="{00000000-0005-0000-0000-000025000000}"/>
    <cellStyle name="Normal" xfId="0" builtinId="0"/>
    <cellStyle name="Normal 2" xfId="40" xr:uid="{00000000-0005-0000-0000-000027000000}"/>
    <cellStyle name="Normal 2 2" xfId="41" xr:uid="{00000000-0005-0000-0000-000028000000}"/>
    <cellStyle name="Normal 3" xfId="42" xr:uid="{00000000-0005-0000-0000-000029000000}"/>
    <cellStyle name="Normal 4" xfId="43" xr:uid="{00000000-0005-0000-0000-00002A000000}"/>
    <cellStyle name="Normal 5" xfId="44" xr:uid="{00000000-0005-0000-0000-00002B000000}"/>
    <cellStyle name="Normal 6" xfId="45" xr:uid="{00000000-0005-0000-0000-00002C000000}"/>
    <cellStyle name="Normal 7" xfId="46" xr:uid="{00000000-0005-0000-0000-00002D000000}"/>
    <cellStyle name="Pourcentage" xfId="2" builtinId="5"/>
    <cellStyle name="Pourcentage 2" xfId="47" xr:uid="{00000000-0005-0000-0000-00002F000000}"/>
    <cellStyle name="Pourcentage 2 2" xfId="48" xr:uid="{00000000-0005-0000-0000-000030000000}"/>
    <cellStyle name="Pourcentage 3" xfId="49" xr:uid="{00000000-0005-0000-0000-000031000000}"/>
    <cellStyle name="Pourcentage 4" xfId="50" xr:uid="{00000000-0005-0000-0000-000032000000}"/>
    <cellStyle name="Satisfaisant 2" xfId="51" xr:uid="{00000000-0005-0000-0000-000033000000}"/>
    <cellStyle name="Sortie 2" xfId="52" xr:uid="{00000000-0005-0000-0000-000034000000}"/>
    <cellStyle name="Texte explicatif 2" xfId="53" xr:uid="{00000000-0005-0000-0000-000035000000}"/>
    <cellStyle name="Titre 2" xfId="54" xr:uid="{00000000-0005-0000-0000-000036000000}"/>
    <cellStyle name="Titre 1 2" xfId="55" xr:uid="{00000000-0005-0000-0000-000037000000}"/>
    <cellStyle name="Titre 2 2" xfId="56" xr:uid="{00000000-0005-0000-0000-000038000000}"/>
    <cellStyle name="Titre 3 2" xfId="57" xr:uid="{00000000-0005-0000-0000-000039000000}"/>
    <cellStyle name="Titre 4 2" xfId="58" xr:uid="{00000000-0005-0000-0000-00003A000000}"/>
    <cellStyle name="Total 2" xfId="59" xr:uid="{00000000-0005-0000-0000-00003B000000}"/>
    <cellStyle name="Vérification 2" xfId="60" xr:uid="{00000000-0005-0000-0000-00003C000000}"/>
  </cellStyles>
  <dxfs count="0"/>
  <tableStyles count="0" defaultTableStyle="TableStyleMedium9" defaultPivotStyle="PivotStyleLight16"/>
  <colors>
    <mruColors>
      <color rgb="FF83C937"/>
      <color rgb="FF0097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7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2" name="Text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2066925" y="1714500"/>
          <a:ext cx="0" cy="1905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73152" tIns="77724" rIns="0" bIns="0" anchor="t" upright="1"/>
        <a:lstStyle/>
        <a:p>
          <a:pPr algn="l" rtl="0">
            <a:defRPr sz="1000"/>
          </a:pPr>
          <a:r>
            <a:rPr lang="fr-FR" sz="4000" b="0" i="0" u="none" strike="noStrike" baseline="0">
              <a:solidFill>
                <a:srgbClr val="000000"/>
              </a:solidFill>
              <a:latin typeface="Modern"/>
            </a:rPr>
            <a:t>{</a:t>
          </a:r>
        </a:p>
      </xdr:txBody>
    </xdr:sp>
    <xdr:clientData/>
  </xdr:twoCellAnchor>
  <xdr:twoCellAnchor>
    <xdr:from>
      <xdr:col>3</xdr:col>
      <xdr:colOff>0</xdr:colOff>
      <xdr:row>7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3" name="Texte 4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2066925" y="1714500"/>
          <a:ext cx="0" cy="1905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73152" tIns="77724" rIns="0" bIns="0" anchor="t" upright="1"/>
        <a:lstStyle/>
        <a:p>
          <a:pPr algn="l" rtl="0">
            <a:defRPr sz="1000"/>
          </a:pPr>
          <a:r>
            <a:rPr lang="fr-FR" sz="4000" b="0" i="0" u="none" strike="noStrike" baseline="0">
              <a:solidFill>
                <a:srgbClr val="000000"/>
              </a:solidFill>
              <a:latin typeface="Modern"/>
            </a:rPr>
            <a:t>{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B5E42500/_groupe1parfiness_newcat3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SEEE\BACS\CNS\2023\Rapport%20CNS\Excel\CNS-R2023%20-%20B04%20-%20Fiche%20Hopit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SEEE\BACS\CNS\1_Demandes\DREES\Fiche%20BES\2023_12_01\Version%20travaill&#233;e\Consommation%20effective%2020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SEEE\BACS\CNS\2023\Rapport%20CNS\Excel\CNS-R2023%20-%2001%20-%20VU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ier nicola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1_graph 1"/>
      <sheetName val="G1_vol_HPUB"/>
      <sheetName val="data_G2"/>
      <sheetName val="G2_FacteurProd_HPUB"/>
      <sheetName val="données tab2"/>
      <sheetName val="Tab2_contrib"/>
      <sheetName val="Tab3_clinique"/>
      <sheetName val="G3_honoraires_cli"/>
      <sheetName val="data_financement"/>
      <sheetName val="Tab3_financement"/>
    </sheetNames>
    <sheetDataSet>
      <sheetData sheetId="0">
        <row r="5">
          <cell r="G5">
            <v>86.910634042644674</v>
          </cell>
          <cell r="H5">
            <v>89.152754063723876</v>
          </cell>
          <cell r="I5">
            <v>90.480781476586472</v>
          </cell>
          <cell r="J5">
            <v>92.404202698588563</v>
          </cell>
          <cell r="K5">
            <v>93.9598381754179</v>
          </cell>
          <cell r="L5">
            <v>95.15152817765852</v>
          </cell>
          <cell r="M5">
            <v>97.219460103446508</v>
          </cell>
          <cell r="N5">
            <v>103.27008365588085</v>
          </cell>
          <cell r="O5">
            <v>110.16484933816315</v>
          </cell>
          <cell r="P5">
            <v>114.86247407576343</v>
          </cell>
        </row>
        <row r="6">
          <cell r="G6">
            <v>2.6025905914462522</v>
          </cell>
          <cell r="H6">
            <v>2.5797994063408329</v>
          </cell>
          <cell r="I6">
            <v>1.4896089602721259</v>
          </cell>
          <cell r="J6">
            <v>2.125778746174745</v>
          </cell>
          <cell r="K6">
            <v>1.6835116059640938</v>
          </cell>
          <cell r="L6">
            <v>1.268297205893232</v>
          </cell>
          <cell r="M6">
            <v>2.1733039556936169</v>
          </cell>
          <cell r="N6">
            <v>6.223675327960243</v>
          </cell>
          <cell r="O6">
            <v>6.6764404929284371</v>
          </cell>
          <cell r="P6">
            <v>4.2641775174406149</v>
          </cell>
        </row>
        <row r="7">
          <cell r="G7">
            <v>1.293303890615483</v>
          </cell>
          <cell r="H7">
            <v>0.34950965687814423</v>
          </cell>
          <cell r="I7">
            <v>-0.61764676614934899</v>
          </cell>
          <cell r="J7">
            <v>-0.185713558116507</v>
          </cell>
          <cell r="K7">
            <v>0.68359057280671376</v>
          </cell>
          <cell r="L7">
            <v>0.13286370829252989</v>
          </cell>
          <cell r="M7">
            <v>1.8128192625272321</v>
          </cell>
          <cell r="N7">
            <v>13.61708268829778</v>
          </cell>
          <cell r="O7">
            <v>2.9910837923338152</v>
          </cell>
          <cell r="P7">
            <v>4.7797912619645722</v>
          </cell>
        </row>
        <row r="8">
          <cell r="G8">
            <v>1.2925698447398219</v>
          </cell>
          <cell r="H8">
            <v>2.2225218210718318</v>
          </cell>
          <cell r="I8">
            <v>2.1203520120549162</v>
          </cell>
          <cell r="J8">
            <v>2.3157930459555049</v>
          </cell>
          <cell r="K8">
            <v>0.99313207591091857</v>
          </cell>
          <cell r="L8">
            <v>1.133926920245143</v>
          </cell>
          <cell r="M8">
            <v>0.35406611444170899</v>
          </cell>
          <cell r="N8">
            <v>-6.5073025863733314</v>
          </cell>
          <cell r="O8">
            <v>3.5783259723973782</v>
          </cell>
          <cell r="P8">
            <v>-0.49209273879429194</v>
          </cell>
        </row>
        <row r="9">
          <cell r="G9">
            <v>66.803926041068323</v>
          </cell>
          <cell r="H9">
            <v>68.493384864084049</v>
          </cell>
          <cell r="I9">
            <v>69.601991415255313</v>
          </cell>
          <cell r="J9">
            <v>70.977417567668056</v>
          </cell>
          <cell r="K9">
            <v>72.238392489167694</v>
          </cell>
          <cell r="L9">
            <v>73.011884959255553</v>
          </cell>
          <cell r="M9">
            <v>74.504606929848791</v>
          </cell>
          <cell r="N9">
            <v>79.796622625752789</v>
          </cell>
          <cell r="O9">
            <v>84.916201811625626</v>
          </cell>
          <cell r="P9">
            <v>88.699818206306986</v>
          </cell>
        </row>
        <row r="10">
          <cell r="G10">
            <v>3.0190009923769079</v>
          </cell>
          <cell r="H10">
            <v>2.5289813385774851</v>
          </cell>
          <cell r="I10">
            <v>1.618560030828009</v>
          </cell>
          <cell r="J10">
            <v>1.976130458978909</v>
          </cell>
          <cell r="K10">
            <v>1.7765860814778818</v>
          </cell>
          <cell r="L10">
            <v>1.070749837358087</v>
          </cell>
          <cell r="M10">
            <v>2.0444917583298361</v>
          </cell>
          <cell r="N10">
            <v>7.1029375416835627</v>
          </cell>
          <cell r="O10">
            <v>6.4157842993978864</v>
          </cell>
          <cell r="P10">
            <v>4.4557061125682029</v>
          </cell>
        </row>
        <row r="11">
          <cell r="G11">
            <v>1.7743012876292101</v>
          </cell>
          <cell r="H11">
            <v>0.59257428361783049</v>
          </cell>
          <cell r="I11">
            <v>-0.45496308804794383</v>
          </cell>
          <cell r="J11">
            <v>0.17695239398298762</v>
          </cell>
          <cell r="K11">
            <v>1.3135830071352659</v>
          </cell>
          <cell r="L11">
            <v>0.57391469874628076</v>
          </cell>
          <cell r="M11">
            <v>2.0659256027063981</v>
          </cell>
          <cell r="N11">
            <v>15.997494970137579</v>
          </cell>
          <cell r="O11">
            <v>4.2036510758170609</v>
          </cell>
          <cell r="P11">
            <v>5.9495954078184745</v>
          </cell>
        </row>
        <row r="12">
          <cell r="G12">
            <v>1.2229999999999959</v>
          </cell>
          <cell r="H12">
            <v>1.9249999999999989</v>
          </cell>
          <cell r="I12">
            <v>2.08299999999999</v>
          </cell>
          <cell r="J12">
            <v>1.7959999999999749</v>
          </cell>
          <cell r="K12">
            <v>0.4569999999999963</v>
          </cell>
          <cell r="L12">
            <v>0.49400000000001676</v>
          </cell>
          <cell r="M12">
            <v>-2.1000000000004352E-2</v>
          </cell>
          <cell r="N12">
            <v>-7.6678875097637604</v>
          </cell>
          <cell r="O12">
            <v>2.1228941603699933</v>
          </cell>
          <cell r="P12">
            <v>-1.410000000000011</v>
          </cell>
        </row>
        <row r="13">
          <cell r="G13">
            <v>20.106708001576351</v>
          </cell>
          <cell r="H13">
            <v>20.659369199639819</v>
          </cell>
          <cell r="I13">
            <v>20.878790061331163</v>
          </cell>
          <cell r="J13">
            <v>21.4267851309205</v>
          </cell>
          <cell r="K13">
            <v>21.72144568625021</v>
          </cell>
          <cell r="L13">
            <v>22.13964321840297</v>
          </cell>
          <cell r="M13">
            <v>22.714853173597721</v>
          </cell>
          <cell r="N13">
            <v>23.47346103012806</v>
          </cell>
          <cell r="O13">
            <v>25.248647526537532</v>
          </cell>
          <cell r="P13">
            <v>26.16265586945644</v>
          </cell>
        </row>
        <row r="16">
          <cell r="G16">
            <v>1.242931713584561</v>
          </cell>
          <cell r="H16">
            <v>2.7486408914882738</v>
          </cell>
          <cell r="I16">
            <v>1.062088873919564</v>
          </cell>
          <cell r="J16">
            <v>2.6246495509539169</v>
          </cell>
          <cell r="K16">
            <v>1.375197228745662</v>
          </cell>
          <cell r="L16">
            <v>1.9252748559801531</v>
          </cell>
          <cell r="M16">
            <v>2.5980994793837859</v>
          </cell>
          <cell r="N16">
            <v>3.3396995821751494</v>
          </cell>
          <cell r="O16">
            <v>7.5625255863676077</v>
          </cell>
          <cell r="P16">
            <v>3.6200289221759219</v>
          </cell>
        </row>
        <row r="17">
          <cell r="G17">
            <v>-0.27265326958603181</v>
          </cell>
          <cell r="H17">
            <v>-0.44800263988313827</v>
          </cell>
          <cell r="I17">
            <v>-1.1561525234912831</v>
          </cell>
          <cell r="J17">
            <v>-1.3685308130470311</v>
          </cell>
          <cell r="K17">
            <v>-1.356343665593041</v>
          </cell>
          <cell r="L17">
            <v>-1.294607215713395</v>
          </cell>
          <cell r="M17">
            <v>0.99137195265688316</v>
          </cell>
          <cell r="N17">
            <v>6.2079403145249401</v>
          </cell>
          <cell r="O17">
            <v>-0.88776303079066698</v>
          </cell>
          <cell r="P17">
            <v>0.99909123245724984</v>
          </cell>
        </row>
        <row r="18">
          <cell r="G18">
            <v>1.5197285728131951</v>
          </cell>
          <cell r="H18">
            <v>3.2110290261761145</v>
          </cell>
          <cell r="I18">
            <v>2.2441876293190828</v>
          </cell>
          <cell r="J18">
            <v>4.0485865179925362</v>
          </cell>
          <cell r="K18">
            <v>2.7690993986259289</v>
          </cell>
          <cell r="L18">
            <v>3.2621136301340448</v>
          </cell>
          <cell r="M18">
            <v>1.5909552426717211</v>
          </cell>
          <cell r="N18">
            <v>-2.7005897335507618</v>
          </cell>
          <cell r="O18">
            <v>8.5259791076892633</v>
          </cell>
          <cell r="P18">
            <v>2.595011160730532</v>
          </cell>
        </row>
        <row r="28">
          <cell r="G28">
            <v>0.46892774470783005</v>
          </cell>
          <cell r="H28">
            <v>0.46915245809121969</v>
          </cell>
          <cell r="I28">
            <v>0.46864423041512143</v>
          </cell>
          <cell r="J28">
            <v>0.46844978776656171</v>
          </cell>
          <cell r="K28">
            <v>0.46897656618048617</v>
          </cell>
          <cell r="L28">
            <v>0.46923300239339089</v>
          </cell>
          <cell r="M28">
            <v>0.46933423501627969</v>
          </cell>
          <cell r="N28">
            <v>0.49077208783445714</v>
          </cell>
          <cell r="O28">
            <v>0.48546391578479325</v>
          </cell>
          <cell r="P28">
            <v>0.48716938537646742</v>
          </cell>
        </row>
      </sheetData>
      <sheetData sheetId="1" refreshError="1"/>
      <sheetData sheetId="2" refreshError="1"/>
      <sheetData sheetId="3">
        <row r="119">
          <cell r="G119">
            <v>0.87262672993216039</v>
          </cell>
          <cell r="H119">
            <v>0.86036362734919936</v>
          </cell>
          <cell r="I119">
            <v>0.46726406625593375</v>
          </cell>
          <cell r="J119">
            <v>1.0678715350061108</v>
          </cell>
          <cell r="K119">
            <v>0.47200611644643609</v>
          </cell>
          <cell r="L119">
            <v>0.49239204081410209</v>
          </cell>
          <cell r="M119">
            <v>1.5295884425854338</v>
          </cell>
          <cell r="N119">
            <v>2.4480972079849699</v>
          </cell>
          <cell r="O119">
            <v>1.238406073838247</v>
          </cell>
          <cell r="P119">
            <v>-7.4386253024778901E-2</v>
          </cell>
        </row>
        <row r="120">
          <cell r="G120">
            <v>1.6758563565809537</v>
          </cell>
          <cell r="H120">
            <v>1.7171948912218746</v>
          </cell>
          <cell r="I120">
            <v>0.91192855889276458</v>
          </cell>
          <cell r="J120">
            <v>0.85807407018435677</v>
          </cell>
          <cell r="K120">
            <v>1.6134471303824485</v>
          </cell>
          <cell r="L120">
            <v>0.76817539233555365</v>
          </cell>
          <cell r="M120">
            <v>0.67610384590655281</v>
          </cell>
          <cell r="N120">
            <v>4.4776958546294452</v>
          </cell>
          <cell r="O120">
            <v>4.9436269709608771</v>
          </cell>
          <cell r="P120">
            <v>3.7049350112715382</v>
          </cell>
        </row>
        <row r="121">
          <cell r="G121">
            <v>0.47051790586380765</v>
          </cell>
          <cell r="H121">
            <v>-4.8577179993475238E-2</v>
          </cell>
          <cell r="I121">
            <v>0.23936740567920492</v>
          </cell>
          <cell r="J121">
            <v>5.0184853788539173E-2</v>
          </cell>
          <cell r="K121">
            <v>-0.30886716535105124</v>
          </cell>
          <cell r="L121">
            <v>-0.18981759579164376</v>
          </cell>
          <cell r="M121">
            <v>-0.16120053016207858</v>
          </cell>
          <cell r="N121">
            <v>0.17714447906914749</v>
          </cell>
          <cell r="O121">
            <v>0.23375125459871904</v>
          </cell>
          <cell r="P121">
            <v>0.82515735432149884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4">
          <cell r="K4">
            <v>106041.66383151909</v>
          </cell>
        </row>
        <row r="5">
          <cell r="K5">
            <v>1107.6012912483443</v>
          </cell>
        </row>
        <row r="6">
          <cell r="K6">
            <v>4688.514452287478</v>
          </cell>
        </row>
        <row r="7">
          <cell r="K7">
            <v>3024.6945007085201</v>
          </cell>
        </row>
        <row r="8">
          <cell r="K8">
            <v>114862.4740757634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étadonnées"/>
      <sheetName val="T_2201 en niveau"/>
      <sheetName val="T_2201 en évolution"/>
      <sheetName val="T_2202 en niveau"/>
      <sheetName val="T_2202 en évolution"/>
    </sheetNames>
    <sheetDataSet>
      <sheetData sheetId="0"/>
      <sheetData sheetId="1">
        <row r="23">
          <cell r="BE23">
            <v>1486.395</v>
          </cell>
          <cell r="BF23">
            <v>1504.864</v>
          </cell>
          <cell r="BG23">
            <v>1530.261</v>
          </cell>
          <cell r="BH23">
            <v>1559.6579999999999</v>
          </cell>
          <cell r="BI23">
            <v>1595.5129999999999</v>
          </cell>
          <cell r="BJ23">
            <v>1632.403</v>
          </cell>
          <cell r="BK23">
            <v>1671.646</v>
          </cell>
          <cell r="BL23">
            <v>1609.251</v>
          </cell>
          <cell r="BM23">
            <v>1721.0039999999999</v>
          </cell>
          <cell r="BN23">
            <v>1825.0730000000001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1 - DCSI"/>
      <sheetName val="contrib DCSi"/>
      <sheetName val="G2 - PVP CSBM"/>
      <sheetName val="contrib csbm 2"/>
      <sheetName val="T1 - CSBM"/>
      <sheetName val="CSBM"/>
      <sheetName val="G3 - PVP hopital"/>
      <sheetName val="G4 - Financeurs"/>
      <sheetName val="G5 - RAC"/>
      <sheetName val="G6 - delta RAC"/>
      <sheetName val="surcout covi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9">
          <cell r="N9">
            <v>79.556916677166996</v>
          </cell>
        </row>
        <row r="10">
          <cell r="N10">
            <v>0.59864844844214193</v>
          </cell>
        </row>
        <row r="11">
          <cell r="N11">
            <v>12.642476771814501</v>
          </cell>
        </row>
        <row r="12">
          <cell r="N12">
            <v>7.2019581025764303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hème Office">
  <a:themeElements>
    <a:clrScheme name="CNS-Book-Colors">
      <a:dk1>
        <a:srgbClr val="000000"/>
      </a:dk1>
      <a:lt1>
        <a:srgbClr val="FFFFFF"/>
      </a:lt1>
      <a:dk2>
        <a:srgbClr val="84CEE2"/>
      </a:dk2>
      <a:lt2>
        <a:srgbClr val="C7E6F0"/>
      </a:lt2>
      <a:accent1>
        <a:srgbClr val="009CC1"/>
      </a:accent1>
      <a:accent2>
        <a:srgbClr val="F29996"/>
      </a:accent2>
      <a:accent3>
        <a:srgbClr val="75B726"/>
      </a:accent3>
      <a:accent4>
        <a:srgbClr val="FFDF00"/>
      </a:accent4>
      <a:accent5>
        <a:srgbClr val="01671D"/>
      </a:accent5>
      <a:accent6>
        <a:srgbClr val="EC6817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B1:O31"/>
  <sheetViews>
    <sheetView showGridLines="0" tabSelected="1" topLeftCell="A12" zoomScaleNormal="100" workbookViewId="0">
      <selection activeCell="A19" sqref="A19"/>
    </sheetView>
  </sheetViews>
  <sheetFormatPr baseColWidth="10" defaultColWidth="10.7109375" defaultRowHeight="12.75" x14ac:dyDescent="0.2"/>
  <cols>
    <col min="1" max="1" width="3.7109375" style="40" customWidth="1"/>
    <col min="2" max="2" width="21.42578125" style="40" customWidth="1"/>
    <col min="3" max="3" width="14.7109375" style="40" customWidth="1"/>
    <col min="4" max="10" width="9.42578125" style="40" customWidth="1"/>
    <col min="11" max="11" width="9.28515625" style="40" customWidth="1"/>
    <col min="12" max="16384" width="10.7109375" style="40"/>
  </cols>
  <sheetData>
    <row r="1" spans="2:15" ht="15" customHeight="1" x14ac:dyDescent="0.2">
      <c r="J1" s="41"/>
    </row>
    <row r="2" spans="2:15" s="43" customFormat="1" ht="15" customHeight="1" x14ac:dyDescent="0.2">
      <c r="B2" s="86" t="s">
        <v>38</v>
      </c>
      <c r="C2" s="86"/>
      <c r="D2" s="86"/>
      <c r="E2" s="86"/>
      <c r="F2" s="86"/>
      <c r="G2" s="86"/>
      <c r="H2" s="86"/>
      <c r="I2" s="86"/>
      <c r="J2" s="86"/>
      <c r="K2" s="86"/>
    </row>
    <row r="3" spans="2:15" s="43" customFormat="1" ht="15" customHeight="1" x14ac:dyDescent="0.25">
      <c r="B3" s="42"/>
      <c r="C3" s="42"/>
      <c r="D3" s="42"/>
      <c r="E3" s="42"/>
      <c r="F3" s="42"/>
      <c r="G3" s="42"/>
      <c r="H3" s="42"/>
      <c r="I3" s="44"/>
      <c r="J3" s="96"/>
      <c r="K3" s="96"/>
      <c r="L3" s="96"/>
      <c r="M3" s="96"/>
    </row>
    <row r="4" spans="2:15" ht="21" customHeight="1" x14ac:dyDescent="0.25">
      <c r="B4" s="94"/>
      <c r="C4" s="95"/>
      <c r="D4" s="39">
        <v>2013</v>
      </c>
      <c r="E4" s="39">
        <v>2014</v>
      </c>
      <c r="F4" s="39">
        <v>2015</v>
      </c>
      <c r="G4" s="39">
        <v>2016</v>
      </c>
      <c r="H4" s="39">
        <v>2017</v>
      </c>
      <c r="I4" s="39">
        <v>2018</v>
      </c>
      <c r="J4" s="39">
        <v>2019</v>
      </c>
      <c r="K4" s="39">
        <v>2020</v>
      </c>
      <c r="L4" s="39">
        <v>2021</v>
      </c>
      <c r="M4" s="39">
        <v>2022</v>
      </c>
    </row>
    <row r="5" spans="2:15" ht="22.9" customHeight="1" x14ac:dyDescent="0.2">
      <c r="B5" s="45" t="s">
        <v>27</v>
      </c>
      <c r="C5" s="46"/>
      <c r="D5" s="47">
        <f>'[2]tab1_graph 1'!G5</f>
        <v>86.910634042644674</v>
      </c>
      <c r="E5" s="47">
        <f>'[2]tab1_graph 1'!H5</f>
        <v>89.152754063723876</v>
      </c>
      <c r="F5" s="47">
        <f>'[2]tab1_graph 1'!I5</f>
        <v>90.480781476586472</v>
      </c>
      <c r="G5" s="47">
        <f>'[2]tab1_graph 1'!J5</f>
        <v>92.404202698588563</v>
      </c>
      <c r="H5" s="47">
        <f>'[2]tab1_graph 1'!K5</f>
        <v>93.9598381754179</v>
      </c>
      <c r="I5" s="47">
        <f>'[2]tab1_graph 1'!L5</f>
        <v>95.15152817765852</v>
      </c>
      <c r="J5" s="47">
        <f>'[2]tab1_graph 1'!M5</f>
        <v>97.219460103446508</v>
      </c>
      <c r="K5" s="47">
        <f>'[2]tab1_graph 1'!N5</f>
        <v>103.27008365588085</v>
      </c>
      <c r="L5" s="47">
        <f>'[2]tab1_graph 1'!O5</f>
        <v>110.16484933816315</v>
      </c>
      <c r="M5" s="47">
        <f>'[2]tab1_graph 1'!P5</f>
        <v>114.86247407576343</v>
      </c>
      <c r="O5" s="48"/>
    </row>
    <row r="6" spans="2:15" ht="22.9" customHeight="1" x14ac:dyDescent="0.2">
      <c r="B6" s="87" t="s">
        <v>4</v>
      </c>
      <c r="C6" s="49" t="s">
        <v>5</v>
      </c>
      <c r="D6" s="50">
        <f>'[2]tab1_graph 1'!G6</f>
        <v>2.6025905914462522</v>
      </c>
      <c r="E6" s="50">
        <f>'[2]tab1_graph 1'!H6</f>
        <v>2.5797994063408329</v>
      </c>
      <c r="F6" s="50">
        <f>'[2]tab1_graph 1'!I6</f>
        <v>1.4896089602721259</v>
      </c>
      <c r="G6" s="50">
        <f>'[2]tab1_graph 1'!J6</f>
        <v>2.125778746174745</v>
      </c>
      <c r="H6" s="50">
        <f>'[2]tab1_graph 1'!K6</f>
        <v>1.6835116059640938</v>
      </c>
      <c r="I6" s="50">
        <f>'[2]tab1_graph 1'!L6</f>
        <v>1.268297205893232</v>
      </c>
      <c r="J6" s="50">
        <f>'[2]tab1_graph 1'!M6</f>
        <v>2.1733039556936169</v>
      </c>
      <c r="K6" s="50">
        <f>'[2]tab1_graph 1'!N6</f>
        <v>6.223675327960243</v>
      </c>
      <c r="L6" s="50">
        <f>'[2]tab1_graph 1'!O6</f>
        <v>6.6764404929284371</v>
      </c>
      <c r="M6" s="50">
        <f>'[2]tab1_graph 1'!P6</f>
        <v>4.2641775174406149</v>
      </c>
    </row>
    <row r="7" spans="2:15" ht="22.9" customHeight="1" x14ac:dyDescent="0.2">
      <c r="B7" s="88"/>
      <c r="C7" s="51" t="s">
        <v>2</v>
      </c>
      <c r="D7" s="52">
        <f>'[2]tab1_graph 1'!G7</f>
        <v>1.293303890615483</v>
      </c>
      <c r="E7" s="52">
        <f>'[2]tab1_graph 1'!H7</f>
        <v>0.34950965687814423</v>
      </c>
      <c r="F7" s="52">
        <f>'[2]tab1_graph 1'!I7</f>
        <v>-0.61764676614934899</v>
      </c>
      <c r="G7" s="52">
        <f>'[2]tab1_graph 1'!J7</f>
        <v>-0.185713558116507</v>
      </c>
      <c r="H7" s="52">
        <f>'[2]tab1_graph 1'!K7</f>
        <v>0.68359057280671376</v>
      </c>
      <c r="I7" s="52">
        <f>'[2]tab1_graph 1'!L7</f>
        <v>0.13286370829252989</v>
      </c>
      <c r="J7" s="52">
        <f>'[2]tab1_graph 1'!M7</f>
        <v>1.8128192625272321</v>
      </c>
      <c r="K7" s="52">
        <f>'[2]tab1_graph 1'!N7</f>
        <v>13.61708268829778</v>
      </c>
      <c r="L7" s="52">
        <f>'[2]tab1_graph 1'!O7</f>
        <v>2.9910837923338152</v>
      </c>
      <c r="M7" s="52">
        <f>'[2]tab1_graph 1'!P7</f>
        <v>4.7797912619645722</v>
      </c>
    </row>
    <row r="8" spans="2:15" ht="22.9" customHeight="1" x14ac:dyDescent="0.2">
      <c r="B8" s="89"/>
      <c r="C8" s="53" t="s">
        <v>3</v>
      </c>
      <c r="D8" s="54">
        <f>'[2]tab1_graph 1'!G8</f>
        <v>1.2925698447398219</v>
      </c>
      <c r="E8" s="54">
        <f>'[2]tab1_graph 1'!H8</f>
        <v>2.2225218210718318</v>
      </c>
      <c r="F8" s="54">
        <f>'[2]tab1_graph 1'!I8</f>
        <v>2.1203520120549162</v>
      </c>
      <c r="G8" s="54">
        <f>'[2]tab1_graph 1'!J8</f>
        <v>2.3157930459555049</v>
      </c>
      <c r="H8" s="54">
        <f>'[2]tab1_graph 1'!K8</f>
        <v>0.99313207591091857</v>
      </c>
      <c r="I8" s="54">
        <f>'[2]tab1_graph 1'!L8</f>
        <v>1.133926920245143</v>
      </c>
      <c r="J8" s="54">
        <f>'[2]tab1_graph 1'!M8</f>
        <v>0.35406611444170899</v>
      </c>
      <c r="K8" s="54">
        <f>'[2]tab1_graph 1'!N8</f>
        <v>-6.5073025863733314</v>
      </c>
      <c r="L8" s="54">
        <f>'[2]tab1_graph 1'!O8</f>
        <v>3.5783259723973782</v>
      </c>
      <c r="M8" s="54">
        <f>'[2]tab1_graph 1'!P8</f>
        <v>-0.49209273879429194</v>
      </c>
    </row>
    <row r="9" spans="2:15" ht="22.9" customHeight="1" x14ac:dyDescent="0.2">
      <c r="B9" s="45" t="s">
        <v>28</v>
      </c>
      <c r="C9" s="55"/>
      <c r="D9" s="47">
        <f>'[2]tab1_graph 1'!G9</f>
        <v>66.803926041068323</v>
      </c>
      <c r="E9" s="47">
        <f>'[2]tab1_graph 1'!H9</f>
        <v>68.493384864084049</v>
      </c>
      <c r="F9" s="47">
        <f>'[2]tab1_graph 1'!I9</f>
        <v>69.601991415255313</v>
      </c>
      <c r="G9" s="47">
        <f>'[2]tab1_graph 1'!J9</f>
        <v>70.977417567668056</v>
      </c>
      <c r="H9" s="47">
        <f>'[2]tab1_graph 1'!K9</f>
        <v>72.238392489167694</v>
      </c>
      <c r="I9" s="47">
        <f>'[2]tab1_graph 1'!L9</f>
        <v>73.011884959255553</v>
      </c>
      <c r="J9" s="47">
        <f>'[2]tab1_graph 1'!M9</f>
        <v>74.504606929848791</v>
      </c>
      <c r="K9" s="47">
        <f>'[2]tab1_graph 1'!N9</f>
        <v>79.796622625752789</v>
      </c>
      <c r="L9" s="47">
        <f>'[2]tab1_graph 1'!O9</f>
        <v>84.916201811625626</v>
      </c>
      <c r="M9" s="47">
        <f>'[2]tab1_graph 1'!P9</f>
        <v>88.699818206306986</v>
      </c>
      <c r="N9" s="56"/>
    </row>
    <row r="10" spans="2:15" ht="22.9" customHeight="1" x14ac:dyDescent="0.2">
      <c r="B10" s="87" t="s">
        <v>4</v>
      </c>
      <c r="C10" s="49" t="s">
        <v>5</v>
      </c>
      <c r="D10" s="50">
        <f>'[2]tab1_graph 1'!G10</f>
        <v>3.0190009923769079</v>
      </c>
      <c r="E10" s="50">
        <f>'[2]tab1_graph 1'!H10</f>
        <v>2.5289813385774851</v>
      </c>
      <c r="F10" s="50">
        <f>'[2]tab1_graph 1'!I10</f>
        <v>1.618560030828009</v>
      </c>
      <c r="G10" s="50">
        <f>'[2]tab1_graph 1'!J10</f>
        <v>1.976130458978909</v>
      </c>
      <c r="H10" s="50">
        <f>'[2]tab1_graph 1'!K10</f>
        <v>1.7765860814778818</v>
      </c>
      <c r="I10" s="50">
        <f>'[2]tab1_graph 1'!L10</f>
        <v>1.070749837358087</v>
      </c>
      <c r="J10" s="50">
        <f>'[2]tab1_graph 1'!M10</f>
        <v>2.0444917583298361</v>
      </c>
      <c r="K10" s="50">
        <f>'[2]tab1_graph 1'!N10</f>
        <v>7.1029375416835627</v>
      </c>
      <c r="L10" s="50">
        <f>'[2]tab1_graph 1'!O10</f>
        <v>6.4157842993978864</v>
      </c>
      <c r="M10" s="50">
        <f>'[2]tab1_graph 1'!P10</f>
        <v>4.4557061125682029</v>
      </c>
    </row>
    <row r="11" spans="2:15" ht="22.9" customHeight="1" x14ac:dyDescent="0.2">
      <c r="B11" s="88"/>
      <c r="C11" s="51" t="s">
        <v>2</v>
      </c>
      <c r="D11" s="52">
        <f>'[2]tab1_graph 1'!G11</f>
        <v>1.7743012876292101</v>
      </c>
      <c r="E11" s="52">
        <f>'[2]tab1_graph 1'!H11</f>
        <v>0.59257428361783049</v>
      </c>
      <c r="F11" s="52">
        <f>'[2]tab1_graph 1'!I11</f>
        <v>-0.45496308804794383</v>
      </c>
      <c r="G11" s="52">
        <f>'[2]tab1_graph 1'!J11</f>
        <v>0.17695239398298762</v>
      </c>
      <c r="H11" s="52">
        <f>'[2]tab1_graph 1'!K11</f>
        <v>1.3135830071352659</v>
      </c>
      <c r="I11" s="52">
        <f>'[2]tab1_graph 1'!L11</f>
        <v>0.57391469874628076</v>
      </c>
      <c r="J11" s="52">
        <f>'[2]tab1_graph 1'!M11</f>
        <v>2.0659256027063981</v>
      </c>
      <c r="K11" s="52">
        <f>'[2]tab1_graph 1'!N11</f>
        <v>15.997494970137579</v>
      </c>
      <c r="L11" s="52">
        <f>'[2]tab1_graph 1'!O11</f>
        <v>4.2036510758170609</v>
      </c>
      <c r="M11" s="52">
        <f>'[2]tab1_graph 1'!P11</f>
        <v>5.9495954078184745</v>
      </c>
    </row>
    <row r="12" spans="2:15" ht="22.9" customHeight="1" x14ac:dyDescent="0.2">
      <c r="B12" s="89"/>
      <c r="C12" s="53" t="s">
        <v>3</v>
      </c>
      <c r="D12" s="54">
        <f>'[2]tab1_graph 1'!G12</f>
        <v>1.2229999999999959</v>
      </c>
      <c r="E12" s="54">
        <f>'[2]tab1_graph 1'!H12</f>
        <v>1.9249999999999989</v>
      </c>
      <c r="F12" s="54">
        <f>'[2]tab1_graph 1'!I12</f>
        <v>2.08299999999999</v>
      </c>
      <c r="G12" s="54">
        <f>'[2]tab1_graph 1'!J12</f>
        <v>1.7959999999999749</v>
      </c>
      <c r="H12" s="54">
        <f>'[2]tab1_graph 1'!K12</f>
        <v>0.4569999999999963</v>
      </c>
      <c r="I12" s="54">
        <f>'[2]tab1_graph 1'!L12</f>
        <v>0.49400000000001676</v>
      </c>
      <c r="J12" s="54">
        <f>'[2]tab1_graph 1'!M12</f>
        <v>-2.1000000000004352E-2</v>
      </c>
      <c r="K12" s="54">
        <f>'[2]tab1_graph 1'!N12</f>
        <v>-7.6678875097637604</v>
      </c>
      <c r="L12" s="54">
        <f>'[2]tab1_graph 1'!O12</f>
        <v>2.1228941603699933</v>
      </c>
      <c r="M12" s="54">
        <f>'[2]tab1_graph 1'!P12</f>
        <v>-1.410000000000011</v>
      </c>
    </row>
    <row r="13" spans="2:15" ht="22.9" customHeight="1" x14ac:dyDescent="0.2">
      <c r="B13" s="57" t="s">
        <v>29</v>
      </c>
      <c r="C13" s="55"/>
      <c r="D13" s="58">
        <f>'[2]tab1_graph 1'!G13</f>
        <v>20.106708001576351</v>
      </c>
      <c r="E13" s="58">
        <f>'[2]tab1_graph 1'!H13</f>
        <v>20.659369199639819</v>
      </c>
      <c r="F13" s="58">
        <f>'[2]tab1_graph 1'!I13</f>
        <v>20.878790061331163</v>
      </c>
      <c r="G13" s="58">
        <f>'[2]tab1_graph 1'!J13</f>
        <v>21.4267851309205</v>
      </c>
      <c r="H13" s="58">
        <f>'[2]tab1_graph 1'!K13</f>
        <v>21.72144568625021</v>
      </c>
      <c r="I13" s="58">
        <f>'[2]tab1_graph 1'!L13</f>
        <v>22.13964321840297</v>
      </c>
      <c r="J13" s="58">
        <f>'[2]tab1_graph 1'!M13</f>
        <v>22.714853173597721</v>
      </c>
      <c r="K13" s="58">
        <f>'[2]tab1_graph 1'!N13</f>
        <v>23.47346103012806</v>
      </c>
      <c r="L13" s="58">
        <f>'[2]tab1_graph 1'!O13</f>
        <v>25.248647526537532</v>
      </c>
      <c r="M13" s="58">
        <f>'[2]tab1_graph 1'!P13</f>
        <v>26.16265586945644</v>
      </c>
    </row>
    <row r="14" spans="2:15" ht="22.9" customHeight="1" x14ac:dyDescent="0.2">
      <c r="B14" s="87" t="s">
        <v>4</v>
      </c>
      <c r="C14" s="49" t="s">
        <v>5</v>
      </c>
      <c r="D14" s="50">
        <f>'[2]tab1_graph 1'!G16</f>
        <v>1.242931713584561</v>
      </c>
      <c r="E14" s="50">
        <f>'[2]tab1_graph 1'!H16</f>
        <v>2.7486408914882738</v>
      </c>
      <c r="F14" s="50">
        <f>'[2]tab1_graph 1'!I16</f>
        <v>1.062088873919564</v>
      </c>
      <c r="G14" s="50">
        <f>'[2]tab1_graph 1'!J16</f>
        <v>2.6246495509539169</v>
      </c>
      <c r="H14" s="50">
        <f>'[2]tab1_graph 1'!K16</f>
        <v>1.375197228745662</v>
      </c>
      <c r="I14" s="50">
        <f>'[2]tab1_graph 1'!L16</f>
        <v>1.9252748559801531</v>
      </c>
      <c r="J14" s="50">
        <f>'[2]tab1_graph 1'!M16</f>
        <v>2.5980994793837859</v>
      </c>
      <c r="K14" s="50">
        <f>'[2]tab1_graph 1'!N16</f>
        <v>3.3396995821751494</v>
      </c>
      <c r="L14" s="50">
        <f>'[2]tab1_graph 1'!O16</f>
        <v>7.5625255863676077</v>
      </c>
      <c r="M14" s="50">
        <f>'[2]tab1_graph 1'!P16</f>
        <v>3.6200289221759219</v>
      </c>
    </row>
    <row r="15" spans="2:15" ht="22.9" customHeight="1" x14ac:dyDescent="0.2">
      <c r="B15" s="88"/>
      <c r="C15" s="51" t="s">
        <v>2</v>
      </c>
      <c r="D15" s="52">
        <f>'[2]tab1_graph 1'!G17</f>
        <v>-0.27265326958603181</v>
      </c>
      <c r="E15" s="52">
        <f>'[2]tab1_graph 1'!H17</f>
        <v>-0.44800263988313827</v>
      </c>
      <c r="F15" s="52">
        <f>'[2]tab1_graph 1'!I17</f>
        <v>-1.1561525234912831</v>
      </c>
      <c r="G15" s="52">
        <f>'[2]tab1_graph 1'!J17</f>
        <v>-1.3685308130470311</v>
      </c>
      <c r="H15" s="52">
        <f>'[2]tab1_graph 1'!K17</f>
        <v>-1.356343665593041</v>
      </c>
      <c r="I15" s="52">
        <f>'[2]tab1_graph 1'!L17</f>
        <v>-1.294607215713395</v>
      </c>
      <c r="J15" s="52">
        <f>'[2]tab1_graph 1'!M17</f>
        <v>0.99137195265688316</v>
      </c>
      <c r="K15" s="52">
        <f>'[2]tab1_graph 1'!N17</f>
        <v>6.2079403145249401</v>
      </c>
      <c r="L15" s="52">
        <f>'[2]tab1_graph 1'!O17</f>
        <v>-0.88776303079066698</v>
      </c>
      <c r="M15" s="52">
        <f>'[2]tab1_graph 1'!P17</f>
        <v>0.99909123245724984</v>
      </c>
    </row>
    <row r="16" spans="2:15" ht="22.9" customHeight="1" x14ac:dyDescent="0.2">
      <c r="B16" s="89"/>
      <c r="C16" s="53" t="s">
        <v>3</v>
      </c>
      <c r="D16" s="54">
        <f>'[2]tab1_graph 1'!G18</f>
        <v>1.5197285728131951</v>
      </c>
      <c r="E16" s="54">
        <f>'[2]tab1_graph 1'!H18</f>
        <v>3.2110290261761145</v>
      </c>
      <c r="F16" s="54">
        <f>'[2]tab1_graph 1'!I18</f>
        <v>2.2441876293190828</v>
      </c>
      <c r="G16" s="54">
        <f>'[2]tab1_graph 1'!J18</f>
        <v>4.0485865179925362</v>
      </c>
      <c r="H16" s="54">
        <f>'[2]tab1_graph 1'!K18</f>
        <v>2.7690993986259289</v>
      </c>
      <c r="I16" s="54">
        <f>'[2]tab1_graph 1'!L18</f>
        <v>3.2621136301340448</v>
      </c>
      <c r="J16" s="54">
        <f>'[2]tab1_graph 1'!M18</f>
        <v>1.5909552426717211</v>
      </c>
      <c r="K16" s="54">
        <f>'[2]tab1_graph 1'!N18</f>
        <v>-2.7005897335507618</v>
      </c>
      <c r="L16" s="54">
        <f>'[2]tab1_graph 1'!O18</f>
        <v>8.5259791076892633</v>
      </c>
      <c r="M16" s="54">
        <f>'[2]tab1_graph 1'!P18</f>
        <v>2.595011160730532</v>
      </c>
    </row>
    <row r="17" spans="2:13" ht="36.6" customHeight="1" x14ac:dyDescent="0.2">
      <c r="B17" s="92" t="s">
        <v>39</v>
      </c>
      <c r="C17" s="93"/>
      <c r="D17" s="59">
        <f>('[2]tab1_graph 1'!G28)*100</f>
        <v>46.892774470783003</v>
      </c>
      <c r="E17" s="59">
        <f>('[2]tab1_graph 1'!H28)*100</f>
        <v>46.91524580912197</v>
      </c>
      <c r="F17" s="59">
        <f>('[2]tab1_graph 1'!I28)*100</f>
        <v>46.86442304151214</v>
      </c>
      <c r="G17" s="59">
        <f>('[2]tab1_graph 1'!J28)*100</f>
        <v>46.84497877665617</v>
      </c>
      <c r="H17" s="59">
        <f>('[2]tab1_graph 1'!K28)*100</f>
        <v>46.897656618048615</v>
      </c>
      <c r="I17" s="59">
        <f>('[2]tab1_graph 1'!L28)*100</f>
        <v>46.923300239339092</v>
      </c>
      <c r="J17" s="59">
        <f>('[2]tab1_graph 1'!M28)*100</f>
        <v>46.933423501627971</v>
      </c>
      <c r="K17" s="59">
        <f>('[2]tab1_graph 1'!N28)*100</f>
        <v>49.077208783445712</v>
      </c>
      <c r="L17" s="59">
        <f>('[2]tab1_graph 1'!O28)*100</f>
        <v>48.546391578479323</v>
      </c>
      <c r="M17" s="59">
        <f>('[2]tab1_graph 1'!P28)*100</f>
        <v>48.71693853764674</v>
      </c>
    </row>
    <row r="18" spans="2:13" ht="52.9" customHeight="1" x14ac:dyDescent="0.2">
      <c r="B18" s="90" t="s">
        <v>45</v>
      </c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</row>
    <row r="19" spans="2:13" ht="15" customHeight="1" x14ac:dyDescent="0.2"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0"/>
    </row>
    <row r="20" spans="2:13" ht="12" customHeight="1" x14ac:dyDescent="0.2"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0"/>
    </row>
    <row r="21" spans="2:13" ht="15" customHeight="1" x14ac:dyDescent="0.2"/>
    <row r="22" spans="2:13" ht="15" customHeight="1" x14ac:dyDescent="0.2"/>
    <row r="23" spans="2:13" ht="15" customHeight="1" x14ac:dyDescent="0.2"/>
    <row r="24" spans="2:13" ht="15" customHeight="1" x14ac:dyDescent="0.2"/>
    <row r="25" spans="2:13" ht="15" customHeight="1" x14ac:dyDescent="0.2"/>
    <row r="26" spans="2:13" ht="15" customHeight="1" x14ac:dyDescent="0.2"/>
    <row r="27" spans="2:13" ht="15" customHeight="1" x14ac:dyDescent="0.2"/>
    <row r="28" spans="2:13" ht="15" customHeight="1" x14ac:dyDescent="0.2"/>
    <row r="29" spans="2:13" ht="15" customHeight="1" x14ac:dyDescent="0.2"/>
    <row r="30" spans="2:13" ht="15" customHeight="1" x14ac:dyDescent="0.2"/>
    <row r="31" spans="2:13" ht="15" customHeight="1" x14ac:dyDescent="0.2"/>
  </sheetData>
  <mergeCells count="9">
    <mergeCell ref="B2:K2"/>
    <mergeCell ref="B6:B8"/>
    <mergeCell ref="B10:B12"/>
    <mergeCell ref="B14:B16"/>
    <mergeCell ref="B18:M18"/>
    <mergeCell ref="B17:C17"/>
    <mergeCell ref="B4:C4"/>
    <mergeCell ref="L3:M3"/>
    <mergeCell ref="J3:K3"/>
  </mergeCells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B2:L11"/>
  <sheetViews>
    <sheetView showGridLines="0" zoomScaleNormal="100" workbookViewId="0">
      <selection activeCell="B13" sqref="B13"/>
    </sheetView>
  </sheetViews>
  <sheetFormatPr baseColWidth="10" defaultColWidth="10.7109375" defaultRowHeight="12.75" x14ac:dyDescent="0.2"/>
  <cols>
    <col min="1" max="1" width="2" style="2" customWidth="1"/>
    <col min="2" max="2" width="76" style="2" customWidth="1"/>
    <col min="3" max="12" width="9.7109375" style="66" customWidth="1"/>
    <col min="13" max="16384" width="10.7109375" style="2"/>
  </cols>
  <sheetData>
    <row r="2" spans="2:12" x14ac:dyDescent="0.2">
      <c r="B2" s="85" t="s">
        <v>16</v>
      </c>
    </row>
    <row r="3" spans="2:12" x14ac:dyDescent="0.25">
      <c r="B3" s="3"/>
      <c r="F3" s="67"/>
      <c r="G3" s="67"/>
      <c r="H3" s="67"/>
      <c r="I3" s="67"/>
      <c r="J3" s="67"/>
      <c r="K3" s="67"/>
      <c r="L3" s="68"/>
    </row>
    <row r="4" spans="2:12" x14ac:dyDescent="0.2">
      <c r="B4" s="4"/>
      <c r="C4" s="69">
        <v>2013</v>
      </c>
      <c r="D4" s="69">
        <v>2014</v>
      </c>
      <c r="E4" s="69">
        <v>2015</v>
      </c>
      <c r="F4" s="69">
        <v>2016</v>
      </c>
      <c r="G4" s="69">
        <v>2017</v>
      </c>
      <c r="H4" s="69">
        <v>2018</v>
      </c>
      <c r="I4" s="69">
        <v>2019</v>
      </c>
      <c r="J4" s="69">
        <v>2020</v>
      </c>
      <c r="K4" s="69">
        <v>2021</v>
      </c>
      <c r="L4" s="69">
        <v>2022</v>
      </c>
    </row>
    <row r="5" spans="2:12" ht="20.65" customHeight="1" x14ac:dyDescent="0.2">
      <c r="B5" s="5" t="s">
        <v>10</v>
      </c>
      <c r="C5" s="64">
        <f>(C6/C7)*100</f>
        <v>5.8470752419541689</v>
      </c>
      <c r="D5" s="64">
        <f t="shared" ref="D5:L5" si="0">(D6/D7)*100</f>
        <v>5.9243063867381949</v>
      </c>
      <c r="E5" s="64">
        <f t="shared" si="0"/>
        <v>5.9127679184522428</v>
      </c>
      <c r="F5" s="64">
        <f t="shared" si="0"/>
        <v>5.9246451913553209</v>
      </c>
      <c r="G5" s="64">
        <f t="shared" si="0"/>
        <v>5.8890048639790402</v>
      </c>
      <c r="H5" s="64">
        <f t="shared" si="0"/>
        <v>5.8289238734343485</v>
      </c>
      <c r="I5" s="64">
        <f t="shared" si="0"/>
        <v>5.8157923449968774</v>
      </c>
      <c r="J5" s="64">
        <f t="shared" si="0"/>
        <v>6.4172763388608027</v>
      </c>
      <c r="K5" s="64">
        <f t="shared" si="0"/>
        <v>6.4011965886286815</v>
      </c>
      <c r="L5" s="64">
        <f t="shared" si="0"/>
        <v>6.2935824526341371</v>
      </c>
    </row>
    <row r="6" spans="2:12" ht="17.649999999999999" customHeight="1" x14ac:dyDescent="0.2">
      <c r="B6" s="5" t="s">
        <v>30</v>
      </c>
      <c r="C6" s="65">
        <f>'ES2024_F26_Tableau1 '!D5</f>
        <v>86.910634042644674</v>
      </c>
      <c r="D6" s="65">
        <f>'ES2024_F26_Tableau1 '!E5</f>
        <v>89.152754063723876</v>
      </c>
      <c r="E6" s="65">
        <f>'ES2024_F26_Tableau1 '!F5</f>
        <v>90.480781476586472</v>
      </c>
      <c r="F6" s="65">
        <f>'ES2024_F26_Tableau1 '!G5</f>
        <v>92.404202698588563</v>
      </c>
      <c r="G6" s="65">
        <f>'ES2024_F26_Tableau1 '!H5</f>
        <v>93.9598381754179</v>
      </c>
      <c r="H6" s="65">
        <f>'ES2024_F26_Tableau1 '!I5</f>
        <v>95.15152817765852</v>
      </c>
      <c r="I6" s="65">
        <f>'ES2024_F26_Tableau1 '!J5</f>
        <v>97.219460103446508</v>
      </c>
      <c r="J6" s="65">
        <f>'ES2024_F26_Tableau1 '!K5</f>
        <v>103.27008365588085</v>
      </c>
      <c r="K6" s="65">
        <f>'ES2024_F26_Tableau1 '!L5</f>
        <v>110.16484933816315</v>
      </c>
      <c r="L6" s="65">
        <f>'ES2024_F26_Tableau1 '!M5</f>
        <v>114.86247407576343</v>
      </c>
    </row>
    <row r="7" spans="2:12" ht="20.65" customHeight="1" x14ac:dyDescent="0.2">
      <c r="B7" s="5" t="s">
        <v>31</v>
      </c>
      <c r="C7" s="65">
        <f>'[3]T_2201 en niveau'!BE23</f>
        <v>1486.395</v>
      </c>
      <c r="D7" s="65">
        <f>'[3]T_2201 en niveau'!BF23</f>
        <v>1504.864</v>
      </c>
      <c r="E7" s="65">
        <f>'[3]T_2201 en niveau'!BG23</f>
        <v>1530.261</v>
      </c>
      <c r="F7" s="65">
        <f>'[3]T_2201 en niveau'!BH23</f>
        <v>1559.6579999999999</v>
      </c>
      <c r="G7" s="65">
        <f>'[3]T_2201 en niveau'!BI23</f>
        <v>1595.5129999999999</v>
      </c>
      <c r="H7" s="65">
        <f>'[3]T_2201 en niveau'!BJ23</f>
        <v>1632.403</v>
      </c>
      <c r="I7" s="65">
        <f>'[3]T_2201 en niveau'!BK23</f>
        <v>1671.646</v>
      </c>
      <c r="J7" s="65">
        <f>'[3]T_2201 en niveau'!BL23</f>
        <v>1609.251</v>
      </c>
      <c r="K7" s="65">
        <f>'[3]T_2201 en niveau'!BM23</f>
        <v>1721.0039999999999</v>
      </c>
      <c r="L7" s="65">
        <f>'[3]T_2201 en niveau'!BN23</f>
        <v>1825.0730000000001</v>
      </c>
    </row>
    <row r="8" spans="2:12" x14ac:dyDescent="0.2">
      <c r="B8" s="6"/>
      <c r="C8" s="70"/>
      <c r="D8" s="70"/>
      <c r="E8" s="71"/>
      <c r="F8" s="71"/>
      <c r="G8" s="71"/>
      <c r="H8" s="71"/>
      <c r="I8" s="71"/>
    </row>
    <row r="9" spans="2:12" ht="13.5" customHeight="1" x14ac:dyDescent="0.2">
      <c r="B9" s="97" t="s">
        <v>40</v>
      </c>
      <c r="C9" s="98"/>
      <c r="D9" s="98"/>
    </row>
    <row r="10" spans="2:12" x14ac:dyDescent="0.2">
      <c r="B10" s="99"/>
      <c r="C10" s="98"/>
      <c r="D10" s="98"/>
    </row>
    <row r="11" spans="2:12" ht="19.5" customHeight="1" x14ac:dyDescent="0.2">
      <c r="B11" s="99"/>
      <c r="C11" s="98"/>
      <c r="D11" s="98"/>
    </row>
  </sheetData>
  <mergeCells count="1">
    <mergeCell ref="B9:D11"/>
  </mergeCells>
  <pageMargins left="0.2" right="0.2" top="0.984251969" bottom="0.3" header="0.4921259845" footer="0.492125984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B2:I21"/>
  <sheetViews>
    <sheetView showGridLines="0" topLeftCell="A10" workbookViewId="0">
      <selection activeCell="D4" sqref="D4:F4"/>
    </sheetView>
  </sheetViews>
  <sheetFormatPr baseColWidth="10" defaultColWidth="11.42578125" defaultRowHeight="12.75" x14ac:dyDescent="0.25"/>
  <cols>
    <col min="1" max="1" width="3.7109375" style="9" customWidth="1"/>
    <col min="2" max="2" width="58.140625" style="9" customWidth="1"/>
    <col min="3" max="3" width="13.7109375" style="9" customWidth="1"/>
    <col min="4" max="6" width="12.42578125" style="9" customWidth="1"/>
    <col min="7" max="16384" width="11.42578125" style="9"/>
  </cols>
  <sheetData>
    <row r="2" spans="2:9" ht="15" customHeight="1" x14ac:dyDescent="0.25">
      <c r="B2" s="100" t="s">
        <v>43</v>
      </c>
      <c r="C2" s="100"/>
      <c r="D2" s="100"/>
      <c r="E2" s="100"/>
      <c r="F2" s="100"/>
      <c r="G2" s="100"/>
      <c r="H2" s="100"/>
      <c r="I2" s="100"/>
    </row>
    <row r="3" spans="2:9" ht="10.9" customHeight="1" x14ac:dyDescent="0.25">
      <c r="B3" s="29"/>
      <c r="C3" s="29"/>
      <c r="D3" s="29"/>
      <c r="E3" s="29"/>
      <c r="F3" s="32" t="s">
        <v>36</v>
      </c>
      <c r="G3" s="29"/>
      <c r="H3" s="29"/>
      <c r="I3" s="29"/>
    </row>
    <row r="4" spans="2:9" x14ac:dyDescent="0.25">
      <c r="C4" s="103" t="s">
        <v>20</v>
      </c>
      <c r="D4" s="101" t="s">
        <v>46</v>
      </c>
      <c r="E4" s="101"/>
      <c r="F4" s="102"/>
    </row>
    <row r="5" spans="2:9" ht="13.5" customHeight="1" x14ac:dyDescent="0.25">
      <c r="C5" s="104"/>
      <c r="D5" s="12">
        <v>2020</v>
      </c>
      <c r="E5" s="12">
        <v>2021</v>
      </c>
      <c r="F5" s="12">
        <v>2022</v>
      </c>
    </row>
    <row r="6" spans="2:9" ht="16.899999999999999" customHeight="1" x14ac:dyDescent="0.25">
      <c r="B6" s="33" t="s">
        <v>1</v>
      </c>
      <c r="C6" s="74">
        <v>100</v>
      </c>
      <c r="D6" s="74">
        <v>-7.9838113195732969</v>
      </c>
      <c r="E6" s="74">
        <v>4.2203304553739995</v>
      </c>
      <c r="F6" s="74">
        <v>-1.3925140911389966</v>
      </c>
    </row>
    <row r="7" spans="2:9" ht="16.899999999999999" customHeight="1" x14ac:dyDescent="0.25">
      <c r="B7" s="72" t="s">
        <v>32</v>
      </c>
      <c r="C7" s="75">
        <v>10.8427534874054</v>
      </c>
      <c r="D7" s="75">
        <v>-10.8824408456579</v>
      </c>
      <c r="E7" s="75">
        <v>5.3755017443740201</v>
      </c>
      <c r="F7" s="75">
        <v>-0.79939284610197592</v>
      </c>
    </row>
    <row r="8" spans="2:9" ht="16.899999999999999" customHeight="1" x14ac:dyDescent="0.25">
      <c r="B8" s="31" t="s">
        <v>33</v>
      </c>
      <c r="C8" s="76">
        <v>10.144996028528301</v>
      </c>
      <c r="D8" s="76">
        <v>-16.039757002812298</v>
      </c>
      <c r="E8" s="76">
        <v>7.0403432776608792</v>
      </c>
      <c r="F8" s="76">
        <v>2.2581806401896101</v>
      </c>
    </row>
    <row r="9" spans="2:9" ht="16.899999999999999" customHeight="1" x14ac:dyDescent="0.25">
      <c r="B9" s="31" t="s">
        <v>21</v>
      </c>
      <c r="C9" s="76">
        <v>9.77012447261232</v>
      </c>
      <c r="D9" s="76">
        <v>1.2842907183672001</v>
      </c>
      <c r="E9" s="76">
        <v>-3.2482573089241495</v>
      </c>
      <c r="F9" s="76">
        <v>-9.8025565492520013</v>
      </c>
    </row>
    <row r="10" spans="2:9" ht="16.899999999999999" customHeight="1" x14ac:dyDescent="0.25">
      <c r="B10" s="31" t="s">
        <v>34</v>
      </c>
      <c r="C10" s="76">
        <v>9.50762594429548</v>
      </c>
      <c r="D10" s="76">
        <v>13.209447197238799</v>
      </c>
      <c r="E10" s="76">
        <v>4.1819977131878305</v>
      </c>
      <c r="F10" s="76">
        <v>-9.3217202798375904</v>
      </c>
    </row>
    <row r="11" spans="2:9" ht="16.899999999999999" customHeight="1" x14ac:dyDescent="0.25">
      <c r="B11" s="31" t="s">
        <v>22</v>
      </c>
      <c r="C11" s="76">
        <v>7.6433004837070202</v>
      </c>
      <c r="D11" s="76">
        <v>-14.2916595338591</v>
      </c>
      <c r="E11" s="76">
        <v>6.4027590385119497</v>
      </c>
      <c r="F11" s="76">
        <v>-5.2890368380631402E-3</v>
      </c>
    </row>
    <row r="12" spans="2:9" ht="16.899999999999999" customHeight="1" x14ac:dyDescent="0.25">
      <c r="B12" s="31" t="s">
        <v>23</v>
      </c>
      <c r="C12" s="76">
        <v>6.8661412274141504</v>
      </c>
      <c r="D12" s="76">
        <v>-9.0709186118080503</v>
      </c>
      <c r="E12" s="76">
        <v>1.8823842317450701</v>
      </c>
      <c r="F12" s="76">
        <v>-1.3205645935233701</v>
      </c>
    </row>
    <row r="13" spans="2:9" ht="16.899999999999999" customHeight="1" x14ac:dyDescent="0.25">
      <c r="B13" s="31" t="s">
        <v>24</v>
      </c>
      <c r="C13" s="76">
        <v>6.3793941142623103</v>
      </c>
      <c r="D13" s="76">
        <v>-0.37648930728270102</v>
      </c>
      <c r="E13" s="76">
        <v>9.5965221117982704</v>
      </c>
      <c r="F13" s="76">
        <v>2.0738228457794201</v>
      </c>
    </row>
    <row r="14" spans="2:9" ht="16.899999999999999" customHeight="1" x14ac:dyDescent="0.25">
      <c r="B14" s="31" t="s">
        <v>25</v>
      </c>
      <c r="C14" s="76">
        <v>5.23512936716795</v>
      </c>
      <c r="D14" s="76">
        <v>-3.3921303947398203</v>
      </c>
      <c r="E14" s="76">
        <v>2.4832201908154201</v>
      </c>
      <c r="F14" s="76">
        <v>-0.74805859182952594</v>
      </c>
    </row>
    <row r="15" spans="2:9" ht="16.899999999999999" customHeight="1" x14ac:dyDescent="0.25">
      <c r="B15" s="31" t="s">
        <v>35</v>
      </c>
      <c r="C15" s="76">
        <v>3.74658749149464</v>
      </c>
      <c r="D15" s="76">
        <v>-11.6351754642529</v>
      </c>
      <c r="E15" s="76">
        <v>4.1806568080192701</v>
      </c>
      <c r="F15" s="76">
        <v>1.67268992428167</v>
      </c>
    </row>
    <row r="16" spans="2:9" ht="16.899999999999999" customHeight="1" x14ac:dyDescent="0.25">
      <c r="B16" s="73" t="s">
        <v>26</v>
      </c>
      <c r="C16" s="77">
        <v>3.5632696626542901</v>
      </c>
      <c r="D16" s="77">
        <v>-8.6363236522572802</v>
      </c>
      <c r="E16" s="77">
        <v>2.2493188012040899</v>
      </c>
      <c r="F16" s="77">
        <v>-7.0296711063721998E-2</v>
      </c>
    </row>
    <row r="17" spans="2:6" ht="105" customHeight="1" x14ac:dyDescent="0.25">
      <c r="B17" s="105" t="s">
        <v>44</v>
      </c>
      <c r="C17" s="106"/>
      <c r="D17" s="106"/>
      <c r="E17" s="106"/>
      <c r="F17" s="106"/>
    </row>
    <row r="18" spans="2:6" x14ac:dyDescent="0.25">
      <c r="B18" s="3"/>
    </row>
    <row r="19" spans="2:6" x14ac:dyDescent="0.25">
      <c r="B19" s="30"/>
    </row>
    <row r="20" spans="2:6" x14ac:dyDescent="0.25">
      <c r="B20" s="34"/>
    </row>
    <row r="21" spans="2:6" x14ac:dyDescent="0.25">
      <c r="B21" s="35"/>
    </row>
  </sheetData>
  <mergeCells count="4">
    <mergeCell ref="B2:I2"/>
    <mergeCell ref="D4:F4"/>
    <mergeCell ref="C4:C5"/>
    <mergeCell ref="B17:F1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B1:L25"/>
  <sheetViews>
    <sheetView showGridLines="0" zoomScaleNormal="100" zoomScalePageLayoutView="70" workbookViewId="0">
      <selection activeCell="D29" sqref="D29"/>
    </sheetView>
  </sheetViews>
  <sheetFormatPr baseColWidth="10" defaultColWidth="11.42578125" defaultRowHeight="12.75" x14ac:dyDescent="0.25"/>
  <cols>
    <col min="1" max="1" width="3.7109375" style="9" customWidth="1"/>
    <col min="2" max="2" width="23.140625" style="9" customWidth="1"/>
    <col min="3" max="12" width="9.140625" style="9" customWidth="1"/>
    <col min="13" max="16384" width="11.42578125" style="9"/>
  </cols>
  <sheetData>
    <row r="1" spans="2:12" ht="19.5" customHeight="1" x14ac:dyDescent="0.25">
      <c r="B1" s="8" t="s">
        <v>41</v>
      </c>
    </row>
    <row r="2" spans="2:12" ht="23.25" customHeight="1" x14ac:dyDescent="0.25">
      <c r="I2" s="10"/>
      <c r="L2" s="10" t="s">
        <v>19</v>
      </c>
    </row>
    <row r="3" spans="2:12" ht="15" customHeight="1" x14ac:dyDescent="0.25">
      <c r="B3" s="11"/>
      <c r="C3" s="12">
        <v>2013</v>
      </c>
      <c r="D3" s="12">
        <v>2014</v>
      </c>
      <c r="E3" s="12">
        <v>2015</v>
      </c>
      <c r="F3" s="12">
        <v>2016</v>
      </c>
      <c r="G3" s="12">
        <v>2017</v>
      </c>
      <c r="H3" s="12">
        <v>2018</v>
      </c>
      <c r="I3" s="13">
        <v>2019</v>
      </c>
      <c r="J3" s="13">
        <v>2020</v>
      </c>
      <c r="K3" s="13">
        <v>2021</v>
      </c>
      <c r="L3" s="13">
        <v>2022</v>
      </c>
    </row>
    <row r="4" spans="2:12" ht="13.9" customHeight="1" x14ac:dyDescent="0.25">
      <c r="B4" s="78" t="s">
        <v>8</v>
      </c>
      <c r="C4" s="36">
        <f>'ES2024_F26_Tableau1 '!D10</f>
        <v>3.0190009923769079</v>
      </c>
      <c r="D4" s="36">
        <f>'ES2024_F26_Tableau1 '!E10</f>
        <v>2.5289813385774851</v>
      </c>
      <c r="E4" s="36">
        <f>'ES2024_F26_Tableau1 '!F10</f>
        <v>1.618560030828009</v>
      </c>
      <c r="F4" s="36">
        <f>'ES2024_F26_Tableau1 '!G10</f>
        <v>1.976130458978909</v>
      </c>
      <c r="G4" s="36">
        <f>'ES2024_F26_Tableau1 '!H10</f>
        <v>1.7765860814778818</v>
      </c>
      <c r="H4" s="36">
        <f>'ES2024_F26_Tableau1 '!I10</f>
        <v>1.070749837358087</v>
      </c>
      <c r="I4" s="36">
        <f>'ES2024_F26_Tableau1 '!J10</f>
        <v>2.0444917583298361</v>
      </c>
      <c r="J4" s="36">
        <f>'ES2024_F26_Tableau1 '!K10</f>
        <v>7.1029375416835627</v>
      </c>
      <c r="K4" s="36">
        <f>'ES2024_F26_Tableau1 '!L10</f>
        <v>6.4157842993978864</v>
      </c>
      <c r="L4" s="36">
        <f>'ES2024_F26_Tableau1 '!M10</f>
        <v>4.4557061125682029</v>
      </c>
    </row>
    <row r="5" spans="2:12" ht="13.9" customHeight="1" x14ac:dyDescent="0.25">
      <c r="B5" s="79" t="s">
        <v>37</v>
      </c>
      <c r="C5" s="82"/>
      <c r="D5" s="82"/>
      <c r="E5" s="82"/>
      <c r="F5" s="82"/>
      <c r="G5" s="82"/>
      <c r="H5" s="82"/>
      <c r="I5" s="82"/>
      <c r="J5" s="82"/>
      <c r="K5" s="82"/>
      <c r="L5" s="82"/>
    </row>
    <row r="6" spans="2:12" ht="13.9" customHeight="1" x14ac:dyDescent="0.25">
      <c r="B6" s="80" t="s">
        <v>11</v>
      </c>
      <c r="C6" s="37">
        <f>[2]G2_FacteurProd_HPUB!G119</f>
        <v>0.87262672993216039</v>
      </c>
      <c r="D6" s="37">
        <f>[2]G2_FacteurProd_HPUB!H119</f>
        <v>0.86036362734919936</v>
      </c>
      <c r="E6" s="37">
        <f>[2]G2_FacteurProd_HPUB!I119</f>
        <v>0.46726406625593375</v>
      </c>
      <c r="F6" s="37">
        <f>[2]G2_FacteurProd_HPUB!J119</f>
        <v>1.0678715350061108</v>
      </c>
      <c r="G6" s="37">
        <f>[2]G2_FacteurProd_HPUB!K119</f>
        <v>0.47200611644643609</v>
      </c>
      <c r="H6" s="37">
        <f>[2]G2_FacteurProd_HPUB!L119</f>
        <v>0.49239204081410209</v>
      </c>
      <c r="I6" s="37">
        <f>[2]G2_FacteurProd_HPUB!M119</f>
        <v>1.5295884425854338</v>
      </c>
      <c r="J6" s="37">
        <f>[2]G2_FacteurProd_HPUB!N119</f>
        <v>2.4480972079849699</v>
      </c>
      <c r="K6" s="37">
        <f>[2]G2_FacteurProd_HPUB!O119</f>
        <v>1.238406073838247</v>
      </c>
      <c r="L6" s="37">
        <f>[2]G2_FacteurProd_HPUB!P119</f>
        <v>-7.4386253024778901E-2</v>
      </c>
    </row>
    <row r="7" spans="2:12" ht="13.9" customHeight="1" x14ac:dyDescent="0.25">
      <c r="B7" s="80" t="s">
        <v>6</v>
      </c>
      <c r="C7" s="37">
        <f>[2]G2_FacteurProd_HPUB!G120</f>
        <v>1.6758563565809537</v>
      </c>
      <c r="D7" s="37">
        <f>[2]G2_FacteurProd_HPUB!H120</f>
        <v>1.7171948912218746</v>
      </c>
      <c r="E7" s="37">
        <f>[2]G2_FacteurProd_HPUB!I120</f>
        <v>0.91192855889276458</v>
      </c>
      <c r="F7" s="37">
        <f>[2]G2_FacteurProd_HPUB!J120</f>
        <v>0.85807407018435677</v>
      </c>
      <c r="G7" s="37">
        <f>[2]G2_FacteurProd_HPUB!K120</f>
        <v>1.6134471303824485</v>
      </c>
      <c r="H7" s="37">
        <f>[2]G2_FacteurProd_HPUB!L120</f>
        <v>0.76817539233555365</v>
      </c>
      <c r="I7" s="37">
        <f>[2]G2_FacteurProd_HPUB!M120</f>
        <v>0.67610384590655281</v>
      </c>
      <c r="J7" s="37">
        <f>[2]G2_FacteurProd_HPUB!N120</f>
        <v>4.4776958546294452</v>
      </c>
      <c r="K7" s="37">
        <f>[2]G2_FacteurProd_HPUB!O120</f>
        <v>4.9436269709608771</v>
      </c>
      <c r="L7" s="37">
        <f>[2]G2_FacteurProd_HPUB!P120</f>
        <v>3.7049350112715382</v>
      </c>
    </row>
    <row r="8" spans="2:12" ht="13.9" customHeight="1" x14ac:dyDescent="0.25">
      <c r="B8" s="81" t="s">
        <v>7</v>
      </c>
      <c r="C8" s="38">
        <f>[2]G2_FacteurProd_HPUB!G121</f>
        <v>0.47051790586380765</v>
      </c>
      <c r="D8" s="38">
        <f>[2]G2_FacteurProd_HPUB!H121</f>
        <v>-4.8577179993475238E-2</v>
      </c>
      <c r="E8" s="38">
        <f>[2]G2_FacteurProd_HPUB!I121</f>
        <v>0.23936740567920492</v>
      </c>
      <c r="F8" s="38">
        <f>[2]G2_FacteurProd_HPUB!J121</f>
        <v>5.0184853788539173E-2</v>
      </c>
      <c r="G8" s="38">
        <f>[2]G2_FacteurProd_HPUB!K121</f>
        <v>-0.30886716535105124</v>
      </c>
      <c r="H8" s="38">
        <f>[2]G2_FacteurProd_HPUB!L121</f>
        <v>-0.18981759579164376</v>
      </c>
      <c r="I8" s="38">
        <f>[2]G2_FacteurProd_HPUB!M121</f>
        <v>-0.16120053016207858</v>
      </c>
      <c r="J8" s="38">
        <f>[2]G2_FacteurProd_HPUB!N121</f>
        <v>0.17714447906914749</v>
      </c>
      <c r="K8" s="38">
        <f>[2]G2_FacteurProd_HPUB!O121</f>
        <v>0.23375125459871904</v>
      </c>
      <c r="L8" s="38">
        <f>[2]G2_FacteurProd_HPUB!P121</f>
        <v>0.82515735432149884</v>
      </c>
    </row>
    <row r="9" spans="2:12" ht="9.75" customHeight="1" x14ac:dyDescent="0.25">
      <c r="C9" s="14"/>
      <c r="D9" s="14"/>
      <c r="E9" s="14"/>
      <c r="F9" s="14"/>
      <c r="G9" s="14"/>
      <c r="H9" s="14"/>
      <c r="I9" s="14"/>
    </row>
    <row r="10" spans="2:12" ht="15" customHeight="1" x14ac:dyDescent="0.25">
      <c r="B10" s="107" t="s">
        <v>42</v>
      </c>
      <c r="C10" s="107"/>
      <c r="D10" s="107"/>
      <c r="E10" s="107"/>
      <c r="F10" s="107"/>
      <c r="G10" s="107"/>
      <c r="H10" s="107"/>
      <c r="I10" s="107"/>
      <c r="J10" s="107"/>
      <c r="K10" s="108"/>
    </row>
    <row r="11" spans="2:12" ht="12.75" customHeight="1" x14ac:dyDescent="0.25">
      <c r="B11" s="107"/>
      <c r="C11" s="107"/>
      <c r="D11" s="107"/>
      <c r="E11" s="107"/>
      <c r="F11" s="107"/>
      <c r="G11" s="107"/>
      <c r="H11" s="107"/>
      <c r="I11" s="107"/>
      <c r="J11" s="107"/>
      <c r="K11" s="108"/>
    </row>
    <row r="12" spans="2:12" s="2" customFormat="1" ht="13.5" customHeight="1" x14ac:dyDescent="0.2">
      <c r="B12" s="107"/>
      <c r="C12" s="107"/>
      <c r="D12" s="107"/>
      <c r="E12" s="107"/>
      <c r="F12" s="107"/>
      <c r="G12" s="107"/>
      <c r="H12" s="107"/>
      <c r="I12" s="107"/>
      <c r="J12" s="107"/>
      <c r="K12" s="108"/>
    </row>
    <row r="13" spans="2:12" x14ac:dyDescent="0.25">
      <c r="B13" s="107"/>
      <c r="C13" s="107"/>
      <c r="D13" s="107"/>
      <c r="E13" s="107"/>
      <c r="F13" s="107"/>
      <c r="G13" s="107"/>
      <c r="H13" s="107"/>
      <c r="I13" s="107"/>
      <c r="J13" s="107"/>
      <c r="K13" s="108"/>
    </row>
    <row r="14" spans="2:12" ht="15" customHeight="1" x14ac:dyDescent="0.25">
      <c r="B14" s="107"/>
      <c r="C14" s="107"/>
      <c r="D14" s="107"/>
      <c r="E14" s="107"/>
      <c r="F14" s="107"/>
      <c r="G14" s="107"/>
      <c r="H14" s="107"/>
      <c r="I14" s="107"/>
      <c r="J14" s="107"/>
      <c r="K14" s="108"/>
    </row>
    <row r="15" spans="2:12" x14ac:dyDescent="0.25">
      <c r="B15" s="107"/>
      <c r="C15" s="107"/>
      <c r="D15" s="107"/>
      <c r="E15" s="107"/>
      <c r="F15" s="107"/>
      <c r="G15" s="107"/>
      <c r="H15" s="107"/>
      <c r="I15" s="107"/>
      <c r="J15" s="107"/>
      <c r="K15" s="108"/>
    </row>
    <row r="16" spans="2:12" x14ac:dyDescent="0.25">
      <c r="B16" s="107"/>
      <c r="C16" s="107"/>
      <c r="D16" s="107"/>
      <c r="E16" s="107"/>
      <c r="F16" s="107"/>
      <c r="G16" s="107"/>
      <c r="H16" s="107"/>
      <c r="I16" s="107"/>
      <c r="J16" s="107"/>
      <c r="K16" s="108"/>
    </row>
    <row r="25" spans="3:10" x14ac:dyDescent="0.25">
      <c r="C25" s="15"/>
      <c r="D25" s="15"/>
      <c r="E25" s="15"/>
      <c r="F25" s="15"/>
      <c r="G25" s="15"/>
      <c r="H25" s="15"/>
      <c r="I25" s="15"/>
      <c r="J25" s="15"/>
    </row>
  </sheetData>
  <mergeCells count="1">
    <mergeCell ref="B10:K16"/>
  </mergeCells>
  <pageMargins left="0.7" right="0.7" top="0.75" bottom="0.75" header="0.3" footer="0.3"/>
  <pageSetup paperSize="9" orientation="portrait" horizontalDpi="90" verticalDpi="9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B2:L19"/>
  <sheetViews>
    <sheetView showGridLines="0" workbookViewId="0">
      <selection activeCell="B11" sqref="B11:D13"/>
    </sheetView>
  </sheetViews>
  <sheetFormatPr baseColWidth="10" defaultColWidth="11.42578125" defaultRowHeight="12.75" x14ac:dyDescent="0.2"/>
  <cols>
    <col min="1" max="1" width="1.5703125" style="17" customWidth="1"/>
    <col min="2" max="2" width="27.28515625" style="17" customWidth="1"/>
    <col min="3" max="4" width="27.42578125" style="17" customWidth="1"/>
    <col min="5" max="16384" width="11.42578125" style="17"/>
  </cols>
  <sheetData>
    <row r="2" spans="2:12" s="16" customFormat="1" ht="15" customHeight="1" x14ac:dyDescent="0.2">
      <c r="B2" s="109" t="s">
        <v>17</v>
      </c>
      <c r="C2" s="109"/>
      <c r="D2" s="109"/>
    </row>
    <row r="3" spans="2:12" ht="15" customHeight="1" x14ac:dyDescent="0.2">
      <c r="B3" s="1"/>
      <c r="C3" s="1"/>
      <c r="D3" s="28" t="s">
        <v>18</v>
      </c>
    </row>
    <row r="4" spans="2:12" s="1" customFormat="1" ht="30" customHeight="1" x14ac:dyDescent="0.2">
      <c r="B4" s="18"/>
      <c r="C4" s="19" t="s">
        <v>9</v>
      </c>
      <c r="D4" s="19" t="s">
        <v>14</v>
      </c>
    </row>
    <row r="5" spans="2:12" s="22" customFormat="1" ht="15" customHeight="1" x14ac:dyDescent="0.2">
      <c r="B5" s="20" t="s">
        <v>12</v>
      </c>
      <c r="C5" s="83">
        <f>'[4]G4 - Financeurs'!$N$9</f>
        <v>79.556916677166996</v>
      </c>
      <c r="D5" s="83">
        <f>([2]Tab3_financement!K4/[2]Tab3_financement!$K$8)*100</f>
        <v>92.320546536002624</v>
      </c>
      <c r="E5" s="21"/>
    </row>
    <row r="6" spans="2:12" s="1" customFormat="1" ht="15" customHeight="1" x14ac:dyDescent="0.2">
      <c r="B6" s="23" t="s">
        <v>13</v>
      </c>
      <c r="C6" s="83">
        <f>'[4]G4 - Financeurs'!$N$11</f>
        <v>12.642476771814501</v>
      </c>
      <c r="D6" s="83">
        <f>([2]Tab3_financement!K6/[2]Tab3_financement!$K$8)*100</f>
        <v>4.0818504825126167</v>
      </c>
      <c r="E6" s="22"/>
      <c r="F6" s="22"/>
    </row>
    <row r="7" spans="2:12" s="1" customFormat="1" ht="15" customHeight="1" x14ac:dyDescent="0.2">
      <c r="B7" s="20" t="s">
        <v>0</v>
      </c>
      <c r="C7" s="83">
        <f>'[4]G4 - Financeurs'!$N$12</f>
        <v>7.2019581025764303</v>
      </c>
      <c r="D7" s="83">
        <f>([2]Tab3_financement!K7/[2]Tab3_financement!$K$8)*100</f>
        <v>2.6333182573739693</v>
      </c>
      <c r="E7" s="22"/>
      <c r="F7" s="22"/>
    </row>
    <row r="8" spans="2:12" s="1" customFormat="1" ht="15" customHeight="1" x14ac:dyDescent="0.2">
      <c r="B8" s="20" t="s">
        <v>15</v>
      </c>
      <c r="C8" s="83">
        <f>'[4]G4 - Financeurs'!$N$10</f>
        <v>0.59864844844214193</v>
      </c>
      <c r="D8" s="83">
        <f>([2]Tab3_financement!K5/[2]Tab3_financement!$K$8)*100</f>
        <v>0.96428472411082611</v>
      </c>
      <c r="E8" s="22"/>
      <c r="F8" s="22"/>
    </row>
    <row r="9" spans="2:12" s="1" customFormat="1" ht="15" customHeight="1" x14ac:dyDescent="0.2">
      <c r="B9" s="24" t="s">
        <v>1</v>
      </c>
      <c r="C9" s="84">
        <v>100.00000000000026</v>
      </c>
      <c r="D9" s="84">
        <f>([2]Tab3_financement!K8/[2]Tab3_financement!$K$8)*100</f>
        <v>100</v>
      </c>
      <c r="E9" s="25"/>
    </row>
    <row r="10" spans="2:12" s="1" customFormat="1" ht="9.75" customHeight="1" x14ac:dyDescent="0.2"/>
    <row r="11" spans="2:12" s="1" customFormat="1" ht="16.5" customHeight="1" x14ac:dyDescent="0.2">
      <c r="B11" s="110" t="s">
        <v>47</v>
      </c>
      <c r="C11" s="99"/>
      <c r="D11" s="99"/>
      <c r="E11" s="7"/>
      <c r="F11" s="7"/>
      <c r="G11" s="2"/>
      <c r="H11" s="2"/>
      <c r="I11" s="26"/>
      <c r="J11" s="26"/>
      <c r="K11" s="26"/>
      <c r="L11" s="26"/>
    </row>
    <row r="12" spans="2:12" s="1" customFormat="1" x14ac:dyDescent="0.2">
      <c r="B12" s="99"/>
      <c r="C12" s="99"/>
      <c r="D12" s="99"/>
    </row>
    <row r="13" spans="2:12" x14ac:dyDescent="0.2">
      <c r="B13" s="99"/>
      <c r="C13" s="99"/>
      <c r="D13" s="99"/>
    </row>
    <row r="19" spans="6:6" x14ac:dyDescent="0.2">
      <c r="F19" s="27"/>
    </row>
  </sheetData>
  <sortState xmlns:xlrd2="http://schemas.microsoft.com/office/spreadsheetml/2017/richdata2" ref="B6:D9">
    <sortCondition descending="1" ref="D6:D9"/>
  </sortState>
  <mergeCells count="2">
    <mergeCell ref="B2:D2"/>
    <mergeCell ref="B11:D13"/>
  </mergeCells>
  <pageMargins left="0.24" right="0.78740157499999996" top="0.17" bottom="0.984251969" header="0.4921259845" footer="0.49212598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</vt:i4>
      </vt:variant>
    </vt:vector>
  </HeadingPairs>
  <TitlesOfParts>
    <vt:vector size="7" baseType="lpstr">
      <vt:lpstr>ES2024_F26_Tableau1 </vt:lpstr>
      <vt:lpstr>ES2024_F26_Graphique1</vt:lpstr>
      <vt:lpstr>ES2024_F26_Tableau2</vt:lpstr>
      <vt:lpstr>ES2024_F26_Graphique2</vt:lpstr>
      <vt:lpstr>ES2024_F26_Graphique3</vt:lpstr>
      <vt:lpstr>ES2024_F26_Graphique1!Zone_d_impression</vt:lpstr>
      <vt:lpstr>ES2024_F26_Graphique3!Zone_d_impression</vt:lpstr>
    </vt:vector>
  </TitlesOfParts>
  <Company>MSS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bboisguerin</dc:creator>
  <cp:lastModifiedBy>ROUX, Celine (DREES/DIRECTION/BPCC)</cp:lastModifiedBy>
  <dcterms:created xsi:type="dcterms:W3CDTF">2015-04-17T09:58:20Z</dcterms:created>
  <dcterms:modified xsi:type="dcterms:W3CDTF">2024-07-11T09:29:33Z</dcterms:modified>
</cp:coreProperties>
</file>