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mili\OneDrive\Documents\DREES\DREES\Panoramas\Minima 2024\Excels\"/>
    </mc:Choice>
  </mc:AlternateContent>
  <xr:revisionPtr revIDLastSave="0" documentId="13_ncr:1_{FE4A2014-E153-49F2-8663-337416BBD4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éma 1" sheetId="23" r:id="rId1"/>
    <sheet name="Tableau 1" sheetId="6" r:id="rId2"/>
    <sheet name="Graphique 1" sheetId="24" r:id="rId3"/>
    <sheet name="Tableau 2" sheetId="8" r:id="rId4"/>
    <sheet name="Tableau complémentaire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3" l="1"/>
  <c r="E48" i="23" s="1"/>
  <c r="F48" i="23" s="1"/>
  <c r="C48" i="23"/>
  <c r="D47" i="23"/>
  <c r="E47" i="23" s="1"/>
  <c r="F47" i="23" s="1"/>
  <c r="C47" i="23"/>
  <c r="D46" i="23"/>
  <c r="E46" i="23" s="1"/>
  <c r="F46" i="23" s="1"/>
  <c r="C46" i="23"/>
  <c r="D45" i="23"/>
  <c r="E45" i="23" s="1"/>
  <c r="F45" i="23" s="1"/>
  <c r="C45" i="23"/>
  <c r="D44" i="23"/>
  <c r="E44" i="23" s="1"/>
  <c r="F44" i="23" s="1"/>
  <c r="C44" i="23"/>
  <c r="D43" i="23"/>
  <c r="E43" i="23" s="1"/>
  <c r="F43" i="23" s="1"/>
  <c r="C43" i="23"/>
  <c r="D42" i="23"/>
  <c r="E42" i="23" s="1"/>
  <c r="F42" i="23" s="1"/>
  <c r="C42" i="23"/>
  <c r="D41" i="23"/>
  <c r="E41" i="23" s="1"/>
  <c r="F41" i="23" s="1"/>
  <c r="C41" i="23"/>
  <c r="D40" i="23"/>
  <c r="E40" i="23" s="1"/>
  <c r="F40" i="23" s="1"/>
  <c r="C40" i="23"/>
  <c r="D39" i="23"/>
  <c r="E39" i="23" s="1"/>
  <c r="F39" i="23" s="1"/>
  <c r="C39" i="23"/>
  <c r="D38" i="23"/>
  <c r="E38" i="23" s="1"/>
  <c r="F38" i="23" s="1"/>
  <c r="C38" i="23"/>
  <c r="D37" i="23"/>
  <c r="E37" i="23" s="1"/>
  <c r="F37" i="23" s="1"/>
  <c r="C37" i="23"/>
  <c r="D36" i="23"/>
  <c r="E36" i="23" s="1"/>
  <c r="F36" i="23" s="1"/>
  <c r="C36" i="23"/>
  <c r="D35" i="23"/>
  <c r="E35" i="23" s="1"/>
  <c r="F35" i="23" s="1"/>
  <c r="C35" i="23"/>
  <c r="D34" i="23"/>
  <c r="E34" i="23" s="1"/>
  <c r="F34" i="23" s="1"/>
  <c r="C34" i="23"/>
  <c r="D33" i="23"/>
  <c r="E33" i="23" s="1"/>
  <c r="F33" i="23" s="1"/>
  <c r="C33" i="23"/>
  <c r="D32" i="23"/>
  <c r="E32" i="23" s="1"/>
  <c r="F32" i="23" s="1"/>
  <c r="C32" i="23"/>
  <c r="D31" i="23"/>
  <c r="E31" i="23" s="1"/>
  <c r="F31" i="23" s="1"/>
  <c r="C31" i="23"/>
  <c r="D30" i="23"/>
  <c r="E30" i="23" s="1"/>
  <c r="F30" i="23" s="1"/>
  <c r="C30" i="23"/>
  <c r="D29" i="23"/>
  <c r="E29" i="23" s="1"/>
  <c r="F29" i="23" s="1"/>
  <c r="C29" i="23"/>
  <c r="D28" i="23"/>
  <c r="E28" i="23" s="1"/>
  <c r="F28" i="23" s="1"/>
  <c r="C28" i="23"/>
  <c r="D27" i="23"/>
  <c r="E27" i="23" s="1"/>
  <c r="F27" i="23" s="1"/>
  <c r="C27" i="23"/>
  <c r="D26" i="23"/>
  <c r="E26" i="23" s="1"/>
  <c r="F26" i="23" s="1"/>
  <c r="C26" i="23"/>
  <c r="D25" i="23"/>
  <c r="E25" i="23" s="1"/>
  <c r="F25" i="23" s="1"/>
  <c r="C25" i="23"/>
  <c r="D24" i="23"/>
  <c r="E24" i="23" s="1"/>
  <c r="F24" i="23" s="1"/>
  <c r="C24" i="23"/>
  <c r="D23" i="23"/>
  <c r="E23" i="23" s="1"/>
  <c r="F23" i="23" s="1"/>
  <c r="C23" i="23"/>
  <c r="D22" i="23"/>
  <c r="E22" i="23" s="1"/>
  <c r="F22" i="23" s="1"/>
  <c r="C22" i="23"/>
  <c r="D21" i="23"/>
  <c r="E21" i="23" s="1"/>
  <c r="F21" i="23" s="1"/>
  <c r="C21" i="23"/>
  <c r="D20" i="23"/>
  <c r="E20" i="23" s="1"/>
  <c r="F20" i="23" s="1"/>
  <c r="C20" i="23"/>
  <c r="D19" i="23"/>
  <c r="E19" i="23" s="1"/>
  <c r="F19" i="23" s="1"/>
  <c r="C19" i="23"/>
  <c r="D18" i="23"/>
  <c r="E18" i="23" s="1"/>
  <c r="F18" i="23" s="1"/>
  <c r="C18" i="23"/>
  <c r="D17" i="23"/>
  <c r="E17" i="23" s="1"/>
  <c r="F17" i="23" s="1"/>
  <c r="C17" i="23"/>
  <c r="D16" i="23"/>
  <c r="E16" i="23" s="1"/>
  <c r="F16" i="23" s="1"/>
  <c r="C16" i="23"/>
  <c r="D15" i="23"/>
  <c r="E15" i="23" s="1"/>
  <c r="F15" i="23" s="1"/>
  <c r="C15" i="23"/>
  <c r="D14" i="23"/>
  <c r="E14" i="23" s="1"/>
  <c r="F14" i="23" s="1"/>
  <c r="C14" i="23"/>
  <c r="D13" i="23"/>
  <c r="E13" i="23" s="1"/>
  <c r="F13" i="23" s="1"/>
  <c r="C13" i="23"/>
  <c r="D12" i="23"/>
  <c r="E12" i="23" s="1"/>
  <c r="F12" i="23" s="1"/>
  <c r="C12" i="23"/>
  <c r="D11" i="23"/>
  <c r="E11" i="23" s="1"/>
  <c r="F11" i="23" s="1"/>
  <c r="C11" i="23"/>
  <c r="D10" i="23"/>
  <c r="E10" i="23" s="1"/>
  <c r="F10" i="23" s="1"/>
  <c r="C10" i="23"/>
  <c r="D9" i="23"/>
  <c r="E9" i="23" s="1"/>
  <c r="F9" i="23" s="1"/>
  <c r="C9" i="23"/>
  <c r="D8" i="23"/>
  <c r="E8" i="23" s="1"/>
  <c r="F8" i="23" s="1"/>
  <c r="C8" i="23"/>
  <c r="D7" i="23"/>
  <c r="E7" i="23" s="1"/>
  <c r="F7" i="23" s="1"/>
  <c r="C7" i="23"/>
  <c r="D6" i="23"/>
  <c r="E6" i="23" s="1"/>
  <c r="F6" i="23" s="1"/>
  <c r="C6" i="23"/>
  <c r="E4" i="23"/>
</calcChain>
</file>

<file path=xl/sharedStrings.xml><?xml version="1.0" encoding="utf-8"?>
<sst xmlns="http://schemas.openxmlformats.org/spreadsheetml/2006/main" count="237" uniqueCount="236">
  <si>
    <t>N° Dep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</si>
  <si>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</si>
  <si>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</si>
  <si>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</si>
  <si>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</si>
  <si>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</si>
  <si>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</si>
  <si>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</si>
  <si>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</si>
  <si>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</si>
  <si>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</si>
  <si>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</si>
  <si>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</si>
  <si>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</si>
  <si>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</si>
  <si>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</si>
  <si>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</si>
  <si>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</si>
  <si>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</si>
  <si>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</si>
  <si>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</si>
  <si>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</si>
  <si>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</si>
  <si>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</si>
  <si>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</si>
  <si>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</si>
  <si>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</si>
  <si>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</si>
  <si>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</si>
  <si>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</si>
  <si>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</si>
  <si>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</si>
  <si>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</si>
  <si>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</si>
  <si>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</si>
  <si>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</si>
  <si>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</si>
  <si>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</si>
  <si>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</si>
  <si>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</si>
  <si>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</si>
  <si>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</si>
  <si>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</si>
  <si>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</si>
  <si>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</si>
  <si>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</si>
  <si>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</si>
  <si>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</si>
  <si>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</si>
  <si>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</si>
  <si>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</si>
  <si>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</si>
  <si>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</si>
  <si>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</si>
  <si>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</si>
  <si>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</si>
  <si>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</si>
  <si>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</si>
  <si>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</si>
  <si>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</si>
  <si>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</si>
  <si>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</si>
  <si>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</si>
  <si>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</si>
  <si>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</si>
  <si>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</si>
  <si>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</si>
  <si>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</si>
  <si>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</si>
  <si>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</si>
  <si>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</si>
  <si>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</si>
  <si>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</si>
  <si>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</si>
  <si>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</si>
  <si>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</si>
  <si>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</si>
  <si>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</si>
  <si>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</si>
  <si>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</si>
  <si>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</si>
  <si>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</si>
  <si>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</si>
  <si>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</si>
  <si>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</si>
  <si>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</si>
  <si>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</si>
  <si>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</si>
  <si>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</si>
  <si>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</si>
  <si>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</si>
  <si>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</si>
  <si>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</si>
  <si>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</si>
  <si>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</si>
  <si>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</si>
  <si>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</si>
  <si>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</si>
  <si>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</si>
  <si>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</si>
  <si>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</si>
  <si>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</si>
  <si>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</si>
  <si>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</si>
  <si>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</si>
  <si>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</si>
  <si>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</si>
  <si>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</si>
  <si>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</si>
  <si>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</si>
  <si>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</si>
  <si>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</si>
  <si>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94</t>
  </si>
  <si>
    <t>Val-de-Marne</t>
  </si>
  <si>
    <t>95</t>
  </si>
  <si>
    <t>Val-d’Oise</t>
  </si>
  <si>
    <t>Guadeloupe</t>
  </si>
  <si>
    <t>Martinique</t>
  </si>
  <si>
    <t>Guyane</t>
  </si>
  <si>
    <t>Personne seule</t>
  </si>
  <si>
    <t>2 personnes</t>
  </si>
  <si>
    <t>3 personnes</t>
  </si>
  <si>
    <t>4 personnes</t>
  </si>
  <si>
    <t>5 personnes ou plus</t>
  </si>
  <si>
    <t>Durée des droits</t>
  </si>
  <si>
    <t xml:space="preserve">Demandeurs d’asile </t>
  </si>
  <si>
    <t>Bénéficiaires de la protection temporaire</t>
  </si>
  <si>
    <t>Catégories d’allocataires de l’ADA</t>
  </si>
  <si>
    <t>Département</t>
  </si>
  <si>
    <t>La Réunion</t>
  </si>
  <si>
    <t>Effectifs (en nombre)</t>
  </si>
  <si>
    <t>Répartition</t>
  </si>
  <si>
    <t>Caractéristiques</t>
  </si>
  <si>
    <t>Tableau 1. Durée de versement de l’ADA, selon les catégories d’allocataires</t>
  </si>
  <si>
    <t>Durée de détention de la carte de séjour temporaire 
« vie privée et familiale »</t>
  </si>
  <si>
    <t>Nombre de personnes dans le foyer (en %)</t>
  </si>
  <si>
    <t>Victimes de proxénétisme ou de traite des êtres humains</t>
  </si>
  <si>
    <t>Taux (pour 100)</t>
  </si>
  <si>
    <t>Seine-Saint-Denis</t>
  </si>
  <si>
    <t>Montant forfaitaire :</t>
  </si>
  <si>
    <t>RA</t>
  </si>
  <si>
    <t>Montant allocation</t>
  </si>
  <si>
    <t>revenu garanti</t>
  </si>
  <si>
    <t>Note &gt; Le montant de l’ADA est calculé sur un mois moyen (365 jours/12).
Lecture &gt; Une personne seule sans enfant et sans ressources initiales, ayant accepté l’offre de prise en charge proposée par l’Ofii, manifesté un besoin d’hébergement et ayant accès gratuitement à un hébergement ou à un logement à quelque titre que ce soit, perçoit l’ADA à taux plein d’un montant de 206,83 euros par mois. Avec des ressources initiales, elle perçoit une allocation égale à la différence entre le plafond des ressources (206,83 euros) et le montant de ses ressources initiales. Son revenu total garanti mensuel s’élève à 206,83 euros. Si cette personne a manifesté un besoin d’hébergement mais n’a pas accès gratuitement à un hébergement ou à un logement à quelque titre que ce soit, alors le plafond des ressources et le revenu total garanti mensuel valent 431,91 euros.</t>
  </si>
  <si>
    <t>Graphique 1. Évolution du nombre d’allocataires de l’ADA, depuis 2016</t>
  </si>
  <si>
    <t>En milliers</t>
  </si>
  <si>
    <t>France métropolitaine</t>
  </si>
  <si>
    <t>France entière</t>
  </si>
  <si>
    <t>Tableau 2. Caractéristiques des foyers allocataires de l’ADA, fin 2022</t>
  </si>
  <si>
    <t>Tableau complémentaire. Part des allocataires de l’ADA, fin 2022, parmi la population âgée de 15 à 64 ans</t>
  </si>
  <si>
    <r>
      <rPr>
        <b/>
        <sz val="8"/>
        <color theme="1"/>
        <rFont val="Marianne"/>
      </rPr>
      <t>Champ</t>
    </r>
    <r>
      <rPr>
        <sz val="8"/>
        <color theme="1"/>
        <rFont val="Marianne"/>
      </rPr>
      <t xml:space="preserve"> &gt; Effectifs en France, au 31 décembre de chaque année.
</t>
    </r>
    <r>
      <rPr>
        <b/>
        <sz val="8"/>
        <color theme="1"/>
        <rFont val="Marianne"/>
      </rPr>
      <t>Source</t>
    </r>
    <r>
      <rPr>
        <sz val="8"/>
        <color theme="1"/>
        <rFont val="Marianne"/>
      </rPr>
      <t xml:space="preserve"> &gt; Ofii.</t>
    </r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</si>
  <si>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En France, on compte au total 0,3 allocataire de l’ADA pour 100 habitants âgés de 15 à 64 ans.</t>
    </r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</si>
  <si>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>France (hors Mayotte).</t>
    </r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</si>
  <si>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Ofii ; Insee, population estimée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 2023  (résultats provisoires arrêtés fin 2023).</t>
    </r>
  </si>
  <si>
    <r>
      <t>Schéma 1. Revenu mensuel garanti pour une personne seule sans enfant et ayant une place d’hébergement gratuite, selon ses ressources, au 1</t>
    </r>
    <r>
      <rPr>
        <b/>
        <vertAlign val="superscript"/>
        <sz val="8"/>
        <color theme="1"/>
        <rFont val="Marianne"/>
      </rPr>
      <t>er</t>
    </r>
    <r>
      <rPr>
        <b/>
        <sz val="8"/>
        <color theme="1"/>
        <rFont val="Marianne"/>
      </rPr>
      <t xml:space="preserve"> avril 2024</t>
    </r>
  </si>
  <si>
    <r>
      <rPr>
        <b/>
        <sz val="8"/>
        <rFont val="Marianne"/>
      </rPr>
      <t>Note &gt;</t>
    </r>
    <r>
      <rPr>
        <sz val="8"/>
        <rFont val="Marianne"/>
      </rPr>
      <t xml:space="preserve"> Le montant de l’ADA est calculé sur un mois moyen (365 jours/12).
</t>
    </r>
    <r>
      <rPr>
        <b/>
        <sz val="8"/>
        <rFont val="Marianne"/>
      </rPr>
      <t>Lecture &gt;</t>
    </r>
    <r>
      <rPr>
        <sz val="8"/>
        <rFont val="Marianne"/>
      </rPr>
      <t xml:space="preserve"> Une personne seule sans enfant et sans ressources initiales, ayant accepté l’offre de prise en charge proposée par l’Ofii, manifesté un besoin d’hébergement et ayant accès gratuitement à un hébergement ou à un logement à quelque titre que ce soit, perçoit l’ADA à taux plein d’un montant de 206,83 euros par mois. Avec des ressources initiales, elle perçoit une allocation égale à la différence entre le plafond des ressources (206,83 euros) et le montant de ses ressources initiales. Son revenu total garanti mensuel s’élève à 206,83 euros. Si cette personne a manifesté un besoin d’hébergement mais n’a pas accès gratuitement à un hébergement ou à un logement à quelque titre que ce soit, alors le plafond des ressources et le revenu total garanti mensuel valent 431,92 euros.</t>
    </r>
  </si>
  <si>
    <t>– Jusqu’à la fin du mois au cours duquel le droit du demandeur 
de se maintenir sur le territoire français a pris fin
– Jusqu’à la date du transfert effectif vers un autre État 
si la demande d’asile relève de la compétence de cet État
– Jusqu’à la fin du mois qui suit celui de la notification de la décision 
pour les personnes qui obtiennent la qualité de réfugié ou le bénéfice 
de la protection subsidiaire</t>
  </si>
  <si>
    <t>– Jusqu’à la date à laquelle s’achève la protection, s’il n’y a pas de transfert 
du bénéficiaire vers un autre État de l’Union européenne 
– Jusqu’à la date du transfert, s’il y a transfert vers un autre État 
de l’Union européenne</t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</si>
  <si>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Législation.</t>
    </r>
  </si>
  <si>
    <r>
      <rPr>
        <b/>
        <sz val="8"/>
        <rFont val="Marianne"/>
      </rPr>
      <t>Note &gt;</t>
    </r>
    <r>
      <rPr>
        <sz val="8"/>
        <rFont val="Marianne"/>
      </rPr>
      <t xml:space="preserve"> En raison des arrondis, la somme des pourcentages n’est pas égale à 100 %.</t>
    </r>
    <r>
      <rPr>
        <b/>
        <sz val="8"/>
        <rFont val="Marianne"/>
      </rPr>
      <t xml:space="preserve">
Champ &gt;</t>
    </r>
    <r>
      <rPr>
        <sz val="8"/>
        <rFont val="Marianne"/>
      </rPr>
      <t xml:space="preserve"> France.
</t>
    </r>
    <r>
      <rPr>
        <b/>
        <sz val="8"/>
        <rFont val="Marianne"/>
      </rPr>
      <t>Source &gt;</t>
    </r>
    <r>
      <rPr>
        <sz val="8"/>
        <rFont val="Marianne"/>
      </rPr>
      <t xml:space="preserve"> Ofii.</t>
    </r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</si>
  <si>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</si>
  <si>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</si>
  <si>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</si>
  <si>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</si>
  <si>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</si>
  <si>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</si>
  <si>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</si>
  <si>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</si>
  <si>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</si>
  <si>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</si>
  <si>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</si>
  <si>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</si>
  <si>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</si>
  <si>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</si>
  <si>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</si>
  <si>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</si>
  <si>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</si>
  <si>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</si>
  <si>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</si>
  <si>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</si>
  <si>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</si>
  <si>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</si>
  <si>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</si>
  <si>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</si>
  <si>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</si>
  <si>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</si>
  <si>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</si>
  <si>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</si>
  <si>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</si>
  <si>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</si>
  <si>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</si>
  <si>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</si>
  <si>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</si>
  <si>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</si>
  <si>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</si>
  <si>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</si>
  <si>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</si>
  <si>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Côtes-d'Armor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</si>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</sst>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-* #,##0.00\ [$€-1]_-;\-* #,##0.00\ [$€-1]_-;_-* &quot;-&quot;??\ [$€-1]_-"/>
    <numFmt numFmtId="166" formatCode="\ * #,##0.00\ [$€-1]\ ;\-* #,##0.00\ [$€-1]\ ;\ * \-#\ [$€-1]\ "/>
    <numFmt numFmtId="167" formatCode="_-* #,##0.00\ [$€-1]_-;\-* #,##0.00\ [$€-1]_-;_-* \-??\ [$€-1]_-"/>
    <numFmt numFmtId="168" formatCode="#,##0.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name val="Garamond"/>
      <family val="1"/>
    </font>
    <font>
      <sz val="10"/>
      <name val="Garamond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Marianne"/>
    </font>
    <font>
      <b/>
      <sz val="8"/>
      <name val="Marianne"/>
    </font>
    <font>
      <b/>
      <sz val="8"/>
      <color theme="1"/>
      <name val="Marianne"/>
    </font>
    <font>
      <sz val="8"/>
      <color theme="1"/>
      <name val="Marianne"/>
    </font>
    <font>
      <strike/>
      <sz val="8"/>
      <color theme="1"/>
      <name val="Marianne"/>
    </font>
    <font>
      <vertAlign val="superscript"/>
      <sz val="8"/>
      <color theme="1"/>
      <name val="Marianne"/>
    </font>
    <font>
      <b/>
      <vertAlign val="superscript"/>
      <sz val="8"/>
      <color theme="1"/>
      <name val="Marianne"/>
    </font>
    <font>
      <i/>
      <sz val="8"/>
      <name val="Marianne"/>
    </font>
    <font>
      <sz val="8"/>
      <name val="Marianne"/>
      <family val="3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4" fillId="3" borderId="0" applyNumberFormat="0" applyBorder="0" applyAlignment="0" applyProtection="0"/>
    <xf numFmtId="0" fontId="11" fillId="16" borderId="1" applyNumberFormat="0" applyAlignment="0" applyProtection="0"/>
    <xf numFmtId="0" fontId="23" fillId="17" borderId="3" applyNumberFormat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" fillId="0" borderId="0" applyFill="0" applyBorder="0" applyAlignment="0" applyProtection="0"/>
    <xf numFmtId="167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3" fillId="7" borderId="1" applyNumberFormat="0" applyAlignment="0" applyProtection="0"/>
    <xf numFmtId="0" fontId="12" fillId="0" borderId="2" applyNumberFormat="0" applyFill="0" applyAlignment="0" applyProtection="0"/>
    <xf numFmtId="0" fontId="15" fillId="19" borderId="0" applyNumberFormat="0" applyBorder="0" applyAlignment="0" applyProtection="0"/>
    <xf numFmtId="0" fontId="6" fillId="0" borderId="0"/>
    <xf numFmtId="0" fontId="25" fillId="0" borderId="0"/>
    <xf numFmtId="0" fontId="27" fillId="0" borderId="0"/>
    <xf numFmtId="0" fontId="24" fillId="0" borderId="0"/>
    <xf numFmtId="0" fontId="26" fillId="0" borderId="0"/>
    <xf numFmtId="0" fontId="5" fillId="0" borderId="0"/>
    <xf numFmtId="0" fontId="24" fillId="18" borderId="4" applyNumberFormat="0" applyFont="0" applyAlignment="0" applyProtection="0"/>
    <xf numFmtId="0" fontId="17" fillId="16" borderId="8" applyNumberFormat="0" applyAlignment="0" applyProtection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2" fillId="0" borderId="0"/>
    <xf numFmtId="165" fontId="5" fillId="0" borderId="0" applyFont="0" applyFill="0" applyBorder="0" applyAlignment="0" applyProtection="0"/>
    <xf numFmtId="166" fontId="5" fillId="0" borderId="0" applyFill="0" applyBorder="0" applyAlignment="0" applyProtection="0"/>
    <xf numFmtId="167" fontId="5" fillId="0" borderId="0" applyFill="0" applyBorder="0" applyAlignment="0" applyProtection="0"/>
    <xf numFmtId="0" fontId="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1" fillId="0" borderId="0" xfId="46" applyFont="1" applyAlignment="1">
      <alignment vertical="center"/>
    </xf>
    <xf numFmtId="0" fontId="30" fillId="0" borderId="0" xfId="46" applyFont="1" applyAlignment="1">
      <alignment horizontal="left" vertical="center" wrapText="1"/>
    </xf>
    <xf numFmtId="0" fontId="31" fillId="0" borderId="0" xfId="46" applyFont="1" applyAlignment="1">
      <alignment horizontal="right" vertical="center"/>
    </xf>
    <xf numFmtId="0" fontId="32" fillId="0" borderId="0" xfId="46" applyFont="1" applyAlignment="1">
      <alignment horizontal="right" vertical="center"/>
    </xf>
    <xf numFmtId="0" fontId="31" fillId="0" borderId="0" xfId="46" applyFont="1" applyAlignment="1">
      <alignment horizontal="left" vertical="center" indent="2"/>
    </xf>
    <xf numFmtId="1" fontId="30" fillId="0" borderId="9" xfId="46" applyNumberFormat="1" applyFont="1" applyBorder="1" applyAlignment="1">
      <alignment horizontal="center" vertical="center" wrapText="1"/>
    </xf>
    <xf numFmtId="0" fontId="30" fillId="0" borderId="9" xfId="46" applyFont="1" applyBorder="1" applyAlignment="1">
      <alignment horizontal="left" vertical="center" wrapText="1"/>
    </xf>
    <xf numFmtId="164" fontId="31" fillId="0" borderId="9" xfId="46" applyNumberFormat="1" applyFont="1" applyBorder="1" applyAlignment="1">
      <alignment horizontal="center" vertical="center" wrapText="1"/>
    </xf>
    <xf numFmtId="168" fontId="31" fillId="0" borderId="9" xfId="46" applyNumberFormat="1" applyFont="1" applyBorder="1" applyAlignment="1">
      <alignment horizontal="center" vertical="center" wrapText="1"/>
    </xf>
    <xf numFmtId="164" fontId="31" fillId="0" borderId="0" xfId="46" applyNumberFormat="1" applyFont="1" applyAlignment="1">
      <alignment vertical="center"/>
    </xf>
    <xf numFmtId="0" fontId="31" fillId="0" borderId="0" xfId="46" applyFont="1" applyAlignment="1" applyProtection="1">
      <alignment vertical="center"/>
      <protection locked="0"/>
    </xf>
    <xf numFmtId="1" fontId="31" fillId="0" borderId="0" xfId="46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9" xfId="0" applyFont="1" applyBorder="1" applyAlignment="1">
      <alignment horizontal="center" vertical="center"/>
    </xf>
    <xf numFmtId="2" fontId="31" fillId="0" borderId="9" xfId="40" quotePrefix="1" applyNumberFormat="1" applyFont="1" applyBorder="1" applyAlignment="1">
      <alignment horizontal="center" vertical="center"/>
    </xf>
    <xf numFmtId="0" fontId="31" fillId="0" borderId="9" xfId="40" applyFont="1" applyBorder="1" applyAlignment="1">
      <alignment horizontal="left" vertical="center"/>
    </xf>
    <xf numFmtId="164" fontId="31" fillId="0" borderId="9" xfId="0" applyNumberFormat="1" applyFont="1" applyBorder="1" applyAlignment="1">
      <alignment horizontal="center" vertical="center"/>
    </xf>
    <xf numFmtId="2" fontId="31" fillId="0" borderId="9" xfId="0" quotePrefix="1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0" fontId="31" fillId="0" borderId="0" xfId="0" applyFont="1" applyAlignment="1" applyProtection="1">
      <alignment vertical="center"/>
      <protection locked="0"/>
    </xf>
    <xf numFmtId="1" fontId="31" fillId="0" borderId="9" xfId="40" quotePrefix="1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vertical="center"/>
    </xf>
    <xf numFmtId="0" fontId="28" fillId="0" borderId="0" xfId="46" applyFont="1"/>
    <xf numFmtId="0" fontId="29" fillId="0" borderId="0" xfId="46" applyFont="1" applyAlignment="1">
      <alignment vertical="center"/>
    </xf>
    <xf numFmtId="0" fontId="28" fillId="0" borderId="9" xfId="46" applyFont="1" applyBorder="1" applyAlignment="1">
      <alignment horizontal="center" vertical="center"/>
    </xf>
    <xf numFmtId="2" fontId="29" fillId="0" borderId="9" xfId="46" applyNumberFormat="1" applyFont="1" applyBorder="1" applyAlignment="1">
      <alignment horizontal="center" vertical="center"/>
    </xf>
    <xf numFmtId="0" fontId="29" fillId="0" borderId="9" xfId="46" applyFont="1" applyBorder="1" applyAlignment="1">
      <alignment horizontal="center" vertical="center"/>
    </xf>
    <xf numFmtId="0" fontId="29" fillId="0" borderId="0" xfId="46" applyFont="1"/>
    <xf numFmtId="1" fontId="28" fillId="0" borderId="9" xfId="46" applyNumberFormat="1" applyFont="1" applyBorder="1" applyAlignment="1">
      <alignment horizontal="center" vertical="center"/>
    </xf>
    <xf numFmtId="2" fontId="28" fillId="0" borderId="9" xfId="46" applyNumberFormat="1" applyFont="1" applyBorder="1" applyAlignment="1">
      <alignment horizontal="center" vertical="center"/>
    </xf>
    <xf numFmtId="2" fontId="28" fillId="0" borderId="0" xfId="46" applyNumberFormat="1" applyFont="1"/>
    <xf numFmtId="1" fontId="28" fillId="0" borderId="0" xfId="46" applyNumberFormat="1" applyFont="1"/>
    <xf numFmtId="0" fontId="35" fillId="0" borderId="0" xfId="46" applyFont="1" applyAlignment="1">
      <alignment horizontal="left" vertical="center" readingOrder="1"/>
    </xf>
    <xf numFmtId="0" fontId="30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1" fillId="0" borderId="9" xfId="0" quotePrefix="1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29" fillId="0" borderId="9" xfId="0" applyFont="1" applyBorder="1" applyAlignment="1">
      <alignment horizontal="center" vertical="center" wrapText="1"/>
    </xf>
    <xf numFmtId="1" fontId="29" fillId="0" borderId="9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3" fontId="30" fillId="0" borderId="9" xfId="0" applyNumberFormat="1" applyFont="1" applyBorder="1" applyAlignment="1">
      <alignment horizontal="right" vertical="center" wrapText="1" indent="3"/>
    </xf>
    <xf numFmtId="0" fontId="29" fillId="0" borderId="10" xfId="0" applyFont="1" applyBorder="1" applyAlignment="1">
      <alignment horizontal="left" vertical="center" wrapText="1"/>
    </xf>
    <xf numFmtId="164" fontId="31" fillId="0" borderId="11" xfId="0" applyNumberFormat="1" applyFont="1" applyBorder="1" applyAlignment="1">
      <alignment horizontal="right" vertical="center" wrapText="1" indent="3"/>
    </xf>
    <xf numFmtId="0" fontId="28" fillId="0" borderId="11" xfId="0" applyFont="1" applyBorder="1" applyAlignment="1">
      <alignment horizontal="left" vertical="center" wrapText="1"/>
    </xf>
    <xf numFmtId="1" fontId="31" fillId="0" borderId="11" xfId="0" applyNumberFormat="1" applyFont="1" applyBorder="1" applyAlignment="1">
      <alignment horizontal="right" vertical="center" wrapText="1" indent="3"/>
    </xf>
    <xf numFmtId="0" fontId="28" fillId="0" borderId="12" xfId="0" applyFont="1" applyBorder="1" applyAlignment="1">
      <alignment horizontal="left" vertical="center" wrapText="1"/>
    </xf>
    <xf numFmtId="1" fontId="31" fillId="0" borderId="12" xfId="0" applyNumberFormat="1" applyFont="1" applyBorder="1" applyAlignment="1">
      <alignment horizontal="right" vertical="center" wrapText="1" indent="3"/>
    </xf>
    <xf numFmtId="0" fontId="36" fillId="20" borderId="9" xfId="40" applyFont="1" applyFill="1" applyBorder="1" applyAlignment="1">
      <alignment horizontal="left" vertical="center"/>
    </xf>
    <xf numFmtId="164" fontId="36" fillId="0" borderId="9" xfId="0" applyNumberFormat="1" applyFont="1" applyBorder="1" applyAlignment="1">
      <alignment horizontal="center" vertical="center"/>
    </xf>
    <xf numFmtId="2" fontId="36" fillId="0" borderId="9" xfId="40" quotePrefix="1" applyNumberFormat="1" applyFont="1" applyBorder="1" applyAlignment="1">
      <alignment horizontal="center" vertical="center"/>
    </xf>
    <xf numFmtId="0" fontId="36" fillId="0" borderId="9" xfId="40" applyFont="1" applyBorder="1" applyAlignment="1">
      <alignment horizontal="center" vertical="center"/>
    </xf>
    <xf numFmtId="164" fontId="36" fillId="20" borderId="9" xfId="0" applyNumberFormat="1" applyFont="1" applyFill="1" applyBorder="1" applyAlignment="1">
      <alignment horizontal="center" vertical="center"/>
    </xf>
    <xf numFmtId="2" fontId="36" fillId="20" borderId="9" xfId="40" quotePrefix="1" applyNumberFormat="1" applyFont="1" applyFill="1" applyBorder="1" applyAlignment="1">
      <alignment horizontal="center" vertical="center"/>
    </xf>
    <xf numFmtId="0" fontId="28" fillId="0" borderId="9" xfId="46" applyFont="1" applyBorder="1" applyAlignment="1">
      <alignment horizontal="left" vertical="center"/>
    </xf>
    <xf numFmtId="0" fontId="28" fillId="0" borderId="0" xfId="0" applyFont="1" applyAlignment="1">
      <alignment horizontal="justify" vertical="top" wrapText="1"/>
    </xf>
    <xf numFmtId="0" fontId="28" fillId="0" borderId="0" xfId="46" applyFont="1" applyAlignment="1">
      <alignment horizontal="left" vertical="top" wrapText="1"/>
    </xf>
    <xf numFmtId="0" fontId="31" fillId="0" borderId="10" xfId="0" quotePrefix="1" applyFont="1" applyBorder="1" applyAlignment="1">
      <alignment horizontal="center" vertical="center" wrapText="1"/>
    </xf>
    <xf numFmtId="0" fontId="31" fillId="0" borderId="12" xfId="0" quotePrefix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0" fillId="0" borderId="0" xfId="46" applyFont="1" applyAlignment="1">
      <alignment horizontal="left" vertical="center" wrapText="1"/>
    </xf>
    <xf numFmtId="0" fontId="31" fillId="0" borderId="0" xfId="46" applyFont="1" applyAlignment="1">
      <alignment horizontal="left" vertical="top" wrapText="1"/>
    </xf>
    <xf numFmtId="0" fontId="31" fillId="0" borderId="0" xfId="46" applyFont="1" applyAlignment="1">
      <alignment horizontal="left" vertical="top"/>
    </xf>
    <xf numFmtId="0" fontId="30" fillId="0" borderId="0" xfId="0" applyFont="1" applyAlignment="1">
      <alignment horizontal="left" vertical="center" wrapText="1"/>
    </xf>
  </cellXfs>
  <cellStyles count="5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Bad" xfId="19" xr:uid="{00000000-0005-0000-0000-000012000000}"/>
    <cellStyle name="Calculation" xfId="20" xr:uid="{00000000-0005-0000-0000-000013000000}"/>
    <cellStyle name="Check Cell" xfId="21" xr:uid="{00000000-0005-0000-0000-000014000000}"/>
    <cellStyle name="Euro" xfId="22" xr:uid="{00000000-0005-0000-0000-000015000000}"/>
    <cellStyle name="Euro 2" xfId="23" xr:uid="{00000000-0005-0000-0000-000016000000}"/>
    <cellStyle name="Euro 2 2" xfId="49" xr:uid="{F1841CCD-AB25-43F4-BCDB-AFE9E160E72B}"/>
    <cellStyle name="Euro 3" xfId="24" xr:uid="{00000000-0005-0000-0000-000017000000}"/>
    <cellStyle name="Euro 3 2" xfId="50" xr:uid="{3618C5B5-D959-4F52-9875-CFA831EB73ED}"/>
    <cellStyle name="Euro 4" xfId="25" xr:uid="{00000000-0005-0000-0000-000018000000}"/>
    <cellStyle name="Euro 4 2" xfId="51" xr:uid="{7E81923F-6A7D-4DFE-B2BB-9F43606B460D}"/>
    <cellStyle name="Explanatory Text" xfId="26" xr:uid="{00000000-0005-0000-0000-000019000000}"/>
    <cellStyle name="Good" xfId="27" xr:uid="{00000000-0005-0000-0000-00001A000000}"/>
    <cellStyle name="Heading 1" xfId="28" xr:uid="{00000000-0005-0000-0000-00001B000000}"/>
    <cellStyle name="Heading 2" xfId="29" xr:uid="{00000000-0005-0000-0000-00001C000000}"/>
    <cellStyle name="Heading 3" xfId="30" xr:uid="{00000000-0005-0000-0000-00001D000000}"/>
    <cellStyle name="Heading 4" xfId="31" xr:uid="{00000000-0005-0000-0000-00001E000000}"/>
    <cellStyle name="Input" xfId="32" xr:uid="{00000000-0005-0000-0000-00001F000000}"/>
    <cellStyle name="Linked Cell" xfId="33" xr:uid="{00000000-0005-0000-0000-000020000000}"/>
    <cellStyle name="Neutral" xfId="34" xr:uid="{00000000-0005-0000-0000-000021000000}"/>
    <cellStyle name="Normal" xfId="0" builtinId="0"/>
    <cellStyle name="Normal 2" xfId="35" xr:uid="{00000000-0005-0000-0000-000023000000}"/>
    <cellStyle name="Normal 2 2" xfId="36" xr:uid="{00000000-0005-0000-0000-000024000000}"/>
    <cellStyle name="Normal 2 2 2" xfId="53" xr:uid="{A783978A-FB42-4535-A088-E599070FB222}"/>
    <cellStyle name="Normal 2 3" xfId="37" xr:uid="{00000000-0005-0000-0000-000025000000}"/>
    <cellStyle name="Normal 2 4" xfId="52" xr:uid="{94273305-9AFF-48FF-8923-9A087D13D1AF}"/>
    <cellStyle name="Normal 3" xfId="38" xr:uid="{00000000-0005-0000-0000-000026000000}"/>
    <cellStyle name="Normal 4" xfId="39" xr:uid="{00000000-0005-0000-0000-000027000000}"/>
    <cellStyle name="Normal 4 2" xfId="54" xr:uid="{68AD1AF4-5A3E-4ED8-BCD8-044E5333CE46}"/>
    <cellStyle name="Normal 5" xfId="45" xr:uid="{00000000-0005-0000-0000-000028000000}"/>
    <cellStyle name="Normal 5 2" xfId="55" xr:uid="{8984FB4A-D620-4B2F-B794-F363BE0D295B}"/>
    <cellStyle name="Normal 6" xfId="46" xr:uid="{00000000-0005-0000-0000-000029000000}"/>
    <cellStyle name="Normal 7" xfId="47" xr:uid="{00000000-0005-0000-0000-00002A000000}"/>
    <cellStyle name="Normal 7 2" xfId="56" xr:uid="{81D13719-FC0F-4B40-BD83-F03360DD94DB}"/>
    <cellStyle name="Normal 8" xfId="48" xr:uid="{00000000-0005-0000-0000-00002B000000}"/>
    <cellStyle name="Normal 8 2" xfId="57" xr:uid="{25914B1E-1F54-422E-AA0D-82A926503AFA}"/>
    <cellStyle name="Normal_API CNAF 31.12.96 METR (5)" xfId="40" xr:uid="{00000000-0005-0000-0000-00002C000000}"/>
    <cellStyle name="Note" xfId="41" xr:uid="{00000000-0005-0000-0000-00002D000000}"/>
    <cellStyle name="Output" xfId="42" xr:uid="{00000000-0005-0000-0000-00002E000000}"/>
    <cellStyle name="Title" xfId="43" xr:uid="{00000000-0005-0000-0000-00002F000000}"/>
    <cellStyle name="Warning Text" xfId="44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76</xdr:row>
      <xdr:rowOff>38100</xdr:rowOff>
    </xdr:from>
    <xdr:to>
      <xdr:col>16</xdr:col>
      <xdr:colOff>104775</xdr:colOff>
      <xdr:row>77</xdr:row>
      <xdr:rowOff>142875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06025" y="12268200"/>
          <a:ext cx="19621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Ressources initiales (en euros)</a:t>
          </a:r>
        </a:p>
      </xdr:txBody>
    </xdr:sp>
    <xdr:clientData/>
  </xdr:twoCellAnchor>
  <xdr:twoCellAnchor editAs="oneCell">
    <xdr:from>
      <xdr:col>7</xdr:col>
      <xdr:colOff>698499</xdr:colOff>
      <xdr:row>0</xdr:row>
      <xdr:rowOff>0</xdr:rowOff>
    </xdr:from>
    <xdr:to>
      <xdr:col>16</xdr:col>
      <xdr:colOff>292098</xdr:colOff>
      <xdr:row>0</xdr:row>
      <xdr:rowOff>12700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6146799" y="0"/>
          <a:ext cx="6108699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95"/>
  <sheetViews>
    <sheetView showGridLines="0" tabSelected="1" zoomScaleNormal="100" workbookViewId="0">
      <selection activeCell="K34" sqref="K34"/>
    </sheetView>
  </sheetViews>
  <sheetFormatPr baseColWidth="10" defaultColWidth="10.81640625" defaultRowHeight="10.5" x14ac:dyDescent="0.25"/>
  <cols>
    <col min="1" max="1" width="3.453125" style="25" customWidth="1"/>
    <col min="2" max="3" width="10.81640625" style="25"/>
    <col min="4" max="5" width="17.453125" style="25" customWidth="1"/>
    <col min="6" max="16384" width="10.81640625" style="25"/>
  </cols>
  <sheetData>
    <row r="1" spans="2:10" ht="11.25" customHeight="1" x14ac:dyDescent="0.25">
      <c r="B1" s="13" t="s">
        <v>154</v>
      </c>
    </row>
    <row r="2" spans="2:10" x14ac:dyDescent="0.25">
      <c r="B2" s="26"/>
    </row>
    <row r="3" spans="2:10" x14ac:dyDescent="0.25">
      <c r="B3" s="57" t="s">
        <v>139</v>
      </c>
      <c r="C3" s="57"/>
      <c r="D3" s="27"/>
      <c r="E3" s="27"/>
      <c r="F3" s="27"/>
    </row>
    <row r="4" spans="2:10" x14ac:dyDescent="0.25">
      <c r="B4" s="28">
        <v>206.83</v>
      </c>
      <c r="C4" s="29">
        <v>0</v>
      </c>
      <c r="D4" s="29"/>
      <c r="E4" s="28">
        <f>+B4-C4</f>
        <v>206.83</v>
      </c>
      <c r="F4" s="29"/>
      <c r="H4" s="30"/>
    </row>
    <row r="5" spans="2:10" x14ac:dyDescent="0.25">
      <c r="B5" s="29" t="s">
        <v>140</v>
      </c>
      <c r="C5" s="29" t="s">
        <v>140</v>
      </c>
      <c r="D5" s="29" t="s">
        <v>141</v>
      </c>
      <c r="E5" s="29" t="s">
        <v>142</v>
      </c>
      <c r="F5" s="29"/>
    </row>
    <row r="6" spans="2:10" x14ac:dyDescent="0.25">
      <c r="B6" s="27">
        <v>0</v>
      </c>
      <c r="C6" s="27">
        <f t="shared" ref="C6:C48" si="0">+B6</f>
        <v>0</v>
      </c>
      <c r="D6" s="31">
        <f>B4</f>
        <v>206.83</v>
      </c>
      <c r="E6" s="32">
        <f>D6+B6</f>
        <v>206.83</v>
      </c>
      <c r="F6" s="27">
        <f>E6-D6</f>
        <v>0</v>
      </c>
    </row>
    <row r="7" spans="2:10" x14ac:dyDescent="0.25">
      <c r="B7" s="27">
        <v>5</v>
      </c>
      <c r="C7" s="27">
        <f t="shared" si="0"/>
        <v>5</v>
      </c>
      <c r="D7" s="31">
        <f t="shared" ref="D7:D48" si="1">$B$4-B7</f>
        <v>201.83</v>
      </c>
      <c r="E7" s="32">
        <f t="shared" ref="E7:E48" si="2">D7+B7</f>
        <v>206.83</v>
      </c>
      <c r="F7" s="27">
        <f t="shared" ref="F7:F48" si="3">E7-D7</f>
        <v>5</v>
      </c>
    </row>
    <row r="8" spans="2:10" x14ac:dyDescent="0.25">
      <c r="B8" s="27">
        <v>10</v>
      </c>
      <c r="C8" s="27">
        <f t="shared" si="0"/>
        <v>10</v>
      </c>
      <c r="D8" s="31">
        <f t="shared" si="1"/>
        <v>196.83</v>
      </c>
      <c r="E8" s="32">
        <f t="shared" si="2"/>
        <v>206.83</v>
      </c>
      <c r="F8" s="27">
        <f t="shared" si="3"/>
        <v>10</v>
      </c>
      <c r="J8" s="33"/>
    </row>
    <row r="9" spans="2:10" x14ac:dyDescent="0.25">
      <c r="B9" s="27">
        <v>15</v>
      </c>
      <c r="C9" s="27">
        <f t="shared" si="0"/>
        <v>15</v>
      </c>
      <c r="D9" s="31">
        <f t="shared" si="1"/>
        <v>191.83</v>
      </c>
      <c r="E9" s="32">
        <f t="shared" si="2"/>
        <v>206.83</v>
      </c>
      <c r="F9" s="27">
        <f t="shared" si="3"/>
        <v>15</v>
      </c>
      <c r="J9" s="34"/>
    </row>
    <row r="10" spans="2:10" x14ac:dyDescent="0.25">
      <c r="B10" s="27">
        <v>20</v>
      </c>
      <c r="C10" s="27">
        <f t="shared" si="0"/>
        <v>20</v>
      </c>
      <c r="D10" s="31">
        <f t="shared" si="1"/>
        <v>186.83</v>
      </c>
      <c r="E10" s="32">
        <f t="shared" si="2"/>
        <v>206.83</v>
      </c>
      <c r="F10" s="27">
        <f t="shared" si="3"/>
        <v>20</v>
      </c>
    </row>
    <row r="11" spans="2:10" x14ac:dyDescent="0.25">
      <c r="B11" s="27">
        <v>25</v>
      </c>
      <c r="C11" s="27">
        <f t="shared" si="0"/>
        <v>25</v>
      </c>
      <c r="D11" s="31">
        <f t="shared" si="1"/>
        <v>181.83</v>
      </c>
      <c r="E11" s="32">
        <f t="shared" si="2"/>
        <v>206.83</v>
      </c>
      <c r="F11" s="27">
        <f t="shared" si="3"/>
        <v>25</v>
      </c>
    </row>
    <row r="12" spans="2:10" x14ac:dyDescent="0.25">
      <c r="B12" s="27">
        <v>30</v>
      </c>
      <c r="C12" s="27">
        <f t="shared" si="0"/>
        <v>30</v>
      </c>
      <c r="D12" s="31">
        <f t="shared" si="1"/>
        <v>176.83</v>
      </c>
      <c r="E12" s="32">
        <f t="shared" si="2"/>
        <v>206.83</v>
      </c>
      <c r="F12" s="27">
        <f t="shared" si="3"/>
        <v>30</v>
      </c>
    </row>
    <row r="13" spans="2:10" x14ac:dyDescent="0.25">
      <c r="B13" s="27">
        <v>35</v>
      </c>
      <c r="C13" s="27">
        <f t="shared" si="0"/>
        <v>35</v>
      </c>
      <c r="D13" s="31">
        <f t="shared" si="1"/>
        <v>171.83</v>
      </c>
      <c r="E13" s="32">
        <f t="shared" si="2"/>
        <v>206.83</v>
      </c>
      <c r="F13" s="27">
        <f t="shared" si="3"/>
        <v>35</v>
      </c>
    </row>
    <row r="14" spans="2:10" x14ac:dyDescent="0.25">
      <c r="B14" s="27">
        <v>40</v>
      </c>
      <c r="C14" s="27">
        <f t="shared" si="0"/>
        <v>40</v>
      </c>
      <c r="D14" s="31">
        <f t="shared" si="1"/>
        <v>166.83</v>
      </c>
      <c r="E14" s="32">
        <f t="shared" si="2"/>
        <v>206.83</v>
      </c>
      <c r="F14" s="27">
        <f t="shared" si="3"/>
        <v>40</v>
      </c>
    </row>
    <row r="15" spans="2:10" x14ac:dyDescent="0.25">
      <c r="B15" s="27">
        <v>45</v>
      </c>
      <c r="C15" s="27">
        <f t="shared" si="0"/>
        <v>45</v>
      </c>
      <c r="D15" s="31">
        <f t="shared" si="1"/>
        <v>161.83000000000001</v>
      </c>
      <c r="E15" s="32">
        <f t="shared" si="2"/>
        <v>206.83</v>
      </c>
      <c r="F15" s="27">
        <f t="shared" si="3"/>
        <v>45</v>
      </c>
    </row>
    <row r="16" spans="2:10" x14ac:dyDescent="0.25">
      <c r="B16" s="27">
        <v>50</v>
      </c>
      <c r="C16" s="27">
        <f t="shared" si="0"/>
        <v>50</v>
      </c>
      <c r="D16" s="31">
        <f t="shared" si="1"/>
        <v>156.83000000000001</v>
      </c>
      <c r="E16" s="32">
        <f t="shared" si="2"/>
        <v>206.83</v>
      </c>
      <c r="F16" s="27">
        <f t="shared" si="3"/>
        <v>50</v>
      </c>
    </row>
    <row r="17" spans="2:6" x14ac:dyDescent="0.25">
      <c r="B17" s="27">
        <v>55</v>
      </c>
      <c r="C17" s="27">
        <f t="shared" si="0"/>
        <v>55</v>
      </c>
      <c r="D17" s="31">
        <f t="shared" si="1"/>
        <v>151.83000000000001</v>
      </c>
      <c r="E17" s="32">
        <f t="shared" si="2"/>
        <v>206.83</v>
      </c>
      <c r="F17" s="27">
        <f t="shared" si="3"/>
        <v>55</v>
      </c>
    </row>
    <row r="18" spans="2:6" x14ac:dyDescent="0.25">
      <c r="B18" s="27">
        <v>60</v>
      </c>
      <c r="C18" s="27">
        <f t="shared" si="0"/>
        <v>60</v>
      </c>
      <c r="D18" s="31">
        <f t="shared" si="1"/>
        <v>146.83000000000001</v>
      </c>
      <c r="E18" s="32">
        <f t="shared" si="2"/>
        <v>206.83</v>
      </c>
      <c r="F18" s="27">
        <f t="shared" si="3"/>
        <v>60</v>
      </c>
    </row>
    <row r="19" spans="2:6" x14ac:dyDescent="0.25">
      <c r="B19" s="27">
        <v>65</v>
      </c>
      <c r="C19" s="27">
        <f t="shared" si="0"/>
        <v>65</v>
      </c>
      <c r="D19" s="31">
        <f t="shared" si="1"/>
        <v>141.83000000000001</v>
      </c>
      <c r="E19" s="32">
        <f t="shared" si="2"/>
        <v>206.83</v>
      </c>
      <c r="F19" s="27">
        <f t="shared" si="3"/>
        <v>65</v>
      </c>
    </row>
    <row r="20" spans="2:6" x14ac:dyDescent="0.25">
      <c r="B20" s="27">
        <v>70</v>
      </c>
      <c r="C20" s="27">
        <f t="shared" si="0"/>
        <v>70</v>
      </c>
      <c r="D20" s="31">
        <f t="shared" si="1"/>
        <v>136.83000000000001</v>
      </c>
      <c r="E20" s="32">
        <f t="shared" si="2"/>
        <v>206.83</v>
      </c>
      <c r="F20" s="27">
        <f t="shared" si="3"/>
        <v>70</v>
      </c>
    </row>
    <row r="21" spans="2:6" x14ac:dyDescent="0.25">
      <c r="B21" s="27">
        <v>75</v>
      </c>
      <c r="C21" s="27">
        <f t="shared" si="0"/>
        <v>75</v>
      </c>
      <c r="D21" s="31">
        <f t="shared" si="1"/>
        <v>131.83000000000001</v>
      </c>
      <c r="E21" s="32">
        <f t="shared" si="2"/>
        <v>206.83</v>
      </c>
      <c r="F21" s="27">
        <f t="shared" si="3"/>
        <v>75</v>
      </c>
    </row>
    <row r="22" spans="2:6" x14ac:dyDescent="0.25">
      <c r="B22" s="27">
        <v>80</v>
      </c>
      <c r="C22" s="27">
        <f t="shared" si="0"/>
        <v>80</v>
      </c>
      <c r="D22" s="31">
        <f t="shared" si="1"/>
        <v>126.83000000000001</v>
      </c>
      <c r="E22" s="32">
        <f t="shared" si="2"/>
        <v>206.83</v>
      </c>
      <c r="F22" s="27">
        <f t="shared" si="3"/>
        <v>80</v>
      </c>
    </row>
    <row r="23" spans="2:6" x14ac:dyDescent="0.25">
      <c r="B23" s="27">
        <v>85</v>
      </c>
      <c r="C23" s="27">
        <f t="shared" si="0"/>
        <v>85</v>
      </c>
      <c r="D23" s="31">
        <f t="shared" si="1"/>
        <v>121.83000000000001</v>
      </c>
      <c r="E23" s="32">
        <f t="shared" si="2"/>
        <v>206.83</v>
      </c>
      <c r="F23" s="27">
        <f t="shared" si="3"/>
        <v>85</v>
      </c>
    </row>
    <row r="24" spans="2:6" x14ac:dyDescent="0.25">
      <c r="B24" s="27">
        <v>90</v>
      </c>
      <c r="C24" s="27">
        <f t="shared" si="0"/>
        <v>90</v>
      </c>
      <c r="D24" s="31">
        <f t="shared" si="1"/>
        <v>116.83000000000001</v>
      </c>
      <c r="E24" s="32">
        <f t="shared" si="2"/>
        <v>206.83</v>
      </c>
      <c r="F24" s="27">
        <f t="shared" si="3"/>
        <v>90</v>
      </c>
    </row>
    <row r="25" spans="2:6" x14ac:dyDescent="0.25">
      <c r="B25" s="27">
        <v>95</v>
      </c>
      <c r="C25" s="27">
        <f t="shared" si="0"/>
        <v>95</v>
      </c>
      <c r="D25" s="31">
        <f t="shared" si="1"/>
        <v>111.83000000000001</v>
      </c>
      <c r="E25" s="32">
        <f t="shared" si="2"/>
        <v>206.83</v>
      </c>
      <c r="F25" s="27">
        <f t="shared" si="3"/>
        <v>95</v>
      </c>
    </row>
    <row r="26" spans="2:6" x14ac:dyDescent="0.25">
      <c r="B26" s="27">
        <v>100</v>
      </c>
      <c r="C26" s="27">
        <f t="shared" si="0"/>
        <v>100</v>
      </c>
      <c r="D26" s="31">
        <f t="shared" si="1"/>
        <v>106.83000000000001</v>
      </c>
      <c r="E26" s="32">
        <f t="shared" si="2"/>
        <v>206.83</v>
      </c>
      <c r="F26" s="27">
        <f t="shared" si="3"/>
        <v>100</v>
      </c>
    </row>
    <row r="27" spans="2:6" x14ac:dyDescent="0.25">
      <c r="B27" s="27">
        <v>105</v>
      </c>
      <c r="C27" s="27">
        <f t="shared" si="0"/>
        <v>105</v>
      </c>
      <c r="D27" s="31">
        <f t="shared" si="1"/>
        <v>101.83000000000001</v>
      </c>
      <c r="E27" s="32">
        <f t="shared" si="2"/>
        <v>206.83</v>
      </c>
      <c r="F27" s="27">
        <f t="shared" si="3"/>
        <v>105</v>
      </c>
    </row>
    <row r="28" spans="2:6" x14ac:dyDescent="0.25">
      <c r="B28" s="27">
        <v>110</v>
      </c>
      <c r="C28" s="27">
        <f t="shared" si="0"/>
        <v>110</v>
      </c>
      <c r="D28" s="31">
        <f t="shared" si="1"/>
        <v>96.830000000000013</v>
      </c>
      <c r="E28" s="32">
        <f t="shared" si="2"/>
        <v>206.83</v>
      </c>
      <c r="F28" s="27">
        <f t="shared" si="3"/>
        <v>110</v>
      </c>
    </row>
    <row r="29" spans="2:6" x14ac:dyDescent="0.25">
      <c r="B29" s="27">
        <v>115</v>
      </c>
      <c r="C29" s="27">
        <f t="shared" si="0"/>
        <v>115</v>
      </c>
      <c r="D29" s="31">
        <f t="shared" si="1"/>
        <v>91.830000000000013</v>
      </c>
      <c r="E29" s="32">
        <f t="shared" si="2"/>
        <v>206.83</v>
      </c>
      <c r="F29" s="27">
        <f t="shared" si="3"/>
        <v>115</v>
      </c>
    </row>
    <row r="30" spans="2:6" x14ac:dyDescent="0.25">
      <c r="B30" s="27">
        <v>120</v>
      </c>
      <c r="C30" s="27">
        <f t="shared" si="0"/>
        <v>120</v>
      </c>
      <c r="D30" s="31">
        <f t="shared" si="1"/>
        <v>86.830000000000013</v>
      </c>
      <c r="E30" s="32">
        <f t="shared" si="2"/>
        <v>206.83</v>
      </c>
      <c r="F30" s="27">
        <f t="shared" si="3"/>
        <v>120</v>
      </c>
    </row>
    <row r="31" spans="2:6" x14ac:dyDescent="0.25">
      <c r="B31" s="27">
        <v>125</v>
      </c>
      <c r="C31" s="27">
        <f t="shared" si="0"/>
        <v>125</v>
      </c>
      <c r="D31" s="31">
        <f t="shared" si="1"/>
        <v>81.830000000000013</v>
      </c>
      <c r="E31" s="32">
        <f t="shared" si="2"/>
        <v>206.83</v>
      </c>
      <c r="F31" s="27">
        <f t="shared" si="3"/>
        <v>125</v>
      </c>
    </row>
    <row r="32" spans="2:6" x14ac:dyDescent="0.25">
      <c r="B32" s="27">
        <v>130</v>
      </c>
      <c r="C32" s="27">
        <f t="shared" si="0"/>
        <v>130</v>
      </c>
      <c r="D32" s="31">
        <f t="shared" si="1"/>
        <v>76.830000000000013</v>
      </c>
      <c r="E32" s="32">
        <f t="shared" si="2"/>
        <v>206.83</v>
      </c>
      <c r="F32" s="27">
        <f t="shared" si="3"/>
        <v>130</v>
      </c>
    </row>
    <row r="33" spans="2:6" x14ac:dyDescent="0.25">
      <c r="B33" s="27">
        <v>135</v>
      </c>
      <c r="C33" s="27">
        <f t="shared" si="0"/>
        <v>135</v>
      </c>
      <c r="D33" s="31">
        <f t="shared" si="1"/>
        <v>71.830000000000013</v>
      </c>
      <c r="E33" s="32">
        <f t="shared" si="2"/>
        <v>206.83</v>
      </c>
      <c r="F33" s="27">
        <f t="shared" si="3"/>
        <v>135</v>
      </c>
    </row>
    <row r="34" spans="2:6" x14ac:dyDescent="0.25">
      <c r="B34" s="27">
        <v>140</v>
      </c>
      <c r="C34" s="27">
        <f t="shared" si="0"/>
        <v>140</v>
      </c>
      <c r="D34" s="31">
        <f t="shared" si="1"/>
        <v>66.830000000000013</v>
      </c>
      <c r="E34" s="32">
        <f t="shared" si="2"/>
        <v>206.83</v>
      </c>
      <c r="F34" s="27">
        <f t="shared" si="3"/>
        <v>140</v>
      </c>
    </row>
    <row r="35" spans="2:6" x14ac:dyDescent="0.25">
      <c r="B35" s="27">
        <v>145</v>
      </c>
      <c r="C35" s="27">
        <f t="shared" si="0"/>
        <v>145</v>
      </c>
      <c r="D35" s="31">
        <f t="shared" si="1"/>
        <v>61.830000000000013</v>
      </c>
      <c r="E35" s="32">
        <f t="shared" si="2"/>
        <v>206.83</v>
      </c>
      <c r="F35" s="27">
        <f t="shared" si="3"/>
        <v>145</v>
      </c>
    </row>
    <row r="36" spans="2:6" x14ac:dyDescent="0.25">
      <c r="B36" s="27">
        <v>150</v>
      </c>
      <c r="C36" s="27">
        <f t="shared" si="0"/>
        <v>150</v>
      </c>
      <c r="D36" s="31">
        <f t="shared" si="1"/>
        <v>56.830000000000013</v>
      </c>
      <c r="E36" s="32">
        <f t="shared" si="2"/>
        <v>206.83</v>
      </c>
      <c r="F36" s="27">
        <f t="shared" si="3"/>
        <v>150</v>
      </c>
    </row>
    <row r="37" spans="2:6" x14ac:dyDescent="0.25">
      <c r="B37" s="27">
        <v>155</v>
      </c>
      <c r="C37" s="27">
        <f t="shared" si="0"/>
        <v>155</v>
      </c>
      <c r="D37" s="31">
        <f t="shared" si="1"/>
        <v>51.830000000000013</v>
      </c>
      <c r="E37" s="32">
        <f t="shared" si="2"/>
        <v>206.83</v>
      </c>
      <c r="F37" s="27">
        <f t="shared" si="3"/>
        <v>155</v>
      </c>
    </row>
    <row r="38" spans="2:6" x14ac:dyDescent="0.25">
      <c r="B38" s="27">
        <v>160</v>
      </c>
      <c r="C38" s="27">
        <f t="shared" si="0"/>
        <v>160</v>
      </c>
      <c r="D38" s="31">
        <f t="shared" si="1"/>
        <v>46.830000000000013</v>
      </c>
      <c r="E38" s="32">
        <f t="shared" si="2"/>
        <v>206.83</v>
      </c>
      <c r="F38" s="27">
        <f t="shared" si="3"/>
        <v>160</v>
      </c>
    </row>
    <row r="39" spans="2:6" x14ac:dyDescent="0.25">
      <c r="B39" s="27">
        <v>165</v>
      </c>
      <c r="C39" s="27">
        <f t="shared" si="0"/>
        <v>165</v>
      </c>
      <c r="D39" s="31">
        <f t="shared" si="1"/>
        <v>41.830000000000013</v>
      </c>
      <c r="E39" s="32">
        <f t="shared" si="2"/>
        <v>206.83</v>
      </c>
      <c r="F39" s="27">
        <f t="shared" si="3"/>
        <v>165</v>
      </c>
    </row>
    <row r="40" spans="2:6" x14ac:dyDescent="0.25">
      <c r="B40" s="27">
        <v>170</v>
      </c>
      <c r="C40" s="27">
        <f t="shared" si="0"/>
        <v>170</v>
      </c>
      <c r="D40" s="31">
        <f t="shared" si="1"/>
        <v>36.830000000000013</v>
      </c>
      <c r="E40" s="32">
        <f t="shared" si="2"/>
        <v>206.83</v>
      </c>
      <c r="F40" s="27">
        <f t="shared" si="3"/>
        <v>170</v>
      </c>
    </row>
    <row r="41" spans="2:6" x14ac:dyDescent="0.25">
      <c r="B41" s="27">
        <v>175</v>
      </c>
      <c r="C41" s="27">
        <f t="shared" si="0"/>
        <v>175</v>
      </c>
      <c r="D41" s="31">
        <f t="shared" si="1"/>
        <v>31.830000000000013</v>
      </c>
      <c r="E41" s="32">
        <f t="shared" si="2"/>
        <v>206.83</v>
      </c>
      <c r="F41" s="27">
        <f t="shared" si="3"/>
        <v>175</v>
      </c>
    </row>
    <row r="42" spans="2:6" x14ac:dyDescent="0.25">
      <c r="B42" s="27">
        <v>180</v>
      </c>
      <c r="C42" s="27">
        <f t="shared" si="0"/>
        <v>180</v>
      </c>
      <c r="D42" s="31">
        <f t="shared" si="1"/>
        <v>26.830000000000013</v>
      </c>
      <c r="E42" s="32">
        <f t="shared" si="2"/>
        <v>206.83</v>
      </c>
      <c r="F42" s="27">
        <f t="shared" si="3"/>
        <v>180</v>
      </c>
    </row>
    <row r="43" spans="2:6" x14ac:dyDescent="0.25">
      <c r="B43" s="27">
        <v>185</v>
      </c>
      <c r="C43" s="27">
        <f t="shared" si="0"/>
        <v>185</v>
      </c>
      <c r="D43" s="31">
        <f t="shared" si="1"/>
        <v>21.830000000000013</v>
      </c>
      <c r="E43" s="32">
        <f t="shared" si="2"/>
        <v>206.83</v>
      </c>
      <c r="F43" s="27">
        <f t="shared" si="3"/>
        <v>185</v>
      </c>
    </row>
    <row r="44" spans="2:6" x14ac:dyDescent="0.25">
      <c r="B44" s="27">
        <v>190</v>
      </c>
      <c r="C44" s="27">
        <f t="shared" si="0"/>
        <v>190</v>
      </c>
      <c r="D44" s="31">
        <f t="shared" si="1"/>
        <v>16.830000000000013</v>
      </c>
      <c r="E44" s="32">
        <f t="shared" si="2"/>
        <v>206.83</v>
      </c>
      <c r="F44" s="27">
        <f t="shared" si="3"/>
        <v>190</v>
      </c>
    </row>
    <row r="45" spans="2:6" x14ac:dyDescent="0.25">
      <c r="B45" s="27">
        <v>195</v>
      </c>
      <c r="C45" s="27">
        <f t="shared" si="0"/>
        <v>195</v>
      </c>
      <c r="D45" s="31">
        <f t="shared" si="1"/>
        <v>11.830000000000013</v>
      </c>
      <c r="E45" s="32">
        <f t="shared" si="2"/>
        <v>206.83</v>
      </c>
      <c r="F45" s="27">
        <f t="shared" si="3"/>
        <v>195</v>
      </c>
    </row>
    <row r="46" spans="2:6" x14ac:dyDescent="0.25">
      <c r="B46" s="27">
        <v>200</v>
      </c>
      <c r="C46" s="27">
        <f t="shared" si="0"/>
        <v>200</v>
      </c>
      <c r="D46" s="31">
        <f t="shared" si="1"/>
        <v>6.8300000000000125</v>
      </c>
      <c r="E46" s="32">
        <f t="shared" si="2"/>
        <v>206.83</v>
      </c>
      <c r="F46" s="27">
        <f t="shared" si="3"/>
        <v>200</v>
      </c>
    </row>
    <row r="47" spans="2:6" x14ac:dyDescent="0.25">
      <c r="B47" s="27">
        <v>205</v>
      </c>
      <c r="C47" s="27">
        <f t="shared" si="0"/>
        <v>205</v>
      </c>
      <c r="D47" s="31">
        <f t="shared" si="1"/>
        <v>1.8300000000000125</v>
      </c>
      <c r="E47" s="32">
        <f t="shared" si="2"/>
        <v>206.83</v>
      </c>
      <c r="F47" s="27">
        <f t="shared" si="3"/>
        <v>205</v>
      </c>
    </row>
    <row r="48" spans="2:6" x14ac:dyDescent="0.25">
      <c r="B48" s="27">
        <v>206.83</v>
      </c>
      <c r="C48" s="27">
        <f t="shared" si="0"/>
        <v>206.83</v>
      </c>
      <c r="D48" s="31">
        <f t="shared" si="1"/>
        <v>0</v>
      </c>
      <c r="E48" s="32">
        <f t="shared" si="2"/>
        <v>206.83</v>
      </c>
      <c r="F48" s="27">
        <f t="shared" si="3"/>
        <v>206.83</v>
      </c>
    </row>
    <row r="50" spans="2:6" ht="119.25" customHeight="1" x14ac:dyDescent="0.25">
      <c r="B50" s="58" t="s">
        <v>155</v>
      </c>
      <c r="C50" s="58"/>
      <c r="D50" s="58"/>
      <c r="E50" s="58"/>
      <c r="F50" s="58"/>
    </row>
    <row r="82" spans="2:13" x14ac:dyDescent="0.25">
      <c r="M82" s="35"/>
    </row>
    <row r="87" spans="2:13" x14ac:dyDescent="0.25">
      <c r="J87" s="33"/>
    </row>
    <row r="95" spans="2:13" ht="409.5" customHeight="1" x14ac:dyDescent="0.25">
      <c r="B95" s="59" t="s">
        <v>143</v>
      </c>
      <c r="C95" s="59"/>
      <c r="D95" s="59"/>
      <c r="E95" s="59"/>
      <c r="F95" s="59"/>
    </row>
  </sheetData>
  <mergeCells count="3">
    <mergeCell ref="B3:C3"/>
    <mergeCell ref="B50:F50"/>
    <mergeCell ref="B95:F9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5"/>
  <sheetViews>
    <sheetView showGridLines="0" zoomScaleNormal="100" workbookViewId="0">
      <selection activeCell="F38" sqref="F38"/>
    </sheetView>
  </sheetViews>
  <sheetFormatPr baseColWidth="10" defaultColWidth="11.453125" defaultRowHeight="10.5" x14ac:dyDescent="0.25"/>
  <cols>
    <col min="1" max="1" width="3.453125" style="14" customWidth="1"/>
    <col min="2" max="3" width="50.453125" style="14" customWidth="1"/>
    <col min="4" max="16384" width="11.453125" style="14"/>
  </cols>
  <sheetData>
    <row r="1" spans="2:5" x14ac:dyDescent="0.25">
      <c r="B1" s="62" t="s">
        <v>133</v>
      </c>
      <c r="C1" s="62"/>
    </row>
    <row r="2" spans="2:5" x14ac:dyDescent="0.25">
      <c r="B2" s="15"/>
      <c r="C2" s="15"/>
    </row>
    <row r="3" spans="2:5" x14ac:dyDescent="0.25">
      <c r="B3" s="16" t="s">
        <v>127</v>
      </c>
      <c r="C3" s="36" t="s">
        <v>124</v>
      </c>
    </row>
    <row r="4" spans="2:5" x14ac:dyDescent="0.25">
      <c r="B4" s="63" t="s">
        <v>125</v>
      </c>
      <c r="C4" s="60" t="s">
        <v>156</v>
      </c>
    </row>
    <row r="5" spans="2:5" ht="72" customHeight="1" x14ac:dyDescent="0.25">
      <c r="B5" s="63"/>
      <c r="C5" s="61"/>
    </row>
    <row r="6" spans="2:5" ht="52.5" customHeight="1" x14ac:dyDescent="0.25">
      <c r="B6" s="21" t="s">
        <v>126</v>
      </c>
      <c r="C6" s="38" t="s">
        <v>157</v>
      </c>
    </row>
    <row r="7" spans="2:5" ht="36" customHeight="1" x14ac:dyDescent="0.25">
      <c r="B7" s="21" t="s">
        <v>136</v>
      </c>
      <c r="C7" s="39" t="s">
        <v>134</v>
      </c>
    </row>
    <row r="9" spans="2:5" x14ac:dyDescent="0.25">
      <c r="B9" s="14" t="s">
        <v>158</v>
      </c>
    </row>
    <row r="16" spans="2:5" ht="12.75" customHeight="1" x14ac:dyDescent="0.25">
      <c r="B16" s="64"/>
      <c r="C16" s="64"/>
      <c r="D16" s="64"/>
      <c r="E16" s="64"/>
    </row>
    <row r="17" spans="2:5" x14ac:dyDescent="0.25">
      <c r="B17" s="64"/>
      <c r="C17" s="64"/>
      <c r="D17" s="64"/>
      <c r="E17" s="64"/>
    </row>
    <row r="18" spans="2:5" x14ac:dyDescent="0.25">
      <c r="B18" s="64"/>
      <c r="C18" s="64"/>
      <c r="D18" s="64"/>
      <c r="E18" s="64"/>
    </row>
    <row r="19" spans="2:5" x14ac:dyDescent="0.25">
      <c r="B19" s="64"/>
      <c r="C19" s="64"/>
      <c r="D19" s="64"/>
      <c r="E19" s="64"/>
    </row>
    <row r="20" spans="2:5" ht="15" customHeight="1" x14ac:dyDescent="0.25">
      <c r="B20" s="64"/>
      <c r="C20" s="64"/>
      <c r="D20" s="64"/>
      <c r="E20" s="64"/>
    </row>
    <row r="21" spans="2:5" x14ac:dyDescent="0.25">
      <c r="B21" s="64"/>
      <c r="C21" s="64"/>
      <c r="D21" s="64"/>
      <c r="E21" s="64"/>
    </row>
    <row r="22" spans="2:5" x14ac:dyDescent="0.25">
      <c r="B22" s="64"/>
      <c r="C22" s="64"/>
      <c r="D22" s="64"/>
      <c r="E22" s="64"/>
    </row>
    <row r="23" spans="2:5" x14ac:dyDescent="0.25">
      <c r="B23" s="64"/>
      <c r="C23" s="64"/>
      <c r="D23" s="64"/>
      <c r="E23" s="64"/>
    </row>
    <row r="24" spans="2:5" x14ac:dyDescent="0.25">
      <c r="B24" s="64"/>
      <c r="C24" s="64"/>
      <c r="D24" s="64"/>
      <c r="E24" s="64"/>
    </row>
    <row r="25" spans="2:5" x14ac:dyDescent="0.25">
      <c r="B25" s="64"/>
      <c r="C25" s="64"/>
      <c r="D25" s="64"/>
      <c r="E25" s="64"/>
    </row>
  </sheetData>
  <mergeCells count="4">
    <mergeCell ref="C4:C5"/>
    <mergeCell ref="B1:C1"/>
    <mergeCell ref="B4:B5"/>
    <mergeCell ref="B16:E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2"/>
  <sheetViews>
    <sheetView showGridLines="0" zoomScaleNormal="100" workbookViewId="0">
      <selection activeCell="B23" sqref="B23"/>
    </sheetView>
  </sheetViews>
  <sheetFormatPr baseColWidth="10" defaultColWidth="11.453125" defaultRowHeight="11.25" customHeight="1" x14ac:dyDescent="0.25"/>
  <cols>
    <col min="1" max="1" width="3.453125" style="1" customWidth="1"/>
    <col min="2" max="2" width="41.453125" style="1" customWidth="1"/>
    <col min="3" max="6" width="11.453125" style="1" customWidth="1"/>
    <col min="7" max="16384" width="11.453125" style="1"/>
  </cols>
  <sheetData>
    <row r="1" spans="2:11" ht="11.25" customHeight="1" x14ac:dyDescent="0.25">
      <c r="B1" s="65" t="s">
        <v>144</v>
      </c>
      <c r="C1" s="65"/>
      <c r="D1" s="65"/>
      <c r="E1" s="65"/>
      <c r="F1" s="65"/>
      <c r="G1" s="65"/>
      <c r="H1" s="65"/>
    </row>
    <row r="2" spans="2:11" ht="11.25" customHeight="1" x14ac:dyDescent="0.25">
      <c r="D2" s="3"/>
      <c r="E2" s="3"/>
      <c r="G2" s="4"/>
      <c r="I2" s="5"/>
      <c r="J2" s="5" t="s">
        <v>145</v>
      </c>
    </row>
    <row r="3" spans="2:11" ht="11.25" customHeight="1" x14ac:dyDescent="0.25">
      <c r="B3" s="2"/>
      <c r="C3" s="6">
        <v>2016</v>
      </c>
      <c r="D3" s="6">
        <v>2017</v>
      </c>
      <c r="E3" s="6">
        <v>2018</v>
      </c>
      <c r="F3" s="6">
        <v>2019</v>
      </c>
      <c r="G3" s="6">
        <v>2020</v>
      </c>
      <c r="H3" s="6">
        <v>2021</v>
      </c>
      <c r="I3" s="6">
        <v>2022</v>
      </c>
      <c r="J3" s="6">
        <v>2023</v>
      </c>
    </row>
    <row r="4" spans="2:11" ht="15" customHeight="1" x14ac:dyDescent="0.25">
      <c r="B4" s="7" t="s">
        <v>146</v>
      </c>
      <c r="C4" s="8">
        <v>69.637</v>
      </c>
      <c r="D4" s="8">
        <v>82.197999999999993</v>
      </c>
      <c r="E4" s="8">
        <v>97.825999999999993</v>
      </c>
      <c r="F4" s="8">
        <v>105.872</v>
      </c>
      <c r="G4" s="8">
        <v>101.194</v>
      </c>
      <c r="H4" s="8">
        <v>77.091999999999999</v>
      </c>
      <c r="I4" s="8">
        <v>113.345</v>
      </c>
      <c r="J4" s="8">
        <v>105.254</v>
      </c>
    </row>
    <row r="5" spans="2:11" ht="15" customHeight="1" x14ac:dyDescent="0.25">
      <c r="B5" s="7" t="s">
        <v>147</v>
      </c>
      <c r="C5" s="9">
        <v>76.120999999999995</v>
      </c>
      <c r="D5" s="9">
        <v>86.792000000000002</v>
      </c>
      <c r="E5" s="9">
        <v>100.199</v>
      </c>
      <c r="F5" s="9">
        <v>108.22799999999999</v>
      </c>
      <c r="G5" s="8">
        <v>103.85599999999999</v>
      </c>
      <c r="H5" s="8">
        <v>78.849000000000004</v>
      </c>
      <c r="I5" s="8">
        <v>114.581</v>
      </c>
      <c r="J5" s="8">
        <v>106.973</v>
      </c>
      <c r="K5" s="10"/>
    </row>
    <row r="6" spans="2:11" ht="11.25" customHeight="1" x14ac:dyDescent="0.25">
      <c r="D6" s="10"/>
      <c r="E6" s="10"/>
      <c r="F6" s="10"/>
      <c r="G6" s="10"/>
    </row>
    <row r="7" spans="2:11" ht="26.25" customHeight="1" x14ac:dyDescent="0.25">
      <c r="B7" s="66" t="s">
        <v>150</v>
      </c>
      <c r="C7" s="67"/>
      <c r="D7" s="67"/>
      <c r="E7" s="10"/>
      <c r="F7" s="10"/>
    </row>
    <row r="9" spans="2:11" ht="11.25" customHeight="1" x14ac:dyDescent="0.25">
      <c r="F9" s="12"/>
    </row>
    <row r="12" spans="2:11" ht="11.25" customHeight="1" x14ac:dyDescent="0.25">
      <c r="E12" s="11"/>
    </row>
  </sheetData>
  <mergeCells count="2">
    <mergeCell ref="B1:H1"/>
    <mergeCell ref="B7:D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12"/>
  <sheetViews>
    <sheetView showGridLines="0" zoomScaleNormal="100" workbookViewId="0">
      <selection activeCell="C48" sqref="C48"/>
    </sheetView>
  </sheetViews>
  <sheetFormatPr baseColWidth="10" defaultColWidth="11.453125" defaultRowHeight="11.25" customHeight="1" x14ac:dyDescent="0.25"/>
  <cols>
    <col min="1" max="1" width="2.81640625" style="37" customWidth="1"/>
    <col min="2" max="2" width="43.81640625" style="37" customWidth="1"/>
    <col min="3" max="3" width="14.453125" style="37" customWidth="1"/>
    <col min="4" max="4" width="12.6328125" style="37" customWidth="1"/>
    <col min="5" max="16384" width="11.453125" style="37"/>
  </cols>
  <sheetData>
    <row r="1" spans="2:4" ht="11.25" customHeight="1" x14ac:dyDescent="0.25">
      <c r="B1" s="68" t="s">
        <v>148</v>
      </c>
      <c r="C1" s="68"/>
      <c r="D1" s="68"/>
    </row>
    <row r="2" spans="2:4" ht="11.25" customHeight="1" x14ac:dyDescent="0.25">
      <c r="C2" s="40"/>
    </row>
    <row r="3" spans="2:4" ht="15" customHeight="1" x14ac:dyDescent="0.25">
      <c r="B3" s="41" t="s">
        <v>132</v>
      </c>
      <c r="C3" s="42" t="s">
        <v>131</v>
      </c>
    </row>
    <row r="4" spans="2:4" ht="15" customHeight="1" x14ac:dyDescent="0.25">
      <c r="B4" s="43" t="s">
        <v>130</v>
      </c>
      <c r="C4" s="44">
        <v>114600</v>
      </c>
    </row>
    <row r="5" spans="2:4" ht="15" customHeight="1" x14ac:dyDescent="0.25">
      <c r="B5" s="45" t="s">
        <v>135</v>
      </c>
      <c r="C5" s="46"/>
    </row>
    <row r="6" spans="2:4" ht="15" customHeight="1" x14ac:dyDescent="0.25">
      <c r="B6" s="47" t="s">
        <v>119</v>
      </c>
      <c r="C6" s="48">
        <v>69.462650875799653</v>
      </c>
    </row>
    <row r="7" spans="2:4" ht="15" customHeight="1" x14ac:dyDescent="0.25">
      <c r="B7" s="47" t="s">
        <v>120</v>
      </c>
      <c r="C7" s="48">
        <v>14.930049484644051</v>
      </c>
    </row>
    <row r="8" spans="2:4" ht="15" customHeight="1" x14ac:dyDescent="0.25">
      <c r="B8" s="47" t="s">
        <v>121</v>
      </c>
      <c r="C8" s="48">
        <v>8.4760998769429481</v>
      </c>
    </row>
    <row r="9" spans="2:4" ht="15" customHeight="1" x14ac:dyDescent="0.25">
      <c r="B9" s="47" t="s">
        <v>122</v>
      </c>
      <c r="C9" s="48">
        <v>4.3165969925205747</v>
      </c>
    </row>
    <row r="10" spans="2:4" ht="15" customHeight="1" x14ac:dyDescent="0.25">
      <c r="B10" s="49" t="s">
        <v>123</v>
      </c>
      <c r="C10" s="50">
        <v>2.8146027700927729</v>
      </c>
    </row>
    <row r="12" spans="2:4" ht="48.75" customHeight="1" x14ac:dyDescent="0.25">
      <c r="B12" s="58" t="s">
        <v>159</v>
      </c>
      <c r="C12" s="58"/>
    </row>
  </sheetData>
  <mergeCells count="2">
    <mergeCell ref="B1:D1"/>
    <mergeCell ref="B12:C1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2"/>
  <sheetViews>
    <sheetView showGridLines="0" zoomScaleNormal="100" workbookViewId="0">
      <selection activeCell="G52" sqref="G52"/>
    </sheetView>
  </sheetViews>
  <sheetFormatPr baseColWidth="10" defaultColWidth="11.453125" defaultRowHeight="11.25" customHeight="1" x14ac:dyDescent="0.25"/>
  <cols>
    <col min="1" max="1" width="8.453125" style="14" customWidth="1"/>
    <col min="2" max="2" width="20.453125" style="14" customWidth="1"/>
    <col min="3" max="3" width="15.453125" style="14" customWidth="1"/>
    <col min="4" max="16384" width="11.453125" style="14"/>
  </cols>
  <sheetData>
    <row r="1" spans="1:3" ht="11.25" customHeight="1" x14ac:dyDescent="0.25">
      <c r="A1" s="13" t="s">
        <v>149</v>
      </c>
      <c r="B1" s="13"/>
      <c r="C1" s="13"/>
    </row>
    <row r="2" spans="1:3" ht="11.25" customHeight="1" x14ac:dyDescent="0.25">
      <c r="A2" s="15"/>
      <c r="B2" s="15"/>
      <c r="C2" s="15"/>
    </row>
    <row r="3" spans="1:3" ht="10.5" x14ac:dyDescent="0.25">
      <c r="A3" s="16" t="s">
        <v>0</v>
      </c>
      <c r="B3" s="16" t="s">
        <v>128</v>
      </c>
      <c r="C3" s="16" t="s">
        <v>137</v>
      </c>
    </row>
    <row r="4" spans="1:3" ht="11.25" customHeight="1" x14ac:dyDescent="0.25">
      <c r="A4" s="17" t="s">
        <v>1</v>
      </c>
      <c r="B4" s="18" t="s">
        <v>2</v>
      </c>
      <c r="C4" s="19">
        <v>0.29260698893474718</v>
      </c>
    </row>
    <row r="5" spans="1:3" ht="11.25" customHeight="1" x14ac:dyDescent="0.25">
      <c r="A5" s="17" t="s">
        <v>3</v>
      </c>
      <c r="B5" s="18" t="s">
        <v>4</v>
      </c>
      <c r="C5" s="19">
        <v>0.15032230120512624</v>
      </c>
    </row>
    <row r="6" spans="1:3" ht="11.25" customHeight="1" x14ac:dyDescent="0.25">
      <c r="A6" s="20" t="s">
        <v>5</v>
      </c>
      <c r="B6" s="21" t="s">
        <v>6</v>
      </c>
      <c r="C6" s="19">
        <v>0.25183284262310796</v>
      </c>
    </row>
    <row r="7" spans="1:3" ht="11.25" customHeight="1" x14ac:dyDescent="0.25">
      <c r="A7" s="17" t="s">
        <v>7</v>
      </c>
      <c r="B7" s="18" t="s">
        <v>8</v>
      </c>
      <c r="C7" s="19">
        <v>0.28472794401393392</v>
      </c>
    </row>
    <row r="8" spans="1:3" ht="11.25" customHeight="1" x14ac:dyDescent="0.25">
      <c r="A8" s="53" t="s">
        <v>170</v>
      </c>
      <c r="B8" s="51" t="s">
        <v>160</v>
      </c>
      <c r="C8" s="52">
        <v>0.21463438565506415</v>
      </c>
    </row>
    <row r="9" spans="1:3" ht="11.25" customHeight="1" x14ac:dyDescent="0.25">
      <c r="A9" s="53" t="s">
        <v>171</v>
      </c>
      <c r="B9" s="51" t="s">
        <v>161</v>
      </c>
      <c r="C9" s="52">
        <v>0.82957760924782953</v>
      </c>
    </row>
    <row r="10" spans="1:3" ht="11.25" customHeight="1" x14ac:dyDescent="0.25">
      <c r="A10" s="53" t="s">
        <v>172</v>
      </c>
      <c r="B10" s="51" t="s">
        <v>162</v>
      </c>
      <c r="C10" s="52">
        <v>0.14102544161183783</v>
      </c>
    </row>
    <row r="11" spans="1:3" ht="11.25" customHeight="1" x14ac:dyDescent="0.25">
      <c r="A11" s="53" t="s">
        <v>173</v>
      </c>
      <c r="B11" s="51" t="s">
        <v>163</v>
      </c>
      <c r="C11" s="52">
        <v>0.22464013654104387</v>
      </c>
    </row>
    <row r="12" spans="1:3" ht="11.25" customHeight="1" x14ac:dyDescent="0.25">
      <c r="A12" s="53" t="s">
        <v>174</v>
      </c>
      <c r="B12" s="51" t="s">
        <v>164</v>
      </c>
      <c r="C12" s="52">
        <v>0.15178571428571427</v>
      </c>
    </row>
    <row r="13" spans="1:3" ht="11.25" customHeight="1" x14ac:dyDescent="0.25">
      <c r="A13" s="53" t="s">
        <v>175</v>
      </c>
      <c r="B13" s="51" t="s">
        <v>165</v>
      </c>
      <c r="C13" s="52">
        <v>0.28887457044673542</v>
      </c>
    </row>
    <row r="14" spans="1:3" ht="11.25" customHeight="1" x14ac:dyDescent="0.25">
      <c r="A14" s="53" t="s">
        <v>176</v>
      </c>
      <c r="B14" s="51" t="s">
        <v>166</v>
      </c>
      <c r="C14" s="52">
        <v>0.17954650624710783</v>
      </c>
    </row>
    <row r="15" spans="1:3" ht="11.25" customHeight="1" x14ac:dyDescent="0.25">
      <c r="A15" s="53" t="s">
        <v>177</v>
      </c>
      <c r="B15" s="51" t="s">
        <v>167</v>
      </c>
      <c r="C15" s="52">
        <v>0.19043548762169329</v>
      </c>
    </row>
    <row r="16" spans="1:3" ht="11.25" customHeight="1" x14ac:dyDescent="0.25">
      <c r="A16" s="53" t="s">
        <v>178</v>
      </c>
      <c r="B16" s="51" t="s">
        <v>168</v>
      </c>
      <c r="C16" s="52">
        <v>0.3054630683447106</v>
      </c>
    </row>
    <row r="17" spans="1:3" ht="11.25" customHeight="1" x14ac:dyDescent="0.25">
      <c r="A17" s="53" t="s">
        <v>179</v>
      </c>
      <c r="B17" s="51" t="s">
        <v>169</v>
      </c>
      <c r="C17" s="52">
        <v>0.29453420613166664</v>
      </c>
    </row>
    <row r="18" spans="1:3" ht="11.25" customHeight="1" x14ac:dyDescent="0.25">
      <c r="A18" s="53" t="s">
        <v>180</v>
      </c>
      <c r="B18" s="51" t="s">
        <v>181</v>
      </c>
      <c r="C18" s="52">
        <v>0.25094870853225609</v>
      </c>
    </row>
    <row r="19" spans="1:3" ht="11.25" customHeight="1" x14ac:dyDescent="0.25">
      <c r="A19" s="53" t="s">
        <v>182</v>
      </c>
      <c r="B19" s="51" t="s">
        <v>183</v>
      </c>
      <c r="C19" s="52">
        <v>0.23669685124437725</v>
      </c>
    </row>
    <row r="20" spans="1:3" ht="11.25" customHeight="1" x14ac:dyDescent="0.25">
      <c r="A20" s="53" t="s">
        <v>184</v>
      </c>
      <c r="B20" s="51" t="s">
        <v>185</v>
      </c>
      <c r="C20" s="52">
        <v>0.19547804712663164</v>
      </c>
    </row>
    <row r="21" spans="1:3" ht="11.25" customHeight="1" x14ac:dyDescent="0.25">
      <c r="A21" s="53" t="s">
        <v>186</v>
      </c>
      <c r="B21" s="51" t="s">
        <v>187</v>
      </c>
      <c r="C21" s="52">
        <v>0.28980065938449628</v>
      </c>
    </row>
    <row r="22" spans="1:3" ht="11.25" customHeight="1" x14ac:dyDescent="0.25">
      <c r="A22" s="56" t="s">
        <v>188</v>
      </c>
      <c r="B22" s="51" t="s">
        <v>189</v>
      </c>
      <c r="C22" s="55">
        <v>0.21028568079073276</v>
      </c>
    </row>
    <row r="23" spans="1:3" ht="11.25" customHeight="1" x14ac:dyDescent="0.25">
      <c r="A23" s="54" t="s">
        <v>190</v>
      </c>
      <c r="B23" s="51" t="s">
        <v>191</v>
      </c>
      <c r="C23" s="52">
        <v>8.1667653484146271E-2</v>
      </c>
    </row>
    <row r="24" spans="1:3" ht="11.25" customHeight="1" x14ac:dyDescent="0.25">
      <c r="A24" s="54" t="s">
        <v>192</v>
      </c>
      <c r="B24" s="51" t="s">
        <v>193</v>
      </c>
      <c r="C24" s="52">
        <v>0</v>
      </c>
    </row>
    <row r="25" spans="1:3" ht="11.25" customHeight="1" x14ac:dyDescent="0.25">
      <c r="A25" s="53" t="s">
        <v>194</v>
      </c>
      <c r="B25" s="51" t="s">
        <v>195</v>
      </c>
      <c r="C25" s="52">
        <v>0.310026702590873</v>
      </c>
    </row>
    <row r="26" spans="1:3" ht="11.25" customHeight="1" x14ac:dyDescent="0.25">
      <c r="A26" s="53" t="s">
        <v>196</v>
      </c>
      <c r="B26" s="51" t="s">
        <v>197</v>
      </c>
      <c r="C26" s="52">
        <v>0.24239937825570679</v>
      </c>
    </row>
    <row r="27" spans="1:3" ht="11.25" customHeight="1" x14ac:dyDescent="0.25">
      <c r="A27" s="53" t="s">
        <v>198</v>
      </c>
      <c r="B27" s="51" t="s">
        <v>199</v>
      </c>
      <c r="C27" s="52">
        <v>0.38700058684515215</v>
      </c>
    </row>
    <row r="28" spans="1:3" ht="11.25" customHeight="1" x14ac:dyDescent="0.25">
      <c r="A28" s="53" t="s">
        <v>200</v>
      </c>
      <c r="B28" s="51" t="s">
        <v>201</v>
      </c>
      <c r="C28" s="52">
        <v>0.18244853737811484</v>
      </c>
    </row>
    <row r="29" spans="1:3" ht="11.25" customHeight="1" x14ac:dyDescent="0.25">
      <c r="A29" s="53" t="s">
        <v>202</v>
      </c>
      <c r="B29" s="51" t="s">
        <v>203</v>
      </c>
      <c r="C29" s="52">
        <v>0.30428834269000327</v>
      </c>
    </row>
    <row r="30" spans="1:3" ht="11.25" customHeight="1" x14ac:dyDescent="0.25">
      <c r="A30" s="53" t="s">
        <v>204</v>
      </c>
      <c r="B30" s="51" t="s">
        <v>205</v>
      </c>
      <c r="C30" s="52">
        <v>0.2382800047656001</v>
      </c>
    </row>
    <row r="31" spans="1:3" ht="11.25" customHeight="1" x14ac:dyDescent="0.25">
      <c r="A31" s="53" t="s">
        <v>206</v>
      </c>
      <c r="B31" s="51" t="s">
        <v>207</v>
      </c>
      <c r="C31" s="52">
        <v>0.2777216304447146</v>
      </c>
    </row>
    <row r="32" spans="1:3" ht="11.25" customHeight="1" x14ac:dyDescent="0.25">
      <c r="A32" s="53" t="s">
        <v>208</v>
      </c>
      <c r="B32" s="51" t="s">
        <v>209</v>
      </c>
      <c r="C32" s="52">
        <v>0.21073012935408494</v>
      </c>
    </row>
    <row r="33" spans="1:5" ht="11.25" customHeight="1" x14ac:dyDescent="0.25">
      <c r="A33" s="53" t="s">
        <v>210</v>
      </c>
      <c r="B33" s="51" t="s">
        <v>211</v>
      </c>
      <c r="C33" s="52">
        <v>0.18709970154434083</v>
      </c>
    </row>
    <row r="34" spans="1:5" ht="11.25" customHeight="1" x14ac:dyDescent="0.25">
      <c r="A34" s="53" t="s">
        <v>212</v>
      </c>
      <c r="B34" s="51" t="s">
        <v>213</v>
      </c>
      <c r="C34" s="52">
        <v>0.18441924642019525</v>
      </c>
    </row>
    <row r="35" spans="1:5" ht="11.25" customHeight="1" x14ac:dyDescent="0.25">
      <c r="A35" s="53" t="s">
        <v>214</v>
      </c>
      <c r="B35" s="51" t="s">
        <v>215</v>
      </c>
      <c r="C35" s="52">
        <v>0.27444388865241837</v>
      </c>
    </row>
    <row r="36" spans="1:5" ht="11.25" customHeight="1" x14ac:dyDescent="0.25">
      <c r="A36" s="53" t="s">
        <v>216</v>
      </c>
      <c r="B36" s="51" t="s">
        <v>217</v>
      </c>
      <c r="C36" s="52">
        <v>0.16604475909824923</v>
      </c>
    </row>
    <row r="37" spans="1:5" ht="11.25" customHeight="1" x14ac:dyDescent="0.25">
      <c r="A37" s="53" t="s">
        <v>218</v>
      </c>
      <c r="B37" s="51" t="s">
        <v>219</v>
      </c>
      <c r="C37" s="52">
        <v>0.273539829453051</v>
      </c>
    </row>
    <row r="38" spans="1:5" ht="11.25" customHeight="1" x14ac:dyDescent="0.25">
      <c r="A38" s="53" t="s">
        <v>220</v>
      </c>
      <c r="B38" s="51" t="s">
        <v>221</v>
      </c>
      <c r="C38" s="52">
        <v>0.27479064993904617</v>
      </c>
    </row>
    <row r="39" spans="1:5" ht="11.25" customHeight="1" x14ac:dyDescent="0.25">
      <c r="A39" s="53" t="s">
        <v>222</v>
      </c>
      <c r="B39" s="51" t="s">
        <v>223</v>
      </c>
      <c r="C39" s="52">
        <v>0.26193783078137245</v>
      </c>
    </row>
    <row r="40" spans="1:5" ht="11.25" customHeight="1" x14ac:dyDescent="0.25">
      <c r="A40" s="53" t="s">
        <v>224</v>
      </c>
      <c r="B40" s="51" t="s">
        <v>225</v>
      </c>
      <c r="C40" s="52">
        <v>0.20815710470882884</v>
      </c>
    </row>
    <row r="41" spans="1:5" ht="11.25" customHeight="1" x14ac:dyDescent="0.25">
      <c r="A41" s="53" t="s">
        <v>9</v>
      </c>
      <c r="B41" s="51" t="s">
        <v>226</v>
      </c>
      <c r="C41" s="52">
        <v>0.17332688810133615</v>
      </c>
    </row>
    <row r="42" spans="1:5" ht="11.25" customHeight="1" x14ac:dyDescent="0.25">
      <c r="A42" s="53" t="s">
        <v>10</v>
      </c>
      <c r="B42" s="51" t="s">
        <v>227</v>
      </c>
      <c r="C42" s="52">
        <v>0.26001065759328795</v>
      </c>
    </row>
    <row r="43" spans="1:5" ht="11.25" customHeight="1" x14ac:dyDescent="0.25">
      <c r="A43" s="53" t="s">
        <v>11</v>
      </c>
      <c r="B43" s="51" t="s">
        <v>228</v>
      </c>
      <c r="C43" s="52">
        <v>0.28884961354823391</v>
      </c>
    </row>
    <row r="44" spans="1:5" ht="11.25" customHeight="1" x14ac:dyDescent="0.25">
      <c r="A44" s="53" t="s">
        <v>12</v>
      </c>
      <c r="B44" s="51" t="s">
        <v>229</v>
      </c>
      <c r="C44" s="52">
        <v>0.18123173711019208</v>
      </c>
    </row>
    <row r="45" spans="1:5" ht="11.25" customHeight="1" x14ac:dyDescent="0.25">
      <c r="A45" s="53" t="s">
        <v>13</v>
      </c>
      <c r="B45" s="51" t="s">
        <v>230</v>
      </c>
      <c r="C45" s="52">
        <v>0.24367225282195928</v>
      </c>
      <c r="E45" s="22"/>
    </row>
    <row r="46" spans="1:5" ht="11.25" customHeight="1" x14ac:dyDescent="0.25">
      <c r="A46" s="53" t="s">
        <v>14</v>
      </c>
      <c r="B46" s="51" t="s">
        <v>231</v>
      </c>
      <c r="C46" s="52">
        <v>0.25306701459732572</v>
      </c>
    </row>
    <row r="47" spans="1:5" ht="11.25" customHeight="1" x14ac:dyDescent="0.25">
      <c r="A47" s="53" t="s">
        <v>15</v>
      </c>
      <c r="B47" s="51" t="s">
        <v>232</v>
      </c>
      <c r="C47" s="52">
        <v>0.2293055534464169</v>
      </c>
    </row>
    <row r="48" spans="1:5" ht="11.25" customHeight="1" x14ac:dyDescent="0.25">
      <c r="A48" s="53" t="s">
        <v>16</v>
      </c>
      <c r="B48" s="51" t="s">
        <v>233</v>
      </c>
      <c r="C48" s="52">
        <v>0.24295958425724781</v>
      </c>
    </row>
    <row r="49" spans="1:3" ht="11.25" customHeight="1" x14ac:dyDescent="0.25">
      <c r="A49" s="53" t="s">
        <v>17</v>
      </c>
      <c r="B49" s="51" t="s">
        <v>234</v>
      </c>
      <c r="C49" s="52">
        <v>0.32341479928834338</v>
      </c>
    </row>
    <row r="50" spans="1:3" ht="11.25" customHeight="1" x14ac:dyDescent="0.25">
      <c r="A50" s="53" t="s">
        <v>18</v>
      </c>
      <c r="B50" s="51" t="s">
        <v>235</v>
      </c>
      <c r="C50" s="52">
        <v>0.23602316562171829</v>
      </c>
    </row>
    <row r="51" spans="1:3" ht="11.25" customHeight="1" x14ac:dyDescent="0.25">
      <c r="A51" s="17" t="s">
        <v>19</v>
      </c>
      <c r="B51" s="18" t="s">
        <v>20</v>
      </c>
      <c r="C51" s="19">
        <v>0.19100667989841433</v>
      </c>
    </row>
    <row r="52" spans="1:3" ht="11.25" customHeight="1" x14ac:dyDescent="0.25">
      <c r="A52" s="17" t="s">
        <v>21</v>
      </c>
      <c r="B52" s="18" t="s">
        <v>22</v>
      </c>
      <c r="C52" s="19">
        <v>0.18733273862622657</v>
      </c>
    </row>
    <row r="53" spans="1:3" ht="11.25" customHeight="1" x14ac:dyDescent="0.25">
      <c r="A53" s="17" t="s">
        <v>23</v>
      </c>
      <c r="B53" s="18" t="s">
        <v>24</v>
      </c>
      <c r="C53" s="19">
        <v>0.18416824252569078</v>
      </c>
    </row>
    <row r="54" spans="1:3" ht="11.25" customHeight="1" x14ac:dyDescent="0.25">
      <c r="A54" s="17" t="s">
        <v>25</v>
      </c>
      <c r="B54" s="18" t="s">
        <v>26</v>
      </c>
      <c r="C54" s="19">
        <v>0.20649265939524158</v>
      </c>
    </row>
    <row r="55" spans="1:3" ht="11.25" customHeight="1" x14ac:dyDescent="0.25">
      <c r="A55" s="17" t="s">
        <v>27</v>
      </c>
      <c r="B55" s="18" t="s">
        <v>28</v>
      </c>
      <c r="C55" s="19">
        <v>0.27418823967143202</v>
      </c>
    </row>
    <row r="56" spans="1:3" ht="11.25" customHeight="1" x14ac:dyDescent="0.25">
      <c r="A56" s="17" t="s">
        <v>29</v>
      </c>
      <c r="B56" s="18" t="s">
        <v>30</v>
      </c>
      <c r="C56" s="19">
        <v>0.41900151532101415</v>
      </c>
    </row>
    <row r="57" spans="1:3" ht="11.25" customHeight="1" x14ac:dyDescent="0.25">
      <c r="A57" s="17" t="s">
        <v>31</v>
      </c>
      <c r="B57" s="18" t="s">
        <v>32</v>
      </c>
      <c r="C57" s="19">
        <v>0.21276713942080674</v>
      </c>
    </row>
    <row r="58" spans="1:3" ht="11.25" customHeight="1" x14ac:dyDescent="0.25">
      <c r="A58" s="17" t="s">
        <v>33</v>
      </c>
      <c r="B58" s="18" t="s">
        <v>34</v>
      </c>
      <c r="C58" s="19">
        <v>0.2643028768101825</v>
      </c>
    </row>
    <row r="59" spans="1:3" ht="11.25" customHeight="1" x14ac:dyDescent="0.25">
      <c r="A59" s="17" t="s">
        <v>35</v>
      </c>
      <c r="B59" s="18" t="s">
        <v>36</v>
      </c>
      <c r="C59" s="19">
        <v>0.23425397665016814</v>
      </c>
    </row>
    <row r="60" spans="1:3" ht="11.25" customHeight="1" x14ac:dyDescent="0.25">
      <c r="A60" s="17" t="s">
        <v>37</v>
      </c>
      <c r="B60" s="18" t="s">
        <v>38</v>
      </c>
      <c r="C60" s="19">
        <v>0.24079219522587861</v>
      </c>
    </row>
    <row r="61" spans="1:3" ht="11.25" customHeight="1" x14ac:dyDescent="0.25">
      <c r="A61" s="17" t="s">
        <v>39</v>
      </c>
      <c r="B61" s="18" t="s">
        <v>40</v>
      </c>
      <c r="C61" s="19">
        <v>0.32154585259061058</v>
      </c>
    </row>
    <row r="62" spans="1:3" ht="11.25" customHeight="1" x14ac:dyDescent="0.25">
      <c r="A62" s="17" t="s">
        <v>41</v>
      </c>
      <c r="B62" s="18" t="s">
        <v>42</v>
      </c>
      <c r="C62" s="19">
        <v>0.28905400507430229</v>
      </c>
    </row>
    <row r="63" spans="1:3" ht="11.25" customHeight="1" x14ac:dyDescent="0.25">
      <c r="A63" s="17" t="s">
        <v>43</v>
      </c>
      <c r="B63" s="18" t="s">
        <v>44</v>
      </c>
      <c r="C63" s="19">
        <v>0.13923784261393579</v>
      </c>
    </row>
    <row r="64" spans="1:3" ht="11.25" customHeight="1" x14ac:dyDescent="0.25">
      <c r="A64" s="17" t="s">
        <v>45</v>
      </c>
      <c r="B64" s="18" t="s">
        <v>46</v>
      </c>
      <c r="C64" s="19">
        <v>0.20488469910222548</v>
      </c>
    </row>
    <row r="65" spans="1:3" ht="11.25" customHeight="1" x14ac:dyDescent="0.25">
      <c r="A65" s="17" t="s">
        <v>47</v>
      </c>
      <c r="B65" s="18" t="s">
        <v>48</v>
      </c>
      <c r="C65" s="19">
        <v>0.30455806885716674</v>
      </c>
    </row>
    <row r="66" spans="1:3" ht="11.25" customHeight="1" x14ac:dyDescent="0.25">
      <c r="A66" s="17" t="s">
        <v>49</v>
      </c>
      <c r="B66" s="18" t="s">
        <v>50</v>
      </c>
      <c r="C66" s="19">
        <v>6.656498883299472E-2</v>
      </c>
    </row>
    <row r="67" spans="1:3" ht="11.25" customHeight="1" x14ac:dyDescent="0.25">
      <c r="A67" s="17" t="s">
        <v>51</v>
      </c>
      <c r="B67" s="18" t="s">
        <v>52</v>
      </c>
      <c r="C67" s="19">
        <v>0.25675735326574756</v>
      </c>
    </row>
    <row r="68" spans="1:3" ht="11.25" customHeight="1" x14ac:dyDescent="0.25">
      <c r="A68" s="17" t="s">
        <v>53</v>
      </c>
      <c r="B68" s="18" t="s">
        <v>54</v>
      </c>
      <c r="C68" s="19">
        <v>0.17509741587789107</v>
      </c>
    </row>
    <row r="69" spans="1:3" ht="11.25" customHeight="1" x14ac:dyDescent="0.25">
      <c r="A69" s="17" t="s">
        <v>55</v>
      </c>
      <c r="B69" s="18" t="s">
        <v>56</v>
      </c>
      <c r="C69" s="19">
        <v>0.36086041026480459</v>
      </c>
    </row>
    <row r="70" spans="1:3" ht="11.25" customHeight="1" x14ac:dyDescent="0.25">
      <c r="A70" s="17" t="s">
        <v>57</v>
      </c>
      <c r="B70" s="18" t="s">
        <v>58</v>
      </c>
      <c r="C70" s="19">
        <v>0.27532825560641139</v>
      </c>
    </row>
    <row r="71" spans="1:3" ht="11.25" customHeight="1" x14ac:dyDescent="0.25">
      <c r="A71" s="17" t="s">
        <v>59</v>
      </c>
      <c r="B71" s="18" t="s">
        <v>60</v>
      </c>
      <c r="C71" s="19">
        <v>0.41216692021136492</v>
      </c>
    </row>
    <row r="72" spans="1:3" ht="11.25" customHeight="1" x14ac:dyDescent="0.25">
      <c r="A72" s="17" t="s">
        <v>61</v>
      </c>
      <c r="B72" s="18" t="s">
        <v>62</v>
      </c>
      <c r="C72" s="19">
        <v>0.25091827654989474</v>
      </c>
    </row>
    <row r="73" spans="1:3" ht="11.25" customHeight="1" x14ac:dyDescent="0.25">
      <c r="A73" s="17" t="s">
        <v>63</v>
      </c>
      <c r="B73" s="18" t="s">
        <v>64</v>
      </c>
      <c r="C73" s="19">
        <v>0.30688969803869437</v>
      </c>
    </row>
    <row r="74" spans="1:3" ht="11.25" customHeight="1" x14ac:dyDescent="0.25">
      <c r="A74" s="17" t="s">
        <v>65</v>
      </c>
      <c r="B74" s="18" t="s">
        <v>66</v>
      </c>
      <c r="C74" s="19">
        <v>0.21408303518944535</v>
      </c>
    </row>
    <row r="75" spans="1:3" ht="11.25" customHeight="1" x14ac:dyDescent="0.25">
      <c r="A75" s="17" t="s">
        <v>67</v>
      </c>
      <c r="B75" s="18" t="s">
        <v>68</v>
      </c>
      <c r="C75" s="19">
        <v>0.19055073653954729</v>
      </c>
    </row>
    <row r="76" spans="1:3" ht="11.25" customHeight="1" x14ac:dyDescent="0.25">
      <c r="A76" s="17" t="s">
        <v>69</v>
      </c>
      <c r="B76" s="18" t="s">
        <v>70</v>
      </c>
      <c r="C76" s="19">
        <v>0.21064469773378436</v>
      </c>
    </row>
    <row r="77" spans="1:3" ht="11.25" customHeight="1" x14ac:dyDescent="0.25">
      <c r="A77" s="17" t="s">
        <v>71</v>
      </c>
      <c r="B77" s="18" t="s">
        <v>72</v>
      </c>
      <c r="C77" s="19">
        <v>0.25589630762650739</v>
      </c>
    </row>
    <row r="78" spans="1:3" ht="11.25" customHeight="1" x14ac:dyDescent="0.25">
      <c r="A78" s="17" t="s">
        <v>73</v>
      </c>
      <c r="B78" s="18" t="s">
        <v>74</v>
      </c>
      <c r="C78" s="19">
        <v>0.24299560598171141</v>
      </c>
    </row>
    <row r="79" spans="1:3" ht="11.25" customHeight="1" x14ac:dyDescent="0.25">
      <c r="A79" s="17" t="s">
        <v>75</v>
      </c>
      <c r="B79" s="18" t="s">
        <v>76</v>
      </c>
      <c r="C79" s="19">
        <v>0.81025543622627694</v>
      </c>
    </row>
    <row r="80" spans="1:3" ht="11.25" customHeight="1" x14ac:dyDescent="0.25">
      <c r="A80" s="17" t="s">
        <v>77</v>
      </c>
      <c r="B80" s="18" t="s">
        <v>78</v>
      </c>
      <c r="C80" s="19">
        <v>0.28644333295974939</v>
      </c>
    </row>
    <row r="81" spans="1:3" ht="11.25" customHeight="1" x14ac:dyDescent="0.25">
      <c r="A81" s="17" t="s">
        <v>79</v>
      </c>
      <c r="B81" s="18" t="s">
        <v>80</v>
      </c>
      <c r="C81" s="19">
        <v>0.26071351137844356</v>
      </c>
    </row>
    <row r="82" spans="1:3" ht="11.25" customHeight="1" x14ac:dyDescent="0.25">
      <c r="A82" s="17" t="s">
        <v>81</v>
      </c>
      <c r="B82" s="18" t="s">
        <v>82</v>
      </c>
      <c r="C82" s="19">
        <v>0.35214085634253706</v>
      </c>
    </row>
    <row r="83" spans="1:3" ht="11.25" customHeight="1" x14ac:dyDescent="0.25">
      <c r="A83" s="17" t="s">
        <v>83</v>
      </c>
      <c r="B83" s="18" t="s">
        <v>84</v>
      </c>
      <c r="C83" s="19">
        <v>0.1994813484939158</v>
      </c>
    </row>
    <row r="84" spans="1:3" ht="11.25" customHeight="1" x14ac:dyDescent="0.25">
      <c r="A84" s="17" t="s">
        <v>85</v>
      </c>
      <c r="B84" s="18" t="s">
        <v>86</v>
      </c>
      <c r="C84" s="19">
        <v>0.1846905069653885</v>
      </c>
    </row>
    <row r="85" spans="1:3" ht="11.25" customHeight="1" x14ac:dyDescent="0.25">
      <c r="A85" s="17" t="s">
        <v>87</v>
      </c>
      <c r="B85" s="18" t="s">
        <v>88</v>
      </c>
      <c r="C85" s="19">
        <v>0.14275703883600785</v>
      </c>
    </row>
    <row r="86" spans="1:3" ht="11.25" customHeight="1" x14ac:dyDescent="0.25">
      <c r="A86" s="17" t="s">
        <v>89</v>
      </c>
      <c r="B86" s="18" t="s">
        <v>90</v>
      </c>
      <c r="C86" s="19">
        <v>0.20877491136613902</v>
      </c>
    </row>
    <row r="87" spans="1:3" ht="11.25" customHeight="1" x14ac:dyDescent="0.25">
      <c r="A87" s="17" t="s">
        <v>91</v>
      </c>
      <c r="B87" s="18" t="s">
        <v>92</v>
      </c>
      <c r="C87" s="19">
        <v>0.17296600733150672</v>
      </c>
    </row>
    <row r="88" spans="1:3" ht="11.25" customHeight="1" x14ac:dyDescent="0.25">
      <c r="A88" s="17" t="s">
        <v>93</v>
      </c>
      <c r="B88" s="18" t="s">
        <v>94</v>
      </c>
      <c r="C88" s="19">
        <v>0.14150280163580828</v>
      </c>
    </row>
    <row r="89" spans="1:3" ht="11.25" customHeight="1" x14ac:dyDescent="0.25">
      <c r="A89" s="17" t="s">
        <v>95</v>
      </c>
      <c r="B89" s="18" t="s">
        <v>96</v>
      </c>
      <c r="C89" s="19">
        <v>0.11727110146882054</v>
      </c>
    </row>
    <row r="90" spans="1:3" ht="11.25" customHeight="1" x14ac:dyDescent="0.25">
      <c r="A90" s="17" t="s">
        <v>97</v>
      </c>
      <c r="B90" s="18" t="s">
        <v>98</v>
      </c>
      <c r="C90" s="19">
        <v>0.31595576619273302</v>
      </c>
    </row>
    <row r="91" spans="1:3" ht="11.25" customHeight="1" x14ac:dyDescent="0.25">
      <c r="A91" s="17" t="s">
        <v>99</v>
      </c>
      <c r="B91" s="18" t="s">
        <v>100</v>
      </c>
      <c r="C91" s="19">
        <v>0.31468691396423182</v>
      </c>
    </row>
    <row r="92" spans="1:3" ht="11.25" customHeight="1" x14ac:dyDescent="0.25">
      <c r="A92" s="17" t="s">
        <v>101</v>
      </c>
      <c r="B92" s="18" t="s">
        <v>102</v>
      </c>
      <c r="C92" s="19">
        <v>0.21239750863462845</v>
      </c>
    </row>
    <row r="93" spans="1:3" ht="11.25" customHeight="1" x14ac:dyDescent="0.25">
      <c r="A93" s="17" t="s">
        <v>103</v>
      </c>
      <c r="B93" s="18" t="s">
        <v>104</v>
      </c>
      <c r="C93" s="19">
        <v>0.23928204913397699</v>
      </c>
    </row>
    <row r="94" spans="1:3" ht="11.25" customHeight="1" x14ac:dyDescent="0.25">
      <c r="A94" s="17" t="s">
        <v>105</v>
      </c>
      <c r="B94" s="18" t="s">
        <v>106</v>
      </c>
      <c r="C94" s="19">
        <v>0.39115864694137292</v>
      </c>
    </row>
    <row r="95" spans="1:3" ht="11.25" customHeight="1" x14ac:dyDescent="0.25">
      <c r="A95" s="17" t="s">
        <v>107</v>
      </c>
      <c r="B95" s="18" t="s">
        <v>108</v>
      </c>
      <c r="C95" s="19">
        <v>0.29762045416952199</v>
      </c>
    </row>
    <row r="96" spans="1:3" ht="11.25" customHeight="1" x14ac:dyDescent="0.25">
      <c r="A96" s="17" t="s">
        <v>109</v>
      </c>
      <c r="B96" s="18" t="s">
        <v>110</v>
      </c>
      <c r="C96" s="19">
        <v>0.33683982830792752</v>
      </c>
    </row>
    <row r="97" spans="1:3" ht="11.25" customHeight="1" x14ac:dyDescent="0.25">
      <c r="A97" s="17" t="s">
        <v>111</v>
      </c>
      <c r="B97" s="18" t="s">
        <v>138</v>
      </c>
      <c r="C97" s="19">
        <v>0.23279608161090931</v>
      </c>
    </row>
    <row r="98" spans="1:3" ht="11.25" customHeight="1" x14ac:dyDescent="0.25">
      <c r="A98" s="17" t="s">
        <v>112</v>
      </c>
      <c r="B98" s="18" t="s">
        <v>113</v>
      </c>
      <c r="C98" s="19">
        <v>0.32520134432198883</v>
      </c>
    </row>
    <row r="99" spans="1:3" ht="11.25" customHeight="1" x14ac:dyDescent="0.25">
      <c r="A99" s="17" t="s">
        <v>114</v>
      </c>
      <c r="B99" s="18" t="s">
        <v>115</v>
      </c>
      <c r="C99" s="19">
        <v>0.35218768894684799</v>
      </c>
    </row>
    <row r="100" spans="1:3" ht="11.25" customHeight="1" x14ac:dyDescent="0.25">
      <c r="A100" s="23">
        <v>971</v>
      </c>
      <c r="B100" s="18" t="s">
        <v>116</v>
      </c>
      <c r="C100" s="19">
        <v>0.10237989883477792</v>
      </c>
    </row>
    <row r="101" spans="1:3" ht="11.25" customHeight="1" x14ac:dyDescent="0.25">
      <c r="A101" s="23">
        <v>972</v>
      </c>
      <c r="B101" s="18" t="s">
        <v>117</v>
      </c>
      <c r="C101" s="19">
        <v>6.9944611429327591E-2</v>
      </c>
    </row>
    <row r="102" spans="1:3" ht="11.25" customHeight="1" x14ac:dyDescent="0.25">
      <c r="A102" s="23">
        <v>973</v>
      </c>
      <c r="B102" s="18" t="s">
        <v>118</v>
      </c>
      <c r="C102" s="19">
        <v>0.43469929648791439</v>
      </c>
    </row>
    <row r="103" spans="1:3" ht="11.25" customHeight="1" x14ac:dyDescent="0.25">
      <c r="A103" s="23">
        <v>974</v>
      </c>
      <c r="B103" s="18" t="s">
        <v>129</v>
      </c>
      <c r="C103" s="19">
        <v>1.0251153254741159E-2</v>
      </c>
    </row>
    <row r="105" spans="1:3" ht="11.25" customHeight="1" x14ac:dyDescent="0.25">
      <c r="A105" s="14" t="s">
        <v>151</v>
      </c>
    </row>
    <row r="106" spans="1:3" ht="11.25" customHeight="1" x14ac:dyDescent="0.25">
      <c r="A106" s="14" t="s">
        <v>152</v>
      </c>
    </row>
    <row r="107" spans="1:3" ht="11.25" customHeight="1" x14ac:dyDescent="0.25">
      <c r="A107" s="14" t="s">
        <v>153</v>
      </c>
    </row>
    <row r="112" spans="1:3" ht="11.25" customHeight="1" x14ac:dyDescent="0.25">
      <c r="C112" s="2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Schéma 1</vt:lpstr>
      <vt:lpstr>Tableau 1</vt:lpstr>
      <vt:lpstr>Graphique 1</vt:lpstr>
      <vt:lpstr>Tableau 2</vt:lpstr>
      <vt:lpstr>Tableau complémentaire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smicheaux</dc:creator>
  <cp:lastModifiedBy>Émilie Morin</cp:lastModifiedBy>
  <dcterms:created xsi:type="dcterms:W3CDTF">2009-10-05T08:20:59Z</dcterms:created>
  <dcterms:modified xsi:type="dcterms:W3CDTF">2024-10-14T11:22:21Z</dcterms:modified>
</cp:coreProperties>
</file>