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hidePivotFieldList="1"/>
  <mc:AlternateContent xmlns:mc="http://schemas.openxmlformats.org/markup-compatibility/2006">
    <mc:Choice Requires="x15">
      <x15ac:absPath xmlns:x15ac="http://schemas.microsoft.com/office/spreadsheetml/2010/11/ac" url="C:\Users\pierre.cheloudko\Documents\"/>
    </mc:Choice>
  </mc:AlternateContent>
  <xr:revisionPtr revIDLastSave="0" documentId="13_ncr:1_{01FFD9FE-4029-4D2A-BE1A-DA684CB52396}" xr6:coauthVersionLast="47" xr6:coauthVersionMax="47" xr10:uidLastSave="{00000000-0000-0000-0000-000000000000}"/>
  <bookViews>
    <workbookView xWindow="25080" yWindow="-120" windowWidth="25440" windowHeight="15390" tabRatio="606" xr2:uid="{00000000-000D-0000-FFFF-FFFF00000000}"/>
  </bookViews>
  <sheets>
    <sheet name="F05_Tableau 1" sheetId="18" r:id="rId1"/>
    <sheet name="F05_Tableau 1 compl" sheetId="17" r:id="rId2"/>
    <sheet name="F05_Graphique 1" sheetId="23" r:id="rId3"/>
    <sheet name="F05_Graphique 1 compl" sheetId="39" r:id="rId4"/>
    <sheet name="F05_Graphique1_Précision méthod" sheetId="42" r:id="rId5"/>
    <sheet name="F01_Graphique 2 " sheetId="37" r:id="rId6"/>
    <sheet name="F05_Tableau 2" sheetId="33" r:id="rId7"/>
    <sheet name="F05_Tableau 2 compl" sheetId="6" r:id="rId8"/>
    <sheet name="F05_Tableau 3" sheetId="7" r:id="rId9"/>
    <sheet name="F05-Tableau 3 compl" sheetId="28" r:id="rId10"/>
    <sheet name="F05_Tableau 4" sheetId="34" r:id="rId11"/>
    <sheet name="F05-Tableau 4 compl" sheetId="35" r:id="rId12"/>
    <sheet name="F05_Graphique 3" sheetId="26" r:id="rId13"/>
    <sheet name="F05_Carte 1" sheetId="22" r:id="rId14"/>
    <sheet name="F05_Graphique 4" sheetId="3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55" localSheetId="1">[1]Macro1!$B$29:$C$29</definedName>
    <definedName name="_55" localSheetId="11">[2]Macro1!$B$29:$C$29</definedName>
    <definedName name="_55">[1]Macro1!$B$29:$C$29</definedName>
    <definedName name="_55_F" localSheetId="1">[3]Macro1!$B$159:$C$159</definedName>
    <definedName name="_55_F" localSheetId="11">[4]Macro1!$B$159:$C$159</definedName>
    <definedName name="_55_F">[3]Macro1!$B$159:$C$159</definedName>
    <definedName name="_55_H" localSheetId="1">[3]Macro1!$B$94:$C$94</definedName>
    <definedName name="_55_H" localSheetId="11">[4]Macro1!$B$94:$C$94</definedName>
    <definedName name="_55_H">[3]Macro1!$B$94:$C$94</definedName>
    <definedName name="_56" localSheetId="12">[5]Macro1!#REF!</definedName>
    <definedName name="_56" localSheetId="1">[5]Macro1!#REF!</definedName>
    <definedName name="_56" localSheetId="6">[5]Macro1!#REF!</definedName>
    <definedName name="_56" localSheetId="10">[5]Macro1!#REF!</definedName>
    <definedName name="_56" localSheetId="11">[6]Macro1!#REF!</definedName>
    <definedName name="_56">[5]Macro1!#REF!</definedName>
    <definedName name="_56_59" localSheetId="12">[5]Macro1!#REF!</definedName>
    <definedName name="_56_59" localSheetId="1">[5]Macro1!#REF!</definedName>
    <definedName name="_56_59" localSheetId="6">[5]Macro1!#REF!</definedName>
    <definedName name="_56_59" localSheetId="10">[5]Macro1!#REF!</definedName>
    <definedName name="_56_59" localSheetId="11">[6]Macro1!#REF!</definedName>
    <definedName name="_56_59">[5]Macro1!#REF!</definedName>
    <definedName name="_56_a_59" localSheetId="1">[1]Macro1!$B$31:$C$31</definedName>
    <definedName name="_56_a_59" localSheetId="11">[2]Macro1!$B$31:$C$31</definedName>
    <definedName name="_56_a_59">[1]Macro1!$B$31:$C$31</definedName>
    <definedName name="_56_a_59_F" localSheetId="1">[3]Macro1!$B$161:$C$161</definedName>
    <definedName name="_56_a_59_F" localSheetId="11">[4]Macro1!$B$161:$C$161</definedName>
    <definedName name="_56_a_59_F">[3]Macro1!$B$161:$C$161</definedName>
    <definedName name="_56_a_59_H" localSheetId="1">[3]Macro1!$B$96:$C$96</definedName>
    <definedName name="_56_a_59_H" localSheetId="11">[4]Macro1!$B$96:$C$96</definedName>
    <definedName name="_56_a_59_H">[3]Macro1!$B$96:$C$96</definedName>
    <definedName name="_57" localSheetId="12">[5]Macro1!#REF!</definedName>
    <definedName name="_57" localSheetId="1">[5]Macro1!#REF!</definedName>
    <definedName name="_57" localSheetId="6">[5]Macro1!#REF!</definedName>
    <definedName name="_57" localSheetId="10">[5]Macro1!#REF!</definedName>
    <definedName name="_57" localSheetId="11">[6]Macro1!#REF!</definedName>
    <definedName name="_57">[5]Macro1!#REF!</definedName>
    <definedName name="_58" localSheetId="12">[5]Macro1!#REF!</definedName>
    <definedName name="_58" localSheetId="1">[5]Macro1!#REF!</definedName>
    <definedName name="_58" localSheetId="6">[5]Macro1!#REF!</definedName>
    <definedName name="_58" localSheetId="10">[5]Macro1!#REF!</definedName>
    <definedName name="_58" localSheetId="11">[6]Macro1!#REF!</definedName>
    <definedName name="_58">[5]Macro1!#REF!</definedName>
    <definedName name="_59" localSheetId="12">[5]Macro1!#REF!</definedName>
    <definedName name="_59" localSheetId="1">[5]Macro1!#REF!</definedName>
    <definedName name="_59" localSheetId="6">[5]Macro1!#REF!</definedName>
    <definedName name="_59" localSheetId="10">[5]Macro1!#REF!</definedName>
    <definedName name="_59" localSheetId="11">[6]Macro1!#REF!</definedName>
    <definedName name="_59">[5]Macro1!#REF!</definedName>
    <definedName name="_60" localSheetId="1">[1]Macro1!$B$34:$C$34</definedName>
    <definedName name="_60" localSheetId="11">[2]Macro1!$B$34:$C$34</definedName>
    <definedName name="_60">[1]Macro1!$B$34:$C$34</definedName>
    <definedName name="_60_F" localSheetId="1">[3]Macro1!$B$164:$C$164</definedName>
    <definedName name="_60_F" localSheetId="11">[4]Macro1!$B$164:$C$164</definedName>
    <definedName name="_60_F">[3]Macro1!$B$164:$C$164</definedName>
    <definedName name="_60_H" localSheetId="1">[3]Macro1!$B$99:$C$99</definedName>
    <definedName name="_60_H" localSheetId="11">[4]Macro1!$B$99:$C$99</definedName>
    <definedName name="_60_H">[3]Macro1!$B$99:$C$99</definedName>
    <definedName name="_61" localSheetId="12">[5]Macro1!#REF!</definedName>
    <definedName name="_61" localSheetId="1">[5]Macro1!#REF!</definedName>
    <definedName name="_61" localSheetId="6">[5]Macro1!#REF!</definedName>
    <definedName name="_61" localSheetId="10">[5]Macro1!#REF!</definedName>
    <definedName name="_61" localSheetId="11">[6]Macro1!#REF!</definedName>
    <definedName name="_61">[5]Macro1!#REF!</definedName>
    <definedName name="_61_64" localSheetId="12">[5]Macro1!#REF!</definedName>
    <definedName name="_61_64" localSheetId="1">[5]Macro1!#REF!</definedName>
    <definedName name="_61_64" localSheetId="6">[5]Macro1!#REF!</definedName>
    <definedName name="_61_64" localSheetId="10">[5]Macro1!#REF!</definedName>
    <definedName name="_61_64" localSheetId="11">[6]Macro1!#REF!</definedName>
    <definedName name="_61_64">[5]Macro1!#REF!</definedName>
    <definedName name="_61_a_64" localSheetId="1">[1]Macro1!$B$36:$C$36</definedName>
    <definedName name="_61_a_64" localSheetId="11">[2]Macro1!$B$36:$C$36</definedName>
    <definedName name="_61_a_64">[1]Macro1!$B$36:$C$36</definedName>
    <definedName name="_61_a_64_F" localSheetId="1">[3]Macro1!$B$166:$C$166</definedName>
    <definedName name="_61_a_64_F" localSheetId="11">[4]Macro1!$B$166:$C$166</definedName>
    <definedName name="_61_a_64_F">[3]Macro1!$B$166:$C$166</definedName>
    <definedName name="_61_a_64_H" localSheetId="1">[3]Macro1!$B$101:$C$101</definedName>
    <definedName name="_61_a_64_H" localSheetId="11">[4]Macro1!$B$101:$C$101</definedName>
    <definedName name="_61_a_64_H">[3]Macro1!$B$101:$C$101</definedName>
    <definedName name="_62" localSheetId="12">[5]Macro1!#REF!</definedName>
    <definedName name="_62" localSheetId="1">[5]Macro1!#REF!</definedName>
    <definedName name="_62" localSheetId="6">[5]Macro1!#REF!</definedName>
    <definedName name="_62" localSheetId="10">[5]Macro1!#REF!</definedName>
    <definedName name="_62" localSheetId="11">[6]Macro1!#REF!</definedName>
    <definedName name="_62">[5]Macro1!#REF!</definedName>
    <definedName name="_63" localSheetId="12">[5]Macro1!#REF!</definedName>
    <definedName name="_63" localSheetId="1">[5]Macro1!#REF!</definedName>
    <definedName name="_63" localSheetId="6">[5]Macro1!#REF!</definedName>
    <definedName name="_63" localSheetId="10">[5]Macro1!#REF!</definedName>
    <definedName name="_63" localSheetId="11">[6]Macro1!#REF!</definedName>
    <definedName name="_63">[5]Macro1!#REF!</definedName>
    <definedName name="_64" localSheetId="12">[5]Macro1!#REF!</definedName>
    <definedName name="_64" localSheetId="1">[5]Macro1!#REF!</definedName>
    <definedName name="_64" localSheetId="6">[5]Macro1!#REF!</definedName>
    <definedName name="_64" localSheetId="10">[5]Macro1!#REF!</definedName>
    <definedName name="_64" localSheetId="11">[6]Macro1!#REF!</definedName>
    <definedName name="_64">[5]Macro1!#REF!</definedName>
    <definedName name="_65" localSheetId="1">[1]Macro1!$B$39:$C$39</definedName>
    <definedName name="_65" localSheetId="11">[2]Macro1!$B$39:$C$39</definedName>
    <definedName name="_65">[1]Macro1!$B$39:$C$39</definedName>
    <definedName name="_65_et_plus" localSheetId="12">[5]Macro1!#REF!</definedName>
    <definedName name="_65_et_plus" localSheetId="1">[5]Macro1!#REF!</definedName>
    <definedName name="_65_et_plus" localSheetId="6">[5]Macro1!#REF!</definedName>
    <definedName name="_65_et_plus" localSheetId="10">[5]Macro1!#REF!</definedName>
    <definedName name="_65_et_plus" localSheetId="11">[6]Macro1!#REF!</definedName>
    <definedName name="_65_et_plus">[5]Macro1!#REF!</definedName>
    <definedName name="_65_F" localSheetId="1">[3]Macro1!$B$169:$C$169</definedName>
    <definedName name="_65_F" localSheetId="11">[4]Macro1!$B$169:$C$169</definedName>
    <definedName name="_65_F">[3]Macro1!$B$169:$C$169</definedName>
    <definedName name="_65_H" localSheetId="1">[3]Macro1!$B$104:$C$104</definedName>
    <definedName name="_65_H" localSheetId="11">[4]Macro1!$B$104:$C$104</definedName>
    <definedName name="_65_H">[3]Macro1!$B$104:$C$104</definedName>
    <definedName name="_66_et_plus" localSheetId="1">[1]Macro1!$B$41:$C$41</definedName>
    <definedName name="_66_et_plus" localSheetId="11">[2]Macro1!$B$41:$C$41</definedName>
    <definedName name="_66_et_plus">[1]Macro1!$B$41:$C$41</definedName>
    <definedName name="_66_et_plus_F" localSheetId="1">[3]Macro1!$B$171:$C$171</definedName>
    <definedName name="_66_et_plus_F" localSheetId="11">[4]Macro1!$B$171:$C$171</definedName>
    <definedName name="_66_et_plus_F">[3]Macro1!$B$171:$C$171</definedName>
    <definedName name="_66_et_plus_H" localSheetId="1">[3]Macro1!$B$106:$C$106</definedName>
    <definedName name="_66_et_plus_H" localSheetId="11">[4]Macro1!$B$106:$C$106</definedName>
    <definedName name="_66_et_plus_H">[3]Macro1!$B$106:$C$106</definedName>
    <definedName name="_xlnm._FilterDatabase" localSheetId="13" hidden="1">'F05_Carte 1'!$B$4:$E$103</definedName>
    <definedName name="_t1" localSheetId="12">#REF!</definedName>
    <definedName name="_t1" localSheetId="6">#REF!</definedName>
    <definedName name="_t1" localSheetId="10">#REF!</definedName>
    <definedName name="_t1">#REF!</definedName>
    <definedName name="_t11" localSheetId="12">#REF!</definedName>
    <definedName name="_t11" localSheetId="6">#REF!</definedName>
    <definedName name="_t11" localSheetId="10">#REF!</definedName>
    <definedName name="_t11">#REF!</definedName>
    <definedName name="a" localSheetId="11">[6]Macro1!#REF!</definedName>
    <definedName name="a">[5]Macro1!#REF!</definedName>
    <definedName name="ancetre" localSheetId="12">#REF!</definedName>
    <definedName name="ancetre" localSheetId="6">#REF!</definedName>
    <definedName name="ancetre" localSheetId="10">#REF!</definedName>
    <definedName name="ancetre">#REF!</definedName>
    <definedName name="ANCETRE_2009_control" localSheetId="12">#REF!</definedName>
    <definedName name="ANCETRE_2009_control" localSheetId="1">#REF!</definedName>
    <definedName name="ANCETRE_2009_control" localSheetId="6">#REF!</definedName>
    <definedName name="ANCETRE_2009_control" localSheetId="10">#REF!</definedName>
    <definedName name="ANCETRE_2009_control">#REF!</definedName>
    <definedName name="ANCETRE_2010_control" localSheetId="12">#REF!</definedName>
    <definedName name="ANCETRE_2010_control" localSheetId="1">#REF!</definedName>
    <definedName name="ANCETRE_2010_control" localSheetId="6">#REF!</definedName>
    <definedName name="ANCETRE_2010_control" localSheetId="10">#REF!</definedName>
    <definedName name="ANCETRE_2010_control">#REF!</definedName>
    <definedName name="ANCETRE_2011" localSheetId="12">#REF!</definedName>
    <definedName name="ANCETRE_2011" localSheetId="6">#REF!</definedName>
    <definedName name="ANCETRE_2011" localSheetId="10">#REF!</definedName>
    <definedName name="ANCETRE_2011">#REF!</definedName>
    <definedName name="ANCETRE_2011_control" localSheetId="12">#REF!</definedName>
    <definedName name="ANCETRE_2011_control" localSheetId="1">#REF!</definedName>
    <definedName name="ANCETRE_2011_control" localSheetId="6">#REF!</definedName>
    <definedName name="ANCETRE_2011_control" localSheetId="10">#REF!</definedName>
    <definedName name="ANCETRE_2011_control">#REF!</definedName>
    <definedName name="ANCETRE_2012_control" localSheetId="12">#REF!</definedName>
    <definedName name="ANCETRE_2012_control" localSheetId="1">#REF!</definedName>
    <definedName name="ANCETRE_2012_control" localSheetId="6">#REF!</definedName>
    <definedName name="ANCETRE_2012_control" localSheetId="10">#REF!</definedName>
    <definedName name="ANCETRE_2012_control">#REF!</definedName>
    <definedName name="ANCETRE_control" localSheetId="12">#REF!</definedName>
    <definedName name="ANCETRE_control" localSheetId="1">#REF!</definedName>
    <definedName name="ANCETRE_control" localSheetId="6">#REF!</definedName>
    <definedName name="ANCETRE_control" localSheetId="10">#REF!</definedName>
    <definedName name="ANCETRE_control">#REF!</definedName>
    <definedName name="ancetre_t3_1" localSheetId="12">#REF!</definedName>
    <definedName name="ancetre_t3_1" localSheetId="1">#REF!</definedName>
    <definedName name="ancetre_t3_1" localSheetId="6">#REF!</definedName>
    <definedName name="ancetre_t3_1" localSheetId="10">#REF!</definedName>
    <definedName name="ancetre_t3_1">#REF!</definedName>
    <definedName name="ancetre_t3_2" localSheetId="12">#REF!</definedName>
    <definedName name="ancetre_t3_2" localSheetId="1">#REF!</definedName>
    <definedName name="ancetre_t3_2" localSheetId="6">#REF!</definedName>
    <definedName name="ancetre_t3_2" localSheetId="10">#REF!</definedName>
    <definedName name="ancetre_t3_2">#REF!</definedName>
    <definedName name="ancetre2" localSheetId="12">#REF!</definedName>
    <definedName name="ancetre2" localSheetId="6">#REF!</definedName>
    <definedName name="ancetre2" localSheetId="10">#REF!</definedName>
    <definedName name="ancetre2">#REF!</definedName>
    <definedName name="b__ANCETRE_2012_control" localSheetId="12">#REF!</definedName>
    <definedName name="b__ANCETRE_2012_control" localSheetId="1">#REF!</definedName>
    <definedName name="b__ANCETRE_2012_control" localSheetId="6">#REF!</definedName>
    <definedName name="b__ANCETRE_2012_control" localSheetId="10">#REF!</definedName>
    <definedName name="b__ANCETRE_2012_control">#REF!</definedName>
    <definedName name="carrières_longues" localSheetId="1">[7]Macro1!$B$35:$C$35</definedName>
    <definedName name="carrières_longues" localSheetId="11">[8]Macro1!$B$35:$C$35</definedName>
    <definedName name="carrières_longues">[7]Macro1!$B$35:$C$35</definedName>
    <definedName name="carrières_longues_F_M" localSheetId="1">[9]Macro1!$B$206:$C$206</definedName>
    <definedName name="carrières_longues_F_M" localSheetId="11">[10]Macro1!$B$206:$C$206</definedName>
    <definedName name="carrières_longues_F_M">[9]Macro1!$B$206:$C$206</definedName>
    <definedName name="carrières_longues_F_P" localSheetId="1">[9]Macro1!$B$181:$C$181</definedName>
    <definedName name="carrières_longues_F_P" localSheetId="11">[10]Macro1!$B$181:$C$181</definedName>
    <definedName name="carrières_longues_F_P">[9]Macro1!$B$181:$C$181</definedName>
    <definedName name="carrières_longues_H_M" localSheetId="1">[9]Macro1!$B$121:$C$121</definedName>
    <definedName name="carrières_longues_H_M" localSheetId="11">[10]Macro1!$B$121:$C$121</definedName>
    <definedName name="carrières_longues_H_M">[9]Macro1!$B$121:$C$121</definedName>
    <definedName name="carrières_longues_H_P" localSheetId="1">[9]Macro1!$B$96:$C$96</definedName>
    <definedName name="carrières_longues_H_P" localSheetId="11">[10]Macro1!$B$96:$C$96</definedName>
    <definedName name="carrières_longues_H_P">[9]Macro1!$B$96:$C$96</definedName>
    <definedName name="CC_10" localSheetId="12">#REF!</definedName>
    <definedName name="CC_10" localSheetId="1">#REF!</definedName>
    <definedName name="CC_10" localSheetId="6">#REF!</definedName>
    <definedName name="CC_10" localSheetId="10">#REF!</definedName>
    <definedName name="CC_10">#REF!</definedName>
    <definedName name="cc_10_2" localSheetId="12">#REF!</definedName>
    <definedName name="cc_10_2" localSheetId="6">#REF!</definedName>
    <definedName name="cc_10_2" localSheetId="10">#REF!</definedName>
    <definedName name="cc_10_2">#REF!</definedName>
    <definedName name="D1_liq" localSheetId="12">#REF!</definedName>
    <definedName name="D1_liq" localSheetId="1">#REF!</definedName>
    <definedName name="D1_liq" localSheetId="6">#REF!</definedName>
    <definedName name="D1_liq" localSheetId="10">#REF!</definedName>
    <definedName name="D1_liq">#REF!</definedName>
    <definedName name="Data_regimes" localSheetId="12">#REF!</definedName>
    <definedName name="Data_regimes" localSheetId="6">#REF!</definedName>
    <definedName name="Data_regimes" localSheetId="10">#REF!</definedName>
    <definedName name="Data_regimes">#REF!</definedName>
    <definedName name="décote" localSheetId="1">[7]Macro1!$B$23:$C$23</definedName>
    <definedName name="décote" localSheetId="11">[8]Macro1!$B$23:$C$23</definedName>
    <definedName name="décote">[7]Macro1!$B$23:$C$23</definedName>
    <definedName name="décote_F_M" localSheetId="1">[9]Macro1!$B$194:$C$194</definedName>
    <definedName name="décote_F_M" localSheetId="11">[10]Macro1!$B$194:$C$194</definedName>
    <definedName name="décote_F_M">[9]Macro1!$B$194:$C$194</definedName>
    <definedName name="décote_F_P" localSheetId="1">[9]Macro1!$B$169:$C$169</definedName>
    <definedName name="décote_F_P" localSheetId="11">[10]Macro1!$B$169:$C$169</definedName>
    <definedName name="décote_F_P">[9]Macro1!$B$169:$C$169</definedName>
    <definedName name="décote_H_M" localSheetId="1">[9]Macro1!$B$109:$C$109</definedName>
    <definedName name="décote_H_M" localSheetId="11">[10]Macro1!$B$109:$C$109</definedName>
    <definedName name="décote_H_M">[9]Macro1!$B$109:$C$109</definedName>
    <definedName name="décote_H_P" localSheetId="1">[9]Macro1!$B$84:$C$84</definedName>
    <definedName name="décote_H_P" localSheetId="11">[10]Macro1!$B$84:$C$84</definedName>
    <definedName name="décote_H_P">[9]Macro1!$B$84:$C$84</definedName>
    <definedName name="départs_normaux" localSheetId="1">[7]Macro1!$B$38:$C$38</definedName>
    <definedName name="départs_normaux" localSheetId="11">[8]Macro1!$B$38:$C$38</definedName>
    <definedName name="départs_normaux">[7]Macro1!$B$38:$C$38</definedName>
    <definedName name="départs_normaux_F_M" localSheetId="1">[9]Macro1!$B$209:$C$209</definedName>
    <definedName name="départs_normaux_F_M" localSheetId="11">[10]Macro1!$B$209:$C$209</definedName>
    <definedName name="départs_normaux_F_M">[9]Macro1!$B$209:$C$209</definedName>
    <definedName name="départs_normaux_F_P" localSheetId="1">[9]Macro1!$B$184:$C$184</definedName>
    <definedName name="départs_normaux_F_P" localSheetId="11">[10]Macro1!$B$184:$C$184</definedName>
    <definedName name="départs_normaux_F_P">[9]Macro1!$B$184:$C$184</definedName>
    <definedName name="départs_normaux_H_M" localSheetId="1">[9]Macro1!$B$124:$C$124</definedName>
    <definedName name="départs_normaux_H_M" localSheetId="11">[10]Macro1!$B$124:$C$124</definedName>
    <definedName name="départs_normaux_H_M">[9]Macro1!$B$124:$C$124</definedName>
    <definedName name="départs_normaux_H_P" localSheetId="1">[9]Macro1!$B$99:$C$99</definedName>
    <definedName name="départs_normaux_H_P" localSheetId="11">[10]Macro1!$B$99:$C$99</definedName>
    <definedName name="départs_normaux_H_P">[9]Macro1!$B$99:$C$99</definedName>
    <definedName name="EACR_2" localSheetId="12">#REF!</definedName>
    <definedName name="EACR_2" localSheetId="1">#REF!</definedName>
    <definedName name="EACR_2" localSheetId="6">#REF!</definedName>
    <definedName name="EACR_2" localSheetId="10">#REF!</definedName>
    <definedName name="EACR_2">#REF!</definedName>
    <definedName name="EACR_b" localSheetId="12">#REF!</definedName>
    <definedName name="EACR_b" localSheetId="6">#REF!</definedName>
    <definedName name="EACR_b" localSheetId="10">#REF!</definedName>
    <definedName name="EACR_b">#REF!</definedName>
    <definedName name="eacr_graph" localSheetId="12">#REF!</definedName>
    <definedName name="eacr_graph" localSheetId="6">#REF!</definedName>
    <definedName name="eacr_graph" localSheetId="10">#REF!</definedName>
    <definedName name="eacr_graph">#REF!</definedName>
    <definedName name="eacr2" localSheetId="12">#REF!</definedName>
    <definedName name="eacr2" localSheetId="1">#REF!</definedName>
    <definedName name="eacr2" localSheetId="6">#REF!</definedName>
    <definedName name="eacr2" localSheetId="10">#REF!</definedName>
    <definedName name="eacr2">#REF!</definedName>
    <definedName name="eacr3" localSheetId="12">#REF!</definedName>
    <definedName name="eacr3" localSheetId="1">#REF!</definedName>
    <definedName name="eacr3" localSheetId="6">#REF!</definedName>
    <definedName name="eacr3" localSheetId="10">#REF!</definedName>
    <definedName name="eacr3">#REF!</definedName>
    <definedName name="effectif" localSheetId="12">[7]Macro1!#REF!</definedName>
    <definedName name="effectif" localSheetId="1">[7]Macro1!#REF!</definedName>
    <definedName name="effectif" localSheetId="6">[7]Macro1!#REF!</definedName>
    <definedName name="effectif" localSheetId="10">[7]Macro1!#REF!</definedName>
    <definedName name="effectif" localSheetId="11">[8]Macro1!#REF!</definedName>
    <definedName name="effectif">[7]Macro1!#REF!</definedName>
    <definedName name="effectifE" localSheetId="12">[7]Macro1!#REF!</definedName>
    <definedName name="effectifE" localSheetId="1">[7]Macro1!#REF!</definedName>
    <definedName name="effectifE" localSheetId="6">[7]Macro1!#REF!</definedName>
    <definedName name="effectifE" localSheetId="10">[7]Macro1!#REF!</definedName>
    <definedName name="effectifE" localSheetId="11">[8]Macro1!#REF!</definedName>
    <definedName name="effectifE">[7]Macro1!#REF!</definedName>
    <definedName name="effectifE2005" localSheetId="12">[7]Macro1!#REF!</definedName>
    <definedName name="effectifE2005" localSheetId="1">[7]Macro1!#REF!</definedName>
    <definedName name="effectifE2005" localSheetId="6">[7]Macro1!#REF!</definedName>
    <definedName name="effectifE2005" localSheetId="10">[7]Macro1!#REF!</definedName>
    <definedName name="effectifE2005" localSheetId="11">[8]Macro1!#REF!</definedName>
    <definedName name="effectifE2005">[7]Macro1!#REF!</definedName>
    <definedName name="effectifE2006" localSheetId="12">[7]Macro1!#REF!</definedName>
    <definedName name="effectifE2006" localSheetId="1">[7]Macro1!#REF!</definedName>
    <definedName name="effectifE2006" localSheetId="6">[7]Macro1!#REF!</definedName>
    <definedName name="effectifE2006" localSheetId="10">[7]Macro1!#REF!</definedName>
    <definedName name="effectifE2006" localSheetId="11">[8]Macro1!#REF!</definedName>
    <definedName name="effectifE2006">[7]Macro1!#REF!</definedName>
    <definedName name="effectifF" localSheetId="12">[7]Macro1!#REF!</definedName>
    <definedName name="effectifF" localSheetId="1">[7]Macro1!#REF!</definedName>
    <definedName name="effectifF" localSheetId="6">[7]Macro1!#REF!</definedName>
    <definedName name="effectifF" localSheetId="10">[7]Macro1!#REF!</definedName>
    <definedName name="effectifF" localSheetId="11">[8]Macro1!#REF!</definedName>
    <definedName name="effectifF">[7]Macro1!#REF!</definedName>
    <definedName name="effectifF2005" localSheetId="12">[7]Macro1!#REF!</definedName>
    <definedName name="effectifF2005" localSheetId="1">[7]Macro1!#REF!</definedName>
    <definedName name="effectifF2005" localSheetId="6">[7]Macro1!#REF!</definedName>
    <definedName name="effectifF2005" localSheetId="10">[7]Macro1!#REF!</definedName>
    <definedName name="effectifF2005" localSheetId="11">[8]Macro1!#REF!</definedName>
    <definedName name="effectifF2005">[7]Macro1!#REF!</definedName>
    <definedName name="effectifF2006" localSheetId="12">[7]Macro1!#REF!</definedName>
    <definedName name="effectifF2006" localSheetId="1">[7]Macro1!#REF!</definedName>
    <definedName name="effectifF2006" localSheetId="6">[7]Macro1!#REF!</definedName>
    <definedName name="effectifF2006" localSheetId="10">[7]Macro1!#REF!</definedName>
    <definedName name="effectifF2006" localSheetId="11">[8]Macro1!#REF!</definedName>
    <definedName name="effectifF2006">[7]Macro1!#REF!</definedName>
    <definedName name="effectifH" localSheetId="12">[7]Macro1!#REF!</definedName>
    <definedName name="effectifH" localSheetId="1">[7]Macro1!#REF!</definedName>
    <definedName name="effectifH" localSheetId="6">[7]Macro1!#REF!</definedName>
    <definedName name="effectifH" localSheetId="10">[7]Macro1!#REF!</definedName>
    <definedName name="effectifH" localSheetId="11">[8]Macro1!#REF!</definedName>
    <definedName name="effectifH">[7]Macro1!#REF!</definedName>
    <definedName name="effectifH2005" localSheetId="12">[7]Macro1!#REF!</definedName>
    <definedName name="effectifH2005" localSheetId="1">[7]Macro1!#REF!</definedName>
    <definedName name="effectifH2005" localSheetId="6">[7]Macro1!#REF!</definedName>
    <definedName name="effectifH2005" localSheetId="10">[7]Macro1!#REF!</definedName>
    <definedName name="effectifH2005" localSheetId="11">[8]Macro1!#REF!</definedName>
    <definedName name="effectifH2005">[7]Macro1!#REF!</definedName>
    <definedName name="effectifH2006" localSheetId="12">[7]Macro1!#REF!</definedName>
    <definedName name="effectifH2006" localSheetId="1">[7]Macro1!#REF!</definedName>
    <definedName name="effectifH2006" localSheetId="6">[7]Macro1!#REF!</definedName>
    <definedName name="effectifH2006" localSheetId="10">[7]Macro1!#REF!</definedName>
    <definedName name="effectifH2006" localSheetId="11">[8]Macro1!#REF!</definedName>
    <definedName name="effectifH2006">[7]Macro1!#REF!</definedName>
    <definedName name="ex_invalide" localSheetId="1">[7]Macro1!$B$26:$C$26</definedName>
    <definedName name="ex_invalide" localSheetId="11">[8]Macro1!$B$26:$C$26</definedName>
    <definedName name="ex_invalide">[7]Macro1!$B$26:$C$26</definedName>
    <definedName name="ex_invalide_F_M" localSheetId="1">[9]Macro1!$B$197:$C$197</definedName>
    <definedName name="ex_invalide_F_M" localSheetId="11">[10]Macro1!$B$197:$C$197</definedName>
    <definedName name="ex_invalide_F_M">[9]Macro1!$B$197:$C$197</definedName>
    <definedName name="ex_invalide_F_P" localSheetId="1">[9]Macro1!$B$172:$C$172</definedName>
    <definedName name="ex_invalide_F_P" localSheetId="11">[10]Macro1!$B$172:$C$172</definedName>
    <definedName name="ex_invalide_F_P">[9]Macro1!$B$172:$C$172</definedName>
    <definedName name="ex_invalide_H_M" localSheetId="1">[9]Macro1!$B$112:$C$112</definedName>
    <definedName name="ex_invalide_H_M" localSheetId="11">[10]Macro1!$B$112:$C$112</definedName>
    <definedName name="ex_invalide_H_M">[9]Macro1!$B$112:$C$112</definedName>
    <definedName name="ex_invalide_H_P" localSheetId="1">[9]Macro1!$B$87:$C$87</definedName>
    <definedName name="ex_invalide_H_P" localSheetId="11">[10]Macro1!$B$87:$C$87</definedName>
    <definedName name="ex_invalide_H_P">[9]Macro1!$B$87:$C$87</definedName>
    <definedName name="FEA" localSheetId="12">[7]Macro1!#REF!</definedName>
    <definedName name="FEA" localSheetId="1">[7]Macro1!#REF!</definedName>
    <definedName name="FEA" localSheetId="6">[7]Macro1!#REF!</definedName>
    <definedName name="FEA" localSheetId="10">[7]Macro1!#REF!</definedName>
    <definedName name="FEA" localSheetId="11">[8]Macro1!#REF!</definedName>
    <definedName name="FEA">[7]Macro1!#REF!</definedName>
    <definedName name="FEB" localSheetId="12">[7]Macro1!#REF!</definedName>
    <definedName name="FEB" localSheetId="1">[7]Macro1!#REF!</definedName>
    <definedName name="FEB" localSheetId="6">[7]Macro1!#REF!</definedName>
    <definedName name="FEB" localSheetId="10">[7]Macro1!#REF!</definedName>
    <definedName name="FEB" localSheetId="11">[8]Macro1!#REF!</definedName>
    <definedName name="FEB">[7]Macro1!#REF!</definedName>
    <definedName name="g" localSheetId="12">[5]Macro1!#REF!</definedName>
    <definedName name="g" localSheetId="6">[5]Macro1!#REF!</definedName>
    <definedName name="g" localSheetId="10">[5]Macro1!#REF!</definedName>
    <definedName name="g" localSheetId="11">[6]Macro1!#REF!</definedName>
    <definedName name="g">[5]Macro1!#REF!</definedName>
    <definedName name="gain_surcote_FP_1" localSheetId="12">[5]Macro1!#REF!</definedName>
    <definedName name="gain_surcote_FP_1" localSheetId="1">[5]Macro1!#REF!</definedName>
    <definedName name="gain_surcote_FP_1" localSheetId="6">[5]Macro1!#REF!</definedName>
    <definedName name="gain_surcote_FP_1" localSheetId="10">[5]Macro1!#REF!</definedName>
    <definedName name="gain_surcote_FP_1" localSheetId="11">[6]Macro1!#REF!</definedName>
    <definedName name="gain_surcote_FP_1">[5]Macro1!#REF!</definedName>
    <definedName name="gain_surcote_FP_2" localSheetId="12">[5]Macro1!#REF!</definedName>
    <definedName name="gain_surcote_FP_2" localSheetId="1">[5]Macro1!#REF!</definedName>
    <definedName name="gain_surcote_FP_2" localSheetId="6">[5]Macro1!#REF!</definedName>
    <definedName name="gain_surcote_FP_2" localSheetId="10">[5]Macro1!#REF!</definedName>
    <definedName name="gain_surcote_FP_2" localSheetId="11">[6]Macro1!#REF!</definedName>
    <definedName name="gain_surcote_FP_2">[5]Macro1!#REF!</definedName>
    <definedName name="handicap" localSheetId="1">[7]Macro1!$B$32:$C$32</definedName>
    <definedName name="handicap" localSheetId="11">[8]Macro1!$B$32:$C$32</definedName>
    <definedName name="handicap">[7]Macro1!$B$32:$C$32</definedName>
    <definedName name="handicap_F_M" localSheetId="1">[9]Macro1!$B$203:$C$203</definedName>
    <definedName name="handicap_F_M" localSheetId="11">[10]Macro1!$B$203:$C$203</definedName>
    <definedName name="handicap_F_M">[9]Macro1!$B$203:$C$203</definedName>
    <definedName name="handicap_F_P" localSheetId="1">[9]Macro1!$B$178:$C$178</definedName>
    <definedName name="handicap_F_P" localSheetId="11">[10]Macro1!$B$178:$C$178</definedName>
    <definedName name="handicap_F_P">[9]Macro1!$B$178:$C$178</definedName>
    <definedName name="handicap_H_M" localSheetId="1">[9]Macro1!$B$118:$C$118</definedName>
    <definedName name="handicap_H_M" localSheetId="11">[10]Macro1!$B$118:$C$118</definedName>
    <definedName name="handicap_H_M">[9]Macro1!$B$118:$C$118</definedName>
    <definedName name="handicap_H_P" localSheetId="1">[9]Macro1!$B$93:$C$93</definedName>
    <definedName name="handicap_H_P" localSheetId="11">[10]Macro1!$B$93:$C$93</definedName>
    <definedName name="handicap_H_P">[9]Macro1!$B$93:$C$93</definedName>
    <definedName name="inaptitude" localSheetId="1">[7]Macro1!$B$29:$C$29</definedName>
    <definedName name="inaptitude" localSheetId="11">[8]Macro1!$B$29:$C$29</definedName>
    <definedName name="inaptitude">[7]Macro1!$B$29:$C$29</definedName>
    <definedName name="inaptitude_F_M" localSheetId="1">[9]Macro1!$B$200:$C$200</definedName>
    <definedName name="inaptitude_F_M" localSheetId="11">[10]Macro1!$B$200:$C$200</definedName>
    <definedName name="inaptitude_F_M">[9]Macro1!$B$200:$C$200</definedName>
    <definedName name="inaptitude_F_P" localSheetId="1">[9]Macro1!$B$175:$C$175</definedName>
    <definedName name="inaptitude_F_P" localSheetId="11">[10]Macro1!$B$175:$C$175</definedName>
    <definedName name="inaptitude_F_P">[9]Macro1!$B$175:$C$175</definedName>
    <definedName name="inaptitude_H_M" localSheetId="1">[9]Macro1!$B$115:$C$115</definedName>
    <definedName name="inaptitude_H_M" localSheetId="11">[10]Macro1!$B$115:$C$115</definedName>
    <definedName name="inaptitude_H_M">[9]Macro1!$B$115:$C$115</definedName>
    <definedName name="inaptitude_H_P" localSheetId="1">[9]Macro1!$B$90:$C$90</definedName>
    <definedName name="inaptitude_H_P" localSheetId="11">[10]Macro1!$B$90:$C$90</definedName>
    <definedName name="inaptitude_H_P">[9]Macro1!$B$90:$C$90</definedName>
    <definedName name="m" localSheetId="12">#REF!</definedName>
    <definedName name="m" localSheetId="6">#REF!</definedName>
    <definedName name="m" localSheetId="10">#REF!</definedName>
    <definedName name="m">#REF!</definedName>
    <definedName name="moins_de_50" localSheetId="1">[1]Macro1!$B$23:$C$23</definedName>
    <definedName name="moins_de_50" localSheetId="11">[2]Macro1!$B$23:$C$23</definedName>
    <definedName name="moins_de_50">[1]Macro1!$B$23:$C$23</definedName>
    <definedName name="moins_de_50_F" localSheetId="1">[3]Macro1!$B$153:$C$153</definedName>
    <definedName name="moins_de_50_F" localSheetId="11">[4]Macro1!$B$153:$C$153</definedName>
    <definedName name="moins_de_50_F">[3]Macro1!$B$153:$C$153</definedName>
    <definedName name="moins_de_50_H" localSheetId="1">[3]Macro1!$B$88:$C$88</definedName>
    <definedName name="moins_de_50_H" localSheetId="11">[4]Macro1!$B$88:$C$88</definedName>
    <definedName name="moins_de_50_H">[3]Macro1!$B$88:$C$88</definedName>
    <definedName name="moins_de_55" localSheetId="1">[1]Macro1!$B$26:$C$26</definedName>
    <definedName name="moins_de_55" localSheetId="11">[2]Macro1!$B$26:$C$26</definedName>
    <definedName name="moins_de_55">[1]Macro1!$B$26:$C$26</definedName>
    <definedName name="moins_de_55_F" localSheetId="1">[3]Macro1!$B$156:$C$156</definedName>
    <definedName name="moins_de_55_F" localSheetId="11">[4]Macro1!$B$156:$C$156</definedName>
    <definedName name="moins_de_55_F">[3]Macro1!$B$156:$C$156</definedName>
    <definedName name="moins_de_55_H" localSheetId="1">[3]Macro1!$B$91:$C$91</definedName>
    <definedName name="moins_de_55_H" localSheetId="11">[4]Macro1!$B$91:$C$91</definedName>
    <definedName name="moins_de_55_H">[3]Macro1!$B$91:$C$91</definedName>
    <definedName name="montant" localSheetId="12">[7]Macro1!#REF!</definedName>
    <definedName name="montant" localSheetId="1">[7]Macro1!#REF!</definedName>
    <definedName name="montant" localSheetId="6">[7]Macro1!#REF!</definedName>
    <definedName name="montant" localSheetId="10">[7]Macro1!#REF!</definedName>
    <definedName name="montant" localSheetId="11">[8]Macro1!#REF!</definedName>
    <definedName name="montant">[7]Macro1!#REF!</definedName>
    <definedName name="montantE" localSheetId="12">[7]Macro1!#REF!</definedName>
    <definedName name="montantE" localSheetId="1">[7]Macro1!#REF!</definedName>
    <definedName name="montantE" localSheetId="6">[7]Macro1!#REF!</definedName>
    <definedName name="montantE" localSheetId="10">[7]Macro1!#REF!</definedName>
    <definedName name="montantE" localSheetId="11">[8]Macro1!#REF!</definedName>
    <definedName name="montantE">[7]Macro1!#REF!</definedName>
    <definedName name="montantE2005" localSheetId="12">[7]Macro1!#REF!</definedName>
    <definedName name="montantE2005" localSheetId="1">[7]Macro1!#REF!</definedName>
    <definedName name="montantE2005" localSheetId="6">[7]Macro1!#REF!</definedName>
    <definedName name="montantE2005" localSheetId="10">[7]Macro1!#REF!</definedName>
    <definedName name="montantE2005" localSheetId="11">[8]Macro1!#REF!</definedName>
    <definedName name="montantE2005">[7]Macro1!#REF!</definedName>
    <definedName name="montantE2005B" localSheetId="12">#REF!</definedName>
    <definedName name="montantE2005B" localSheetId="1">#REF!</definedName>
    <definedName name="montantE2005B" localSheetId="6">#REF!</definedName>
    <definedName name="montantE2005B" localSheetId="10">#REF!</definedName>
    <definedName name="montantE2005B">#REF!</definedName>
    <definedName name="montantE2006" localSheetId="12">[7]Macro1!#REF!</definedName>
    <definedName name="montantE2006" localSheetId="1">[7]Macro1!#REF!</definedName>
    <definedName name="montantE2006" localSheetId="6">[7]Macro1!#REF!</definedName>
    <definedName name="montantE2006" localSheetId="10">[7]Macro1!#REF!</definedName>
    <definedName name="montantE2006" localSheetId="11">[8]Macro1!#REF!</definedName>
    <definedName name="montantE2006">[7]Macro1!#REF!</definedName>
    <definedName name="montantE2006B" localSheetId="12">#REF!</definedName>
    <definedName name="montantE2006B" localSheetId="1">#REF!</definedName>
    <definedName name="montantE2006B" localSheetId="6">#REF!</definedName>
    <definedName name="montantE2006B" localSheetId="10">#REF!</definedName>
    <definedName name="montantE2006B">#REF!</definedName>
    <definedName name="montantF" localSheetId="12">[7]Macro1!#REF!</definedName>
    <definedName name="montantF" localSheetId="1">[7]Macro1!#REF!</definedName>
    <definedName name="montantF" localSheetId="6">[7]Macro1!#REF!</definedName>
    <definedName name="montantF" localSheetId="10">[7]Macro1!#REF!</definedName>
    <definedName name="montantF" localSheetId="11">[8]Macro1!#REF!</definedName>
    <definedName name="montantF">[7]Macro1!#REF!</definedName>
    <definedName name="montantF2005" localSheetId="12">[7]Macro1!#REF!</definedName>
    <definedName name="montantF2005" localSheetId="1">[7]Macro1!#REF!</definedName>
    <definedName name="montantF2005" localSheetId="6">[7]Macro1!#REF!</definedName>
    <definedName name="montantF2005" localSheetId="10">[7]Macro1!#REF!</definedName>
    <definedName name="montantF2005" localSheetId="11">[8]Macro1!#REF!</definedName>
    <definedName name="montantF2005">[7]Macro1!#REF!</definedName>
    <definedName name="montantF2005B" localSheetId="12">#REF!</definedName>
    <definedName name="montantF2005B" localSheetId="1">#REF!</definedName>
    <definedName name="montantF2005B" localSheetId="6">#REF!</definedName>
    <definedName name="montantF2005B" localSheetId="10">#REF!</definedName>
    <definedName name="montantF2005B">#REF!</definedName>
    <definedName name="montantF2006" localSheetId="12">[7]Macro1!#REF!</definedName>
    <definedName name="montantF2006" localSheetId="1">[7]Macro1!#REF!</definedName>
    <definedName name="montantF2006" localSheetId="6">[7]Macro1!#REF!</definedName>
    <definedName name="montantF2006" localSheetId="10">[7]Macro1!#REF!</definedName>
    <definedName name="montantF2006" localSheetId="11">[8]Macro1!#REF!</definedName>
    <definedName name="montantF2006">[7]Macro1!#REF!</definedName>
    <definedName name="montantF2006B" localSheetId="12">#REF!</definedName>
    <definedName name="montantF2006B" localSheetId="1">#REF!</definedName>
    <definedName name="montantF2006B" localSheetId="6">#REF!</definedName>
    <definedName name="montantF2006B" localSheetId="10">#REF!</definedName>
    <definedName name="montantF2006B">#REF!</definedName>
    <definedName name="montantH" localSheetId="12">[7]Macro1!#REF!</definedName>
    <definedName name="montantH" localSheetId="1">[7]Macro1!#REF!</definedName>
    <definedName name="montantH" localSheetId="6">[7]Macro1!#REF!</definedName>
    <definedName name="montantH" localSheetId="10">[7]Macro1!#REF!</definedName>
    <definedName name="montantH" localSheetId="11">[8]Macro1!#REF!</definedName>
    <definedName name="montantH">[7]Macro1!#REF!</definedName>
    <definedName name="montantH2005" localSheetId="12">[7]Macro1!#REF!</definedName>
    <definedName name="montantH2005" localSheetId="1">[7]Macro1!#REF!</definedName>
    <definedName name="montantH2005" localSheetId="6">[7]Macro1!#REF!</definedName>
    <definedName name="montantH2005" localSheetId="10">[7]Macro1!#REF!</definedName>
    <definedName name="montantH2005" localSheetId="11">[8]Macro1!#REF!</definedName>
    <definedName name="montantH2005">[7]Macro1!#REF!</definedName>
    <definedName name="montantH2005B" localSheetId="12">#REF!</definedName>
    <definedName name="montantH2005B" localSheetId="1">#REF!</definedName>
    <definedName name="montantH2005B" localSheetId="6">#REF!</definedName>
    <definedName name="montantH2005B" localSheetId="10">#REF!</definedName>
    <definedName name="montantH2005B">#REF!</definedName>
    <definedName name="montantH2006" localSheetId="12">[7]Macro1!#REF!</definedName>
    <definedName name="montantH2006" localSheetId="1">[7]Macro1!#REF!</definedName>
    <definedName name="montantH2006" localSheetId="6">[7]Macro1!#REF!</definedName>
    <definedName name="montantH2006" localSheetId="10">[7]Macro1!#REF!</definedName>
    <definedName name="montantH2006" localSheetId="11">[8]Macro1!#REF!</definedName>
    <definedName name="montantH2006">[7]Macro1!#REF!</definedName>
    <definedName name="montantH2006B" localSheetId="12">#REF!</definedName>
    <definedName name="montantH2006B" localSheetId="1">#REF!</definedName>
    <definedName name="montantH2006B" localSheetId="6">#REF!</definedName>
    <definedName name="montantH2006B" localSheetId="10">#REF!</definedName>
    <definedName name="montantH2006B">#REF!</definedName>
    <definedName name="primo" localSheetId="12">#REF!</definedName>
    <definedName name="primo" localSheetId="6">#REF!</definedName>
    <definedName name="primo" localSheetId="10">#REF!</definedName>
    <definedName name="primo">#REF!</definedName>
    <definedName name="surcote" localSheetId="1">[7]Macro1!$B$41:$C$41</definedName>
    <definedName name="surcote" localSheetId="11">[8]Macro1!$B$41:$C$41</definedName>
    <definedName name="surcote">[7]Macro1!$B$41:$C$41</definedName>
    <definedName name="surcote_F_M" localSheetId="1">[9]Macro1!$B$212:$C$212</definedName>
    <definedName name="surcote_F_M" localSheetId="11">[10]Macro1!$B$212:$C$212</definedName>
    <definedName name="surcote_F_M">[9]Macro1!$B$212:$C$212</definedName>
    <definedName name="surcote_F_P" localSheetId="1">[9]Macro1!$B$187:$C$187</definedName>
    <definedName name="surcote_F_P" localSheetId="11">[10]Macro1!$B$187:$C$187</definedName>
    <definedName name="surcote_F_P">[9]Macro1!$B$187:$C$187</definedName>
    <definedName name="surcote_H_M" localSheetId="1">[9]Macro1!$B$127:$C$127</definedName>
    <definedName name="surcote_H_M" localSheetId="11">[10]Macro1!$B$127:$C$127</definedName>
    <definedName name="surcote_H_M">[9]Macro1!$B$127:$C$127</definedName>
    <definedName name="surcote_H_P" localSheetId="1">[9]Macro1!$B$102:$C$102</definedName>
    <definedName name="surcote_H_P" localSheetId="11">[10]Macro1!$B$102:$C$102</definedName>
    <definedName name="surcote_H_P">[9]Macro1!$B$102:$C$102</definedName>
    <definedName name="Tab_1" localSheetId="12">#REF!</definedName>
    <definedName name="Tab_1" localSheetId="1">#REF!</definedName>
    <definedName name="Tab_1" localSheetId="6">#REF!</definedName>
    <definedName name="Tab_1" localSheetId="10">#REF!</definedName>
    <definedName name="Tab_1">#REF!</definedName>
    <definedName name="Tab_1b" localSheetId="12">#REF!</definedName>
    <definedName name="Tab_1b" localSheetId="1">#REF!</definedName>
    <definedName name="Tab_1b" localSheetId="6">#REF!</definedName>
    <definedName name="Tab_1b" localSheetId="10">#REF!</definedName>
    <definedName name="Tab_1b">#REF!</definedName>
    <definedName name="Tab_2" localSheetId="12">#REF!</definedName>
    <definedName name="Tab_2" localSheetId="1">#REF!</definedName>
    <definedName name="Tab_2" localSheetId="6">#REF!</definedName>
    <definedName name="Tab_2" localSheetId="10">#REF!</definedName>
    <definedName name="Tab_2">#REF!</definedName>
    <definedName name="Tab_2bis" localSheetId="12">#REF!</definedName>
    <definedName name="Tab_2bis" localSheetId="1">#REF!</definedName>
    <definedName name="Tab_2bis" localSheetId="6">#REF!</definedName>
    <definedName name="Tab_2bis" localSheetId="10">#REF!</definedName>
    <definedName name="Tab_2bis">#REF!</definedName>
    <definedName name="Tab_3" localSheetId="12">#REF!</definedName>
    <definedName name="Tab_3" localSheetId="6">#REF!</definedName>
    <definedName name="Tab_3" localSheetId="10">#REF!</definedName>
    <definedName name="Tab_3">#REF!</definedName>
    <definedName name="Tab_lag" localSheetId="12">#REF!</definedName>
    <definedName name="Tab_lag" localSheetId="1">#REF!</definedName>
    <definedName name="Tab_lag" localSheetId="6">#REF!</definedName>
    <definedName name="Tab_lag" localSheetId="10">#REF!</definedName>
    <definedName name="Tab_lag">#REF!</definedName>
    <definedName name="tt" localSheetId="12">#REF!</definedName>
    <definedName name="tt" localSheetId="6">#REF!</definedName>
    <definedName name="tt" localSheetId="10">#REF!</definedName>
    <definedName name="tt">#REF!</definedName>
    <definedName name="valeur" localSheetId="12">[7]Macro1!#REF!</definedName>
    <definedName name="valeur" localSheetId="1">[7]Macro1!#REF!</definedName>
    <definedName name="valeur" localSheetId="6">[7]Macro1!#REF!</definedName>
    <definedName name="valeur" localSheetId="10">[7]Macro1!#REF!</definedName>
    <definedName name="valeur" localSheetId="11">[8]Macro1!#REF!</definedName>
    <definedName name="valeur">[7]Macro1!#REF!</definedName>
    <definedName name="_xlnm.Print_Area" localSheetId="11">'F05-Tableau 4 compl'!$B$4:$H$30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35" i="42" l="1"/>
  <c r="Q35" i="42"/>
  <c r="P35" i="42"/>
  <c r="R33" i="42"/>
  <c r="Q33" i="42"/>
  <c r="P33" i="42"/>
  <c r="O33" i="42"/>
  <c r="N33" i="42"/>
  <c r="M33" i="42"/>
  <c r="L33" i="42"/>
  <c r="K33" i="42"/>
  <c r="J33" i="42"/>
  <c r="I33" i="42"/>
  <c r="H33" i="42"/>
  <c r="G33" i="42"/>
  <c r="F33" i="42"/>
  <c r="E33" i="42"/>
  <c r="D33" i="42"/>
  <c r="R31" i="42"/>
  <c r="Q31" i="42"/>
  <c r="P31" i="42"/>
  <c r="O31" i="42"/>
  <c r="N31" i="42"/>
  <c r="M31" i="42"/>
  <c r="L31" i="42"/>
  <c r="K31" i="42"/>
  <c r="J31" i="42"/>
  <c r="I31" i="42"/>
  <c r="H31" i="42"/>
  <c r="G31" i="42"/>
  <c r="F31" i="42"/>
  <c r="E31" i="42"/>
  <c r="D31" i="42"/>
  <c r="R30" i="42"/>
  <c r="Q30" i="42"/>
  <c r="P30" i="42"/>
  <c r="O30" i="42"/>
  <c r="N30" i="42"/>
  <c r="M30" i="42"/>
  <c r="L30" i="42"/>
  <c r="K30" i="42"/>
  <c r="J30" i="42"/>
  <c r="I30" i="42"/>
  <c r="H30" i="42"/>
  <c r="G30" i="42"/>
  <c r="F30" i="42"/>
  <c r="E30" i="42"/>
  <c r="D30" i="42"/>
  <c r="R29" i="42"/>
  <c r="Q29" i="42"/>
  <c r="P29" i="42"/>
  <c r="O29" i="42"/>
  <c r="N29" i="42"/>
  <c r="M29" i="42"/>
  <c r="L29" i="42"/>
  <c r="K29" i="42"/>
  <c r="J29" i="42"/>
  <c r="I29" i="42"/>
  <c r="H29" i="42"/>
  <c r="G29" i="42"/>
  <c r="F29" i="42"/>
  <c r="E29" i="42"/>
  <c r="D29" i="42"/>
  <c r="R28" i="42"/>
  <c r="Q28" i="42"/>
  <c r="P28" i="42"/>
  <c r="O28" i="42"/>
  <c r="N28" i="42"/>
  <c r="M28" i="42"/>
  <c r="L28" i="42"/>
  <c r="K28" i="42"/>
  <c r="J28" i="42"/>
  <c r="I28" i="42"/>
  <c r="H28" i="42"/>
  <c r="G28" i="42"/>
  <c r="F28" i="42"/>
  <c r="E28" i="42"/>
  <c r="D28" i="42"/>
  <c r="R27" i="42"/>
  <c r="Q27" i="42"/>
  <c r="P27" i="42"/>
  <c r="O27" i="42"/>
  <c r="N27" i="42"/>
  <c r="M27" i="42"/>
  <c r="L27" i="42"/>
  <c r="K27" i="42"/>
  <c r="J27" i="42"/>
  <c r="I27" i="42"/>
  <c r="H27" i="42"/>
  <c r="G27" i="42"/>
  <c r="F27" i="42"/>
  <c r="E27" i="42"/>
  <c r="D27" i="42"/>
  <c r="E51" i="30"/>
  <c r="I51" i="30"/>
  <c r="J51" i="30"/>
  <c r="K51" i="30"/>
  <c r="C51" i="30"/>
  <c r="D51" i="30"/>
</calcChain>
</file>

<file path=xl/sharedStrings.xml><?xml version="1.0" encoding="utf-8"?>
<sst xmlns="http://schemas.openxmlformats.org/spreadsheetml/2006/main" count="715" uniqueCount="376">
  <si>
    <t>Tous retraités de droit direct</t>
  </si>
  <si>
    <t>Ensemble</t>
  </si>
  <si>
    <t>Hommes</t>
  </si>
  <si>
    <t>Femmes</t>
  </si>
  <si>
    <t>-</t>
  </si>
  <si>
    <t xml:space="preserve">Professions libérales </t>
  </si>
  <si>
    <t>CRPCEN</t>
  </si>
  <si>
    <t>nd</t>
  </si>
  <si>
    <t>Tous retraités</t>
  </si>
  <si>
    <t>Composition (en %)</t>
  </si>
  <si>
    <t>Effectifs (en milliers)</t>
  </si>
  <si>
    <t>Droit direct</t>
  </si>
  <si>
    <t>Montant mensuel moyen par retraité, tous régimes (en euros courants)</t>
  </si>
  <si>
    <t>Retraités de droit direct d'un régime de base</t>
  </si>
  <si>
    <t>MSA salariés</t>
  </si>
  <si>
    <t>MSA non-salariés</t>
  </si>
  <si>
    <t xml:space="preserve">En euros </t>
  </si>
  <si>
    <t>CNIEG</t>
  </si>
  <si>
    <t>SNCF</t>
  </si>
  <si>
    <t>RATP</t>
  </si>
  <si>
    <t>FSPOEIE</t>
  </si>
  <si>
    <t>MSA non-salariés complémentaire</t>
  </si>
  <si>
    <t>brute</t>
  </si>
  <si>
    <t>En %</t>
  </si>
  <si>
    <t>Année</t>
  </si>
  <si>
    <t>Brute</t>
  </si>
  <si>
    <t>Nette</t>
  </si>
  <si>
    <t>Montant moyen
(en euros)</t>
  </si>
  <si>
    <t>Ircantec</t>
  </si>
  <si>
    <t>Total</t>
  </si>
  <si>
    <t>Droit dérivé</t>
  </si>
  <si>
    <t xml:space="preserve">Droit dérivé </t>
  </si>
  <si>
    <t xml:space="preserve">Droit direct </t>
  </si>
  <si>
    <t>Montant
de pension
(en euros)</t>
  </si>
  <si>
    <t>&lt; 100</t>
  </si>
  <si>
    <t>&gt;4 500</t>
  </si>
  <si>
    <t>Droits direct + dérivé</t>
  </si>
  <si>
    <t>Departement</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</si>
  <si>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</si>
  <si>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</si>
  <si>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</si>
  <si>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</si>
  <si>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</si>
  <si>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</si>
  <si>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</si>
  <si>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</si>
  <si>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</si>
  <si>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</si>
  <si>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</si>
  <si>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</si>
  <si>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</si>
  <si>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</si>
  <si>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</si>
  <si>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</si>
  <si>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</si>
  <si>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</si>
  <si>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</si>
  <si>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</si>
  <si>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</si>
  <si>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</si>
  <si>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</si>
  <si>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</si>
  <si>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</si>
  <si>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</si>
  <si>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</si>
  <si>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</si>
  <si>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</si>
  <si>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</si>
  <si>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</si>
  <si>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</si>
  <si>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</si>
  <si>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</si>
  <si>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</si>
  <si>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</si>
  <si>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</si>
  <si>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</si>
  <si>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</si>
  <si>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</si>
  <si>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</si>
  <si>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</si>
  <si>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</si>
  <si>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</si>
  <si>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</si>
  <si>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</si>
  <si>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</si>
  <si>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</si>
  <si>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</si>
  <si>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</si>
  <si>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</si>
  <si>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</si>
  <si>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</si>
  <si>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</si>
  <si>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</si>
  <si>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</si>
  <si>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</si>
  <si>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</si>
  <si>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</si>
  <si>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</si>
  <si>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</si>
  <si>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</si>
  <si>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</si>
  <si>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</si>
  <si>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</si>
  <si>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</si>
  <si>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</si>
  <si>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</si>
  <si>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</si>
  <si>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</si>
  <si>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</si>
  <si>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</si>
  <si>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</si>
  <si>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</si>
  <si>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</si>
  <si>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</si>
  <si>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</si>
  <si>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</si>
  <si>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</si>
  <si>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</si>
  <si>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</si>
  <si>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</si>
  <si>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</si>
  <si>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</si>
  <si>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</si>
  <si>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</si>
  <si>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</si>
  <si>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</si>
  <si>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</si>
  <si>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</si>
  <si>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</si>
  <si>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</si>
  <si>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</si>
  <si>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</si>
  <si>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</si>
  <si>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</si>
  <si>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</si>
  <si>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</si>
  <si>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</si>
  <si>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</si>
  <si>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</si>
  <si>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</si>
  <si>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</si>
  <si>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</si>
  <si>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</si>
  <si>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</si>
  <si>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</si>
  <si>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</si>
  <si>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</si>
  <si>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</si>
  <si>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</si>
  <si>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</si>
  <si>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</si>
  <si>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</si>
  <si>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</si>
  <si>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</si>
  <si>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</si>
  <si>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</si>
  <si>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</si>
  <si>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</si>
  <si>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</si>
  <si>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</si>
  <si>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</si>
  <si>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</si>
  <si>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</si>
  <si>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</si>
  <si>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</si>
  <si>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</si>
  <si>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</si>
  <si>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</si>
  <si>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</si>
  <si>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</si>
  <si>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</si>
  <si>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</si>
  <si>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</si>
  <si>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</si>
  <si>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</si>
  <si>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</si>
  <si>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</si>
  <si>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</si>
  <si>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</si>
  <si>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</si>
  <si>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</si>
  <si>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</si>
  <si>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</si>
  <si>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</si>
  <si>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</si>
  <si>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</si>
  <si>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</si>
  <si>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</si>
  <si>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</si>
  <si>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</si>
  <si>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</si>
  <si>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</si>
  <si>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</si>
  <si>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</si>
  <si>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</si>
  <si>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</si>
  <si>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</si>
  <si>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</si>
  <si>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</si>
  <si>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</si>
  <si>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</si>
  <si>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</si>
  <si>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</si>
  <si>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</si>
  <si>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</si>
  <si>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</si>
  <si>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</si>
  <si>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</si>
  <si>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</si>
  <si>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</si>
  <si>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</si>
  <si>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</si>
  <si>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</si>
  <si>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</si>
  <si>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</si>
  <si>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</si>
  <si>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</si>
  <si>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</si>
  <si>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</si>
  <si>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</si>
  <si>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</si>
  <si>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</si>
  <si>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</si>
  <si>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</si>
  <si>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</si>
  <si>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</si>
  <si>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</si>
  <si>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Banque de France</t>
  </si>
  <si>
    <t xml:space="preserve"> </t>
  </si>
  <si>
    <t>Ensemble, tous régimes</t>
  </si>
  <si>
    <t>Pension brute de droit direct, hors majoration pour 3 enfants
ou plus (en euros)</t>
  </si>
  <si>
    <t>Évolution de la pension de droit direct,
y compris majoration pour 3 enfants ou plus
(en %)</t>
  </si>
  <si>
    <t>Pension de droit direct,
hors majoration
pour 3 enfants ou plus</t>
  </si>
  <si>
    <t>Pension de droit direct,
y compris majoration pour 3 enfants ou plus</t>
  </si>
  <si>
    <t>Pension totale (droit direct, droit dérivé
et majoration pour 3 enfants ou plus)</t>
  </si>
  <si>
    <t>Pension brute de droit direct, hors majoration pour 3 enfants ou plus
(en euros)</t>
  </si>
  <si>
    <t>Montant moyen (M1+M5)</t>
  </si>
  <si>
    <t>971</t>
  </si>
  <si>
    <t>Guadeloupe</t>
  </si>
  <si>
    <t>972</t>
  </si>
  <si>
    <t>Martinique</t>
  </si>
  <si>
    <t>973</t>
  </si>
  <si>
    <t>Guyane</t>
  </si>
  <si>
    <t>974</t>
  </si>
  <si>
    <t>La Réunion</t>
  </si>
  <si>
    <t>Monopensionnés d'un régime de base</t>
  </si>
  <si>
    <t>Composition 
(en %)</t>
  </si>
  <si>
    <t>CANSSM</t>
  </si>
  <si>
    <t>Enim</t>
  </si>
  <si>
    <t xml:space="preserve">Graphique 3. Évolution de l’écart de pension entre les femmes et les hommes </t>
  </si>
  <si>
    <t>Polypensionnés de régimes de base</t>
  </si>
  <si>
    <t>dont autre régime de salarié à titre principal</t>
  </si>
  <si>
    <t>dont autre régime de non-salariés à titre principal</t>
  </si>
  <si>
    <t>dont autre régime de salarié à titre principal3</t>
  </si>
  <si>
    <t>dont autre régime de non-salariés à titre principal3</t>
  </si>
  <si>
    <t xml:space="preserve">Tableau 1 complémentaire. Montant de pension mensuel moyen des retraités résidant en France ou à l'étranger </t>
  </si>
  <si>
    <t>Écart entre femmes et hommes (en %)</t>
  </si>
  <si>
    <t>Ensemble des retraités de droit direct</t>
  </si>
  <si>
    <t>Écart entre la
pension des femmes
et des hommes
(en %)</t>
  </si>
  <si>
    <t>FPE civils</t>
  </si>
  <si>
    <t>FPE militaires</t>
  </si>
  <si>
    <t xml:space="preserve">CNRACL </t>
  </si>
  <si>
    <t xml:space="preserve"> 2021-2022
</t>
  </si>
  <si>
    <t xml:space="preserve">2017-2022
</t>
  </si>
  <si>
    <t xml:space="preserve"> 2012-2022
</t>
  </si>
  <si>
    <t>Tableau 2 complémentaire. Montant  brut mensuel moyen de l’avantage principal de droit direct (hors majoration pour trois enfants ou plus), par régime de retraite, en 2022</t>
  </si>
  <si>
    <t>RAFP</t>
  </si>
  <si>
    <t>Montant de pension (en euros)</t>
  </si>
  <si>
    <t>Tableau 3 complémentaire. Montants mensuels moyens bruts des droits composant la pension de retraite moyenne totale, fin 2020</t>
  </si>
  <si>
    <t>Tranches</t>
  </si>
  <si>
    <t>Numéro du département</t>
  </si>
  <si>
    <t>d-Supérieur à 1 600 euros</t>
  </si>
  <si>
    <t>Tableau 4 complémentaire. Montant mensuel brut moyen de la pension de droit direct (y compris éventuelle majoration pour enfants), selon le régime principal d’affiliation au cours de la carrière, fin 2022</t>
  </si>
  <si>
    <t>c-De 1450 à 1599 euros</t>
  </si>
  <si>
    <t>b-De 1350 à 1449 euros</t>
  </si>
  <si>
    <t>a-Inférieur à 1 350 euros</t>
  </si>
  <si>
    <t>Graphique 1 complémentaire. Pension nette moyenne totale (droit direct, éventuel droit dérivé et éventuelle majoration pour trois enfants ou plus) de l’ensemble des retraités résidant en France, rapportée au revenu d’activité net moyen</t>
  </si>
  <si>
    <t>Pension de droit direct</t>
  </si>
  <si>
    <t>Pension de droit direct + Pension de droit dérivé</t>
  </si>
  <si>
    <t>a. Ensemble des retraités, fin 2020</t>
  </si>
  <si>
    <t>b. Ensemble des retraités ayant effectué une carrière complète, fin 2020</t>
  </si>
  <si>
    <t>2020</t>
  </si>
  <si>
    <t>2017</t>
  </si>
  <si>
    <t>Tableau 1. Montant de pension mensuel moyen des retraités résidant en France</t>
  </si>
  <si>
    <t>Tous retraités d'une pension de droit direct</t>
  </si>
  <si>
    <t>Tous retraités d'une pension de droit direct résidant en France</t>
  </si>
  <si>
    <t>Tous retraités d'une pension de droit dérivé résidant en France</t>
  </si>
  <si>
    <t>Retraités d'une pension de droit direct
d’un régime de base</t>
  </si>
  <si>
    <t>Retraités d'une pension de droit direct
d’un régime de base résidant en France</t>
  </si>
  <si>
    <t>Tous retraités d'une pension de droit dérivé</t>
  </si>
  <si>
    <t>Retraités résidant en France ou à l'étranger</t>
  </si>
  <si>
    <t>Retraités résidant en France</t>
  </si>
  <si>
    <t>MSA non-salariés base</t>
  </si>
  <si>
    <t>Les comptes de la nation</t>
  </si>
  <si>
    <t>6.208 - Emploi intérieur total par branche en nombre de personnes (38 postes)</t>
  </si>
  <si>
    <t>Montant total des branches</t>
  </si>
  <si>
    <t>6.210 - Emploi intérieur salarié par branche en nombre de personnes (38 postes)</t>
  </si>
  <si>
    <t>7.401 - Compte des ménages (S14)</t>
  </si>
  <si>
    <t>B3G</t>
  </si>
  <si>
    <t xml:space="preserve">Revenu mixte brut </t>
  </si>
  <si>
    <t>D1</t>
  </si>
  <si>
    <t xml:space="preserve">Rémunération des salariés </t>
  </si>
  <si>
    <t>D11</t>
  </si>
  <si>
    <t>Salaires et traitements bruts</t>
  </si>
  <si>
    <t>D613</t>
  </si>
  <si>
    <t>Cotisations sociales effectives à la charge des ménages</t>
  </si>
  <si>
    <t>Calcul du revenu</t>
  </si>
  <si>
    <t>Revenu d'activité superbrut</t>
  </si>
  <si>
    <t>Salaire superbrut</t>
  </si>
  <si>
    <t>Revenu d'activité brut</t>
  </si>
  <si>
    <t>Salaire brut</t>
  </si>
  <si>
    <t>Revenu d'activité net des cotisations sociales (hors CSG …)</t>
  </si>
  <si>
    <t>Taux de CSG et CRDS moyen pondéré appliqué</t>
  </si>
  <si>
    <t>Revenu d'activité net</t>
  </si>
  <si>
    <t>Activité partielle+ IJ dérogatoires</t>
  </si>
  <si>
    <t>Revenu d'activité net (yc actv part)</t>
  </si>
  <si>
    <t>Précision méthodologique</t>
  </si>
  <si>
    <t>Tableau 2. Montant brut mensuel moyen de l’avantage principal de droit direct (hors majoration pour trois enfants ou plus) des retraités résidant en France ou à l’étranger, par régime de retraite, en 2022</t>
  </si>
  <si>
    <t>Écart entre la
pension des femmes
et  celle des hommes
(en %)</t>
  </si>
  <si>
    <t>Tableau 4. Montant mensuel brut moyen de la pension de droit direct (y compris éventuelle majoration pour trois enfants ou plus), selon le régime principal d’affiliation au cours de la carrière, fin 2022</t>
  </si>
  <si>
    <t>Carte 1. Montant brut mensuel moyen de la pension de droit direct (y compris éventuelle majoration pour trois enfants ou plus), par département</t>
  </si>
  <si>
    <t>Graphique 4. Distribution de la pension brute mensuelle de droit direct (y compris éventuelle majoration pour trois enfants ou plus) des retraités résidant en France</t>
  </si>
  <si>
    <r>
      <t>Corrigée de l'inflation annuelle</t>
    </r>
    <r>
      <rPr>
        <b/>
        <vertAlign val="superscript"/>
        <sz val="8"/>
        <rFont val="Marianne"/>
      </rPr>
      <t>1</t>
    </r>
  </si>
  <si>
    <r>
      <t>Corrigée de la revalorisation annuelle légale</t>
    </r>
    <r>
      <rPr>
        <b/>
        <vertAlign val="superscript"/>
        <sz val="8"/>
        <rFont val="Marianne"/>
      </rPr>
      <t>2</t>
    </r>
  </si>
  <si>
    <r>
      <t>2018</t>
    </r>
    <r>
      <rPr>
        <vertAlign val="superscript"/>
        <sz val="8"/>
        <color theme="1"/>
        <rFont val="Marianne"/>
      </rPr>
      <t>3</t>
    </r>
  </si>
  <si>
    <r>
      <t>2019</t>
    </r>
    <r>
      <rPr>
        <vertAlign val="superscript"/>
        <sz val="8"/>
        <color theme="1"/>
        <rFont val="Marianne"/>
      </rPr>
      <t>3</t>
    </r>
  </si>
  <si>
    <r>
      <t xml:space="preserve">1. Évolution corrigée de l’évolution de l’indice des prix à la consommation (y compris tabac) en France, en glissement annuel au 31 décembre de l’année. 
2. Évolution corrigée de la revalorisation annuelle légale au régime général en glissement annuel au 31 décembre de l’année.
3. Les valeurs pour 2018 et 2019, obtenues à l'aide du modèle ANCETRE, présentent des fragilités. Les évolutions entre 2017 et 2020 sont à prendre avec précaution.
 </t>
    </r>
    <r>
      <rPr>
        <b/>
        <sz val="8"/>
        <rFont val="Marianne"/>
      </rPr>
      <t>Note &gt;</t>
    </r>
    <r>
      <rPr>
        <sz val="8"/>
        <rFont val="Marianne"/>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t>
    </r>
    <r>
      <rPr>
        <b/>
        <sz val="8"/>
        <rFont val="Marianne"/>
      </rPr>
      <t>Champ &gt;</t>
    </r>
    <r>
      <rPr>
        <sz val="8"/>
        <rFont val="Marianne"/>
      </rPr>
      <t xml:space="preserve"> Retraités ayant perçu un droit direct au cours de l’année </t>
    </r>
    <r>
      <rPr>
        <i/>
        <sz val="8"/>
        <rFont val="Marianne"/>
      </rPr>
      <t>n</t>
    </r>
    <r>
      <rPr>
        <sz val="8"/>
        <rFont val="Marianne"/>
      </rPr>
      <t xml:space="preserve">, résidant en France ou à l’étranger, vivants au 31 décembre de l’année. 
</t>
    </r>
    <r>
      <rPr>
        <b/>
        <sz val="8"/>
        <rFont val="Marianne"/>
      </rPr>
      <t>Sources &gt;</t>
    </r>
    <r>
      <rPr>
        <sz val="8"/>
        <rFont val="Marianne"/>
      </rPr>
      <t xml:space="preserve"> DREES, EIR, modèle ANCETRE.</t>
    </r>
  </si>
  <si>
    <r>
      <t>2018</t>
    </r>
    <r>
      <rPr>
        <b/>
        <vertAlign val="superscript"/>
        <sz val="8"/>
        <rFont val="Marianne"/>
      </rPr>
      <t>1</t>
    </r>
  </si>
  <si>
    <r>
      <t>2019</t>
    </r>
    <r>
      <rPr>
        <b/>
        <vertAlign val="superscript"/>
        <sz val="8"/>
        <rFont val="Marianne"/>
      </rPr>
      <t>1</t>
    </r>
  </si>
  <si>
    <r>
      <rPr>
        <b/>
        <sz val="8"/>
        <color theme="1"/>
        <rFont val="Marianne"/>
      </rPr>
      <t xml:space="preserve">Sources &gt; </t>
    </r>
    <r>
      <rPr>
        <sz val="8"/>
        <color theme="1"/>
        <rFont val="Marianne"/>
      </rPr>
      <t xml:space="preserve">Comptes nationaux 2023, Insee ; Dares pour l'activité partielle (https://dares.travail-emploi.gouv.fr/donnees/le-chomage-partiel) ; Commission des comptes de la Sécurité sociale pour le calcul du taux de CSG/CRDS moyen pondéré et le montant des IJ dérogatoires (https://contrib.securite-sociale.fr/files/live/sites/SSFR/files/medias/CCSS/2023/CCSS-Sept2023.pdf).
</t>
    </r>
  </si>
  <si>
    <r>
      <t>En euros constants de 2022</t>
    </r>
    <r>
      <rPr>
        <vertAlign val="superscript"/>
        <sz val="8"/>
        <rFont val="Marianne"/>
      </rPr>
      <t>1</t>
    </r>
  </si>
  <si>
    <r>
      <t>2018</t>
    </r>
    <r>
      <rPr>
        <vertAlign val="superscript"/>
        <sz val="8"/>
        <rFont val="Marianne"/>
      </rPr>
      <t>2</t>
    </r>
  </si>
  <si>
    <r>
      <t>2019</t>
    </r>
    <r>
      <rPr>
        <vertAlign val="superscript"/>
        <sz val="8"/>
        <rFont val="Marianne"/>
      </rPr>
      <t>2</t>
    </r>
  </si>
  <si>
    <r>
      <t xml:space="preserve">1. Les séries sont corrigées de l’évolution de l’indice des prix à la consommation (y compris tabac). Le montant de pension mensuel correspond à l’avantage principal de droit direct (y compris éventuelle majoration pour trois enfants ou plus).
2. Les valeurs pour 2018 et 2019, obtenues à l'aide du modèle ANCETRE, présentent des fragilités. Les évolutions entre 2017 et 2020 sont à prendre avec précaution.
</t>
    </r>
    <r>
      <rPr>
        <b/>
        <sz val="8"/>
        <rFont val="Marianne"/>
      </rPr>
      <t>Lecture &gt;</t>
    </r>
    <r>
      <rPr>
        <sz val="8"/>
        <rFont val="Marianne"/>
      </rPr>
      <t xml:space="preserve"> En moyenne, la pension des retraités de droit direct (y compris éventuelle majoration pour trois enfants ou plus) résidant en France s’élève à 1 626 euros mensuels au 31 décembre 2022.
</t>
    </r>
    <r>
      <rPr>
        <b/>
        <sz val="8"/>
        <rFont val="Marianne"/>
      </rPr>
      <t xml:space="preserve">Champ &gt; </t>
    </r>
    <r>
      <rPr>
        <sz val="8"/>
        <rFont val="Marianne"/>
      </rPr>
      <t xml:space="preserve">Bénéficiaires d’un avantage principal de droit direct, résidant en France, vivants au 31 décembre de l’année.
</t>
    </r>
    <r>
      <rPr>
        <b/>
        <sz val="8"/>
        <rFont val="Marianne"/>
      </rPr>
      <t>Sources &gt;</t>
    </r>
    <r>
      <rPr>
        <sz val="8"/>
        <rFont val="Marianne"/>
      </rPr>
      <t xml:space="preserve"> DREES, EIR, modèle ANCETRE.</t>
    </r>
  </si>
  <si>
    <r>
      <t>Évolution en euros constants</t>
    </r>
    <r>
      <rPr>
        <b/>
        <vertAlign val="superscript"/>
        <sz val="8"/>
        <rFont val="Marianne"/>
      </rPr>
      <t xml:space="preserve">6 </t>
    </r>
    <r>
      <rPr>
        <b/>
        <sz val="8"/>
        <rFont val="Marianne"/>
      </rPr>
      <t>(en %)</t>
    </r>
  </si>
  <si>
    <r>
      <t>Régime général</t>
    </r>
    <r>
      <rPr>
        <vertAlign val="superscript"/>
        <sz val="8"/>
        <rFont val="Marianne"/>
      </rPr>
      <t>1</t>
    </r>
  </si>
  <si>
    <r>
      <t>Agirc-Arrco</t>
    </r>
    <r>
      <rPr>
        <vertAlign val="superscript"/>
        <sz val="8"/>
        <rFont val="Marianne"/>
      </rPr>
      <t>2</t>
    </r>
  </si>
  <si>
    <r>
      <t>FPE civils</t>
    </r>
    <r>
      <rPr>
        <vertAlign val="superscript"/>
        <sz val="8"/>
        <rFont val="Marianne"/>
      </rPr>
      <t>3</t>
    </r>
  </si>
  <si>
    <r>
      <t>CNRACL</t>
    </r>
    <r>
      <rPr>
        <vertAlign val="superscript"/>
        <sz val="8"/>
        <rFont val="Marianne"/>
      </rPr>
      <t>3</t>
    </r>
  </si>
  <si>
    <r>
      <t>Régimes spéciaux</t>
    </r>
    <r>
      <rPr>
        <vertAlign val="superscript"/>
        <sz val="8"/>
        <color indexed="8"/>
        <rFont val="Marianne"/>
      </rPr>
      <t>4</t>
    </r>
  </si>
  <si>
    <r>
      <t>Professions libérales</t>
    </r>
    <r>
      <rPr>
        <vertAlign val="superscript"/>
        <sz val="8"/>
        <rFont val="Marianne"/>
      </rPr>
      <t>5</t>
    </r>
  </si>
  <si>
    <r>
      <t>Évolution en euros constants</t>
    </r>
    <r>
      <rPr>
        <b/>
        <vertAlign val="superscript"/>
        <sz val="8"/>
        <rFont val="Marianne"/>
      </rPr>
      <t xml:space="preserve">4 </t>
    </r>
    <r>
      <rPr>
        <b/>
        <sz val="8"/>
        <rFont val="Marianne"/>
      </rPr>
      <t>(en %)</t>
    </r>
  </si>
  <si>
    <r>
      <t>CNAV</t>
    </r>
    <r>
      <rPr>
        <vertAlign val="superscript"/>
        <sz val="8"/>
        <rFont val="Marianne"/>
      </rPr>
      <t>1</t>
    </r>
  </si>
  <si>
    <r>
      <t>FPE militaires</t>
    </r>
    <r>
      <rPr>
        <vertAlign val="superscript"/>
        <sz val="8"/>
        <rFont val="Marianne"/>
      </rPr>
      <t>3</t>
    </r>
  </si>
  <si>
    <r>
      <t>SSI complémentaire</t>
    </r>
    <r>
      <rPr>
        <vertAlign val="superscript"/>
        <sz val="8"/>
        <rFont val="Marianne"/>
      </rPr>
      <t>1</t>
    </r>
  </si>
  <si>
    <r>
      <t>Ensemble, tous régimes</t>
    </r>
    <r>
      <rPr>
        <b/>
        <vertAlign val="superscript"/>
        <sz val="8"/>
        <rFont val="Marianne"/>
      </rPr>
      <t>3</t>
    </r>
  </si>
  <si>
    <r>
      <t xml:space="preserve">Note &gt; </t>
    </r>
    <r>
      <rPr>
        <sz val="8"/>
        <rFont val="Marianne"/>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pension de droit dérivé en plus d’une pension de droit direct. Des données complémentaires sont disponibles dans le fichier Excel associé à cette fiche sur le site de la DREES :
https://drees.solidarites-sante.gouv.fr.
</t>
    </r>
    <r>
      <rPr>
        <b/>
        <sz val="8"/>
        <rFont val="Marianne"/>
      </rPr>
      <t>Champ &gt;</t>
    </r>
    <r>
      <rPr>
        <sz val="8"/>
        <rFont val="Marianne"/>
      </rPr>
      <t xml:space="preserve"> Bénéficiaires d’un avantage principal de droit direct (y compris éventuelle majoration pour trois enfants ou plus) ou de droit dérivé, résidant en France ou à l’étranger, vivants au 31 décembre 2020.
</t>
    </r>
    <r>
      <rPr>
        <b/>
        <sz val="8"/>
        <rFont val="Marianne"/>
      </rPr>
      <t>Source &gt;</t>
    </r>
    <r>
      <rPr>
        <sz val="8"/>
        <rFont val="Marianne"/>
      </rPr>
      <t xml:space="preserve"> DREES, EIR.</t>
    </r>
  </si>
  <si>
    <r>
      <rPr>
        <b/>
        <sz val="8"/>
        <rFont val="Marianne"/>
      </rPr>
      <t xml:space="preserve">Note &gt; </t>
    </r>
    <r>
      <rPr>
        <sz val="8"/>
        <rFont val="Marianne"/>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epnsion de droit dérivé en plus d'une pension de droit direct. 
</t>
    </r>
    <r>
      <rPr>
        <b/>
        <sz val="8"/>
        <rFont val="Marianne"/>
      </rPr>
      <t>Champ &gt;</t>
    </r>
    <r>
      <rPr>
        <sz val="8"/>
        <rFont val="Marianne"/>
      </rPr>
      <t xml:space="preserve"> Bénéficiaires d’un avantage principal de droit direct (y compris éventuelle majoration pour trois enfantsou plus) ou de droit dérivé, résidant en France ou à l’étranger, vivants au 31 décembre 2020.
</t>
    </r>
    <r>
      <rPr>
        <b/>
        <sz val="8"/>
        <rFont val="Marianne"/>
      </rPr>
      <t>Source &gt;</t>
    </r>
    <r>
      <rPr>
        <sz val="8"/>
        <rFont val="Marianne"/>
      </rPr>
      <t xml:space="preserve"> DREES, EIR 2020.</t>
    </r>
  </si>
  <si>
    <r>
      <t>Retraités de droit direct 
à carrières complètes</t>
    </r>
    <r>
      <rPr>
        <b/>
        <vertAlign val="superscript"/>
        <sz val="8"/>
        <rFont val="Marianne"/>
      </rPr>
      <t>5</t>
    </r>
  </si>
  <si>
    <r>
      <t>Régimes spéciaux</t>
    </r>
    <r>
      <rPr>
        <vertAlign val="superscript"/>
        <sz val="8"/>
        <rFont val="Marianne"/>
      </rPr>
      <t>3</t>
    </r>
  </si>
  <si>
    <r>
      <t>dont aucun régime principal</t>
    </r>
    <r>
      <rPr>
        <b/>
        <vertAlign val="superscript"/>
        <sz val="8"/>
        <rFont val="Marianne"/>
      </rPr>
      <t>4</t>
    </r>
  </si>
  <si>
    <r>
      <t xml:space="preserve">1. Le régime général comprend les indépendants de l’ex-SSI depuis 2020.
2. Pour les retraités polypensionnés, le régime indiqué correspond au régime principal, c’est-à-dire celui représentant
plus de la moitié de la carrière.
3. Régimes spéciaux : FSPOEIE, SNCF, RATP, CNIEG, Enim, CANSSM, CRPCEN, Caisse de réserve des employés de
la Banque de France, Altadis, Retrep.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un des régimes d'affiliation au moins).
</t>
    </r>
    <r>
      <rPr>
        <b/>
        <sz val="8"/>
        <rFont val="Marianne"/>
      </rPr>
      <t xml:space="preserve">Note &gt; </t>
    </r>
    <r>
      <rPr>
        <sz val="8"/>
        <rFont val="Marianne"/>
      </rPr>
      <t xml:space="preserve">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non à donner une évolution annuelle.
Les montants mensuels sont donc arrondis à la dizaine d’euros près.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(y compris éventuelle majoration pour trois enfants ou plus) au cours
de l’année 2022, résidant en France, vivants au 31 décembre 2022.
</t>
    </r>
    <r>
      <rPr>
        <b/>
        <sz val="8"/>
        <rFont val="Marianne"/>
      </rPr>
      <t>Sources &gt;</t>
    </r>
    <r>
      <rPr>
        <sz val="8"/>
        <rFont val="Marianne"/>
      </rPr>
      <t xml:space="preserve"> DREES, EACR, modèle ANCETRE.</t>
    </r>
  </si>
  <si>
    <r>
      <t>dont régime général à titre principal</t>
    </r>
    <r>
      <rPr>
        <b/>
        <vertAlign val="superscript"/>
        <sz val="8"/>
        <rFont val="Marianne"/>
      </rPr>
      <t>1</t>
    </r>
  </si>
  <si>
    <r>
      <t>Régimes spéciaux</t>
    </r>
    <r>
      <rPr>
        <vertAlign val="superscript"/>
        <sz val="8"/>
        <rFont val="Marianne"/>
      </rPr>
      <t>2</t>
    </r>
  </si>
  <si>
    <r>
      <t>Polypensionnés de régimes de base</t>
    </r>
    <r>
      <rPr>
        <b/>
        <vertAlign val="superscript"/>
        <sz val="8"/>
        <rFont val="Marianne"/>
      </rPr>
      <t>3</t>
    </r>
  </si>
  <si>
    <r>
      <t>dont régime général à titre principal</t>
    </r>
    <r>
      <rPr>
        <b/>
        <vertAlign val="superscript"/>
        <sz val="8"/>
        <rFont val="Marianne"/>
      </rPr>
      <t>1,3</t>
    </r>
  </si>
  <si>
    <r>
      <rPr>
        <b/>
        <sz val="8"/>
        <rFont val="Marianne"/>
      </rPr>
      <t xml:space="preserve">Note &gt; </t>
    </r>
    <r>
      <rPr>
        <sz val="8"/>
        <rFont val="Marianne"/>
      </rPr>
      <t xml:space="preserve">Fin 2020, la pension de droit direct (y compris éventuelle majoration pour trois enfants ou plus) moyenne brute des retraités résidant en France est de 1 532 euros.
</t>
    </r>
    <r>
      <rPr>
        <b/>
        <sz val="8"/>
        <rFont val="Marianne"/>
      </rPr>
      <t xml:space="preserve">Champ &gt; </t>
    </r>
    <r>
      <rPr>
        <sz val="8"/>
        <rFont val="Marianne"/>
      </rPr>
      <t xml:space="preserve">Retraités ayant perçu un droit direct (y compris éventuelle majoration pour trois enfants ou plus) et résidant en France (hors Mayotte).
</t>
    </r>
    <r>
      <rPr>
        <b/>
        <sz val="8"/>
        <rFont val="Marianne"/>
      </rPr>
      <t xml:space="preserve">Source &gt; </t>
    </r>
    <r>
      <rPr>
        <sz val="8"/>
        <rFont val="Marianne"/>
      </rPr>
      <t>DREES, EIR.</t>
    </r>
  </si>
  <si>
    <r>
      <t xml:space="preserve">1. Évolution corrigée de l’évolution de l’indice des prix à la consommation (y compris tabac) en France, en glissement annuel au 31 décembre de l’année.
2. Évolution corrigée de la revalorisation annuelle légale au régime général en glissement annuel au 31 décembre de l’année. Pour 2020, il s’agit de la revalorisation moyenne des régimes de base (voir fiche 4).
3. Les valeurs pour 2018 et 2019, obtenues à l'aide du modèle ANCETRE, présentent des fragilités. Les évolutions entre 2017 et 2020 sont à prendre avec précaution.
</t>
    </r>
    <r>
      <rPr>
        <b/>
        <sz val="8"/>
        <rFont val="Marianne"/>
      </rPr>
      <t xml:space="preserve">Note &gt; </t>
    </r>
    <r>
      <rPr>
        <sz val="8"/>
        <rFont val="Marianne"/>
      </rPr>
      <t xml:space="preserve">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au cours de l’année </t>
    </r>
    <r>
      <rPr>
        <i/>
        <sz val="8"/>
        <rFont val="Marianne"/>
      </rPr>
      <t>n</t>
    </r>
    <r>
      <rPr>
        <sz val="8"/>
        <rFont val="Marianne"/>
      </rPr>
      <t xml:space="preserve">, résidant en France, vivants au 31 décembre de l’année.
</t>
    </r>
    <r>
      <rPr>
        <b/>
        <sz val="8"/>
        <rFont val="Marianne"/>
      </rPr>
      <t>Sources &gt;</t>
    </r>
    <r>
      <rPr>
        <sz val="8"/>
        <rFont val="Marianne"/>
      </rPr>
      <t xml:space="preserve"> DREES, EIR, modèle ANCETRE</t>
    </r>
  </si>
  <si>
    <t>Graphique 1. Pension de droit direct nette moyenne (y compris éventuelle majoration pour trois enfants ou plus) de l’ensemble des retraités résidant en France, rapportée au revenu d’activité net moyen</t>
  </si>
  <si>
    <r>
      <t xml:space="preserve">1. Les valeurs pour 2018 et 2019, obtenues à l'aide du modèle ANCETRE, présentent des fragilités. Les évolutions entre 2017 et 2020 sont à prendre avec précaution.
</t>
    </r>
    <r>
      <rPr>
        <b/>
        <sz val="8"/>
        <rFont val="Marianne"/>
      </rPr>
      <t>Note &gt;</t>
    </r>
    <r>
      <rPr>
        <sz val="8"/>
        <rFont val="Marianne"/>
      </rPr>
      <t xml:space="preserve"> Pour 2022, comme dans la fiche 4, le revenu d’activité des comptes nationaux est rehaussé à hauteur de 0,7 milliard d’activité partielle et de 1,2 milliard d’indemnités journalières dérogatoires. Des données complémentaires sont disponibles dans le fichier Excel associé à cette fiche sur le site de la DREES : https://drees.solidarites-sante.gouv.fr.
</t>
    </r>
    <r>
      <rPr>
        <b/>
        <sz val="8"/>
        <rFont val="Marianne"/>
      </rPr>
      <t>Lecture &gt;</t>
    </r>
    <r>
      <rPr>
        <sz val="8"/>
        <rFont val="Marianne"/>
      </rPr>
      <t xml:space="preserve"> La pension nette moyenne des femmes en 2022 équivaut à 46,6 % du revenu d’activité net moyen des personnes en emploi au cours de l’année.
</t>
    </r>
    <r>
      <rPr>
        <b/>
        <sz val="8"/>
        <rFont val="Marianne"/>
      </rPr>
      <t>Champ &gt;</t>
    </r>
    <r>
      <rPr>
        <sz val="8"/>
        <rFont val="Marianne"/>
      </rPr>
      <t xml:space="preserve"> Retraités ayant perçu un droit direct (y compris éventuelle majoration pour trois enfants ou plus) et personnes en emploi au cours de l’année et résidant en France.
</t>
    </r>
    <r>
      <rPr>
        <b/>
        <sz val="8"/>
        <rFont val="Marianne"/>
      </rPr>
      <t xml:space="preserve">Sources &gt; </t>
    </r>
    <r>
      <rPr>
        <sz val="8"/>
        <rFont val="Marianne"/>
      </rPr>
      <t>DREES, modèle ANCETRE ; Insee, comptes nationaux.</t>
    </r>
  </si>
  <si>
    <r>
      <t>1. Les valeurs pour 2018 et 2019, obtenues à l'aide du modèle ANCETRE, présentent des fragilités. Les évolutions entre 2017 et 2020 sont à prendre avec précaution.</t>
    </r>
    <r>
      <rPr>
        <b/>
        <sz val="8"/>
        <rFont val="Marianne"/>
      </rPr>
      <t xml:space="preserve">
Note &gt;</t>
    </r>
    <r>
      <rPr>
        <sz val="8"/>
        <rFont val="Marianne"/>
      </rPr>
      <t xml:space="preserve"> Pour 2022, comme dans la fiche 4, le revenu d’activité des comptes nationaux est rehaussé à hauteur de 0,7 milliard d’activité partielle et de 1,2 milliard d’indemnités journalières dérogatoires.
</t>
    </r>
    <r>
      <rPr>
        <b/>
        <sz val="8"/>
        <rFont val="Marianne"/>
      </rPr>
      <t>Lecture &gt;</t>
    </r>
    <r>
      <rPr>
        <sz val="8"/>
        <rFont val="Marianne"/>
      </rPr>
      <t xml:space="preserve"> La pension nette moyenne des femmes en 2022 équivaut à 56,7 % du revenu d’activité net moyen des personnes en emploi au cours de l’année.
</t>
    </r>
    <r>
      <rPr>
        <b/>
        <sz val="8"/>
        <rFont val="Marianne"/>
      </rPr>
      <t>Champ &gt;</t>
    </r>
    <r>
      <rPr>
        <sz val="8"/>
        <rFont val="Marianne"/>
      </rPr>
      <t xml:space="preserve"> Retraités ayant perçu un droit direct (y compris éventuelle majoration pour trois enfants ou plus et éventuel droit dérivé) et personnes en emploi au cours de l’année et résidant en France. 
</t>
    </r>
    <r>
      <rPr>
        <b/>
        <sz val="8"/>
        <rFont val="Marianne"/>
      </rPr>
      <t>Sources &gt;</t>
    </r>
    <r>
      <rPr>
        <sz val="8"/>
        <rFont val="Marianne"/>
      </rPr>
      <t xml:space="preserve"> DREES, modèle ANCETRE ; Insee, comptes nationaux.</t>
    </r>
  </si>
  <si>
    <r>
      <t xml:space="preserve">1. Voir annexe 4, note sur l’intégration de la SSI au régime général.
2. Voir annexe 4, note sur la fusion de l’Agirc et de l’Arrco.
3. Y compris les fonctionnaires ayant liquidé une pension d’invalidité et ayant atteint l’âge minimum légal de départ à la retraite (voir fiche 23).
4. Régimes spéciaux : FSPOEIE, SNCF, RATP, CNIEG, Enim, CANSSM, CRPCEN, Caisse de réserve des employés de la Banque de France, Altadis, Retrep.
5. Professions libérales : CNAVPL, CNBF.
6. Évolution corrigée de l’évolution de l’indice des prix à la consommation (y compris tabac) en France, en glissement
annuel au 31 décembre de l’année.
</t>
    </r>
    <r>
      <rPr>
        <b/>
        <sz val="8"/>
        <rFont val="Marianne"/>
      </rPr>
      <t>Note &gt;</t>
    </r>
    <r>
      <rPr>
        <sz val="8"/>
        <rFont val="Marianne"/>
      </rPr>
      <t xml:space="preserve"> Ces données excluent les personnes ayant perçu un versement forfaitaire unique. À la MSA non-salariés, les données de l’EACR antérieures à 2016 excluent les retraités résidant dans les DROM. Des données complémentaires sont disponibles dans le fichier Excel associé à cette fiche sur le site de la DREES : https://drees.solidarites-sante.gouv.fr.
</t>
    </r>
    <r>
      <rPr>
        <b/>
        <sz val="8"/>
        <rFont val="Marianne"/>
      </rPr>
      <t>Champ &gt;</t>
    </r>
    <r>
      <rPr>
        <sz val="8"/>
        <rFont val="Marianne"/>
      </rPr>
      <t xml:space="preserve"> Retraités ayant perçu un droit direct en 2022 (hors majoration pour trois enfants ou plus), résidant en France ou à l’étranger, vivants au 31 décembre de l’année.
</t>
    </r>
    <r>
      <rPr>
        <b/>
        <sz val="8"/>
        <rFont val="Marianne"/>
      </rPr>
      <t>Sources &gt;</t>
    </r>
    <r>
      <rPr>
        <sz val="8"/>
        <rFont val="Marianne"/>
      </rPr>
      <t xml:space="preserve"> DREES, EACR, modèle ANCETRE.</t>
    </r>
  </si>
  <si>
    <r>
      <t xml:space="preserve">1. Voir annexe 4, note sur la fusion de la CNAV et de la SSI.
2. Voir annexe 4, note sur la fusion de l’Agirc et de l’Arrco. 
3. Y compris les fonctionnaires ayant liquidé une pension d’invalidité et ayant atteint l’âge minimum légal de départ à la retraite (voir fiche 23). 
4. Évolution corrigée de l’évolution de l’indice des prix à la consommation (y compris tabac) en France, en glissement annuel au 31 décembre de l’année. 
</t>
    </r>
    <r>
      <rPr>
        <b/>
        <sz val="8"/>
        <rFont val="Marianne"/>
      </rPr>
      <t>Note &gt;</t>
    </r>
    <r>
      <rPr>
        <sz val="8"/>
        <rFont val="Marianne"/>
      </rPr>
      <t xml:space="preserve"> Ces données excluent les personnes ayant perçu un versement forfaitaire unique. À la MSA non-salariés, les données de l’EACR antérieures à 2016 excluent les retraités résidant dans les DROM.
</t>
    </r>
    <r>
      <rPr>
        <b/>
        <sz val="8"/>
        <rFont val="Marianne"/>
      </rPr>
      <t xml:space="preserve">Champ &gt; </t>
    </r>
    <r>
      <rPr>
        <sz val="8"/>
        <rFont val="Marianne"/>
      </rPr>
      <t xml:space="preserve">Retraités ayant perçu un droit direct en 2021 (hors majoration pour trois enfants ou plus), résidant en France ou à l’étranger, vivants au 31 décembre de l’année. 
</t>
    </r>
    <r>
      <rPr>
        <b/>
        <sz val="8"/>
        <rFont val="Marianne"/>
      </rPr>
      <t>Sources &gt;</t>
    </r>
    <r>
      <rPr>
        <sz val="8"/>
        <rFont val="Marianne"/>
      </rPr>
      <t xml:space="preserve"> DREES, EACR 2022, modèle ANCETRE 2022.</t>
    </r>
  </si>
  <si>
    <t>Retraités de droit direct d'un régime de base, dont :</t>
  </si>
  <si>
    <r>
      <t>régime général à titre principal</t>
    </r>
    <r>
      <rPr>
        <b/>
        <vertAlign val="superscript"/>
        <sz val="8"/>
        <rFont val="Marianne"/>
      </rPr>
      <t>1,2</t>
    </r>
  </si>
  <si>
    <r>
      <t>autre régime de salarié à titre principal</t>
    </r>
    <r>
      <rPr>
        <b/>
        <vertAlign val="superscript"/>
        <sz val="8"/>
        <rFont val="Marianne"/>
      </rPr>
      <t>2</t>
    </r>
  </si>
  <si>
    <r>
      <t>autre régime de non-salariés à titre principal</t>
    </r>
    <r>
      <rPr>
        <b/>
        <vertAlign val="superscript"/>
        <sz val="8"/>
        <rFont val="Marianne"/>
      </rPr>
      <t>2</t>
    </r>
  </si>
  <si>
    <r>
      <t>aucun régime principal</t>
    </r>
    <r>
      <rPr>
        <b/>
        <vertAlign val="superscript"/>
        <sz val="8"/>
        <rFont val="Marianne"/>
      </rPr>
      <t>4</t>
    </r>
  </si>
  <si>
    <r>
      <t xml:space="preserve">1. Le régime général comprend les indépendants de l'ex-SSI depuis 2020.
2. Régimes spéciaux : FSPOEIE, SNCF, RATP, CNIEG, Enim, CANSSM, CRPCEN, Caisse de réserve des employés
de la Banque de France, Altadis, Retrep. 
3. Pour les retraités polypensionnés, le régime indiqué correspond au régime principal, c’est-à-dire celui représentant plus de la moitié de la carrière.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l'un des régimes d'affiliation au moins).
</t>
    </r>
    <r>
      <rPr>
        <b/>
        <sz val="8"/>
        <rFont val="Marianne"/>
      </rPr>
      <t>Note &gt;</t>
    </r>
    <r>
      <rPr>
        <sz val="8"/>
        <rFont val="Marianne"/>
      </rPr>
      <t xml:space="preserve"> 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et non à donner une évolution annuelle.
Les montants mensuels sont donc arrondis à la dizaine d’euros près. 
</t>
    </r>
    <r>
      <rPr>
        <b/>
        <sz val="8"/>
        <rFont val="Marianne"/>
      </rPr>
      <t>Champ &gt;</t>
    </r>
    <r>
      <rPr>
        <sz val="8"/>
        <rFont val="Marianne"/>
      </rPr>
      <t xml:space="preserve"> Retraités ayant perçu un droit direct (y compris éventuelle majoration pour enfants) au cours de l’année 2022, résidant en France, vivants au 31 décembre 2022. 
</t>
    </r>
    <r>
      <rPr>
        <b/>
        <sz val="8"/>
        <rFont val="Marianne"/>
      </rPr>
      <t>Sources &gt;</t>
    </r>
    <r>
      <rPr>
        <sz val="8"/>
        <rFont val="Marianne"/>
      </rPr>
      <t xml:space="preserve"> DREES, EACR 2022, modèle ANCETRE 2022.</t>
    </r>
  </si>
  <si>
    <t>Retraités résidant en France 
ou à l'étranger</t>
  </si>
  <si>
    <t>Retraités résidant 
en France</t>
  </si>
  <si>
    <r>
      <rPr>
        <b/>
        <sz val="8"/>
        <rFont val="Marianne"/>
      </rPr>
      <t>Note &gt;</t>
    </r>
    <r>
      <rPr>
        <sz val="8"/>
        <rFont val="Marianne"/>
      </rPr>
      <t xml:space="preserve"> Ces données excluent les personnes ayant perçu un versement forfaitaire unique. Les fonctionnaires liquidant une pension d’invalidité et ayant atteint l’âge minimum de départ à la retraite sont inclus (voir fiche 23). Les droits incluent systématiquement les éventuelles majorations pour trois enfants ou plus.
</t>
    </r>
    <r>
      <rPr>
        <b/>
        <sz val="8"/>
        <rFont val="Marianne"/>
      </rPr>
      <t>Lecture &gt;</t>
    </r>
    <r>
      <rPr>
        <sz val="8"/>
        <rFont val="Marianne"/>
      </rPr>
      <t xml:space="preserve"> En 2022, dans le champ des retraités résidant en France, la pension de droit direct des femmes est, en moyenne, inférieure de 38,1 % à celle des hommes. Une fois prise en compte la pension de réversion, l’écart est de 25,9 %.
</t>
    </r>
    <r>
      <rPr>
        <b/>
        <sz val="8"/>
        <rFont val="Marianne"/>
      </rPr>
      <t xml:space="preserve">Champ &gt; </t>
    </r>
    <r>
      <rPr>
        <sz val="8"/>
        <rFont val="Marianne"/>
      </rPr>
      <t xml:space="preserve">Retraités ayant perçu une pension de droit direct (y compris éventuelle majoration pour trois enfants ou plus) au cours de l’année </t>
    </r>
    <r>
      <rPr>
        <i/>
        <sz val="8"/>
        <rFont val="Marianne"/>
      </rPr>
      <t>n</t>
    </r>
    <r>
      <rPr>
        <sz val="8"/>
        <rFont val="Marianne"/>
      </rPr>
      <t xml:space="preserve">, résidant en France ou à l’étranger, vivants au 31 décembre de l’année.
</t>
    </r>
    <r>
      <rPr>
        <b/>
        <sz val="8"/>
        <rFont val="Marianne"/>
      </rPr>
      <t>Sources &gt;</t>
    </r>
    <r>
      <rPr>
        <sz val="8"/>
        <rFont val="Marianne"/>
      </rPr>
      <t xml:space="preserve"> DREES, EIR, modèle ANCETRE.</t>
    </r>
  </si>
  <si>
    <r>
      <t xml:space="preserve">Lecture &gt; </t>
    </r>
    <r>
      <rPr>
        <sz val="8"/>
        <rFont val="Marianne"/>
      </rPr>
      <t xml:space="preserve">Chaque point correspond à la borne supérieure de l’intervalle. Ainsi, 3,3 % des hommes ont une pension mensuelle supérieure à 4 500 euros.
</t>
    </r>
    <r>
      <rPr>
        <b/>
        <sz val="8"/>
        <rFont val="Marianne"/>
      </rPr>
      <t xml:space="preserve">Champ &gt; </t>
    </r>
    <r>
      <rPr>
        <sz val="8"/>
        <rFont val="Marianne"/>
      </rPr>
      <t xml:space="preserve">Bénéficiaires d’un avantage principal de droit direct (y compris éventuelle majoration pour trois enfants ou plus) dans au moins un régime de base, résidant en France, vivants au 31 décembre 2020.
</t>
    </r>
    <r>
      <rPr>
        <b/>
        <sz val="8"/>
        <rFont val="Marianne"/>
      </rPr>
      <t xml:space="preserve">Source &gt; </t>
    </r>
    <r>
      <rPr>
        <sz val="8"/>
        <rFont val="Marianne"/>
      </rPr>
      <t>DREES, EIR.</t>
    </r>
  </si>
  <si>
    <r>
      <t xml:space="preserve">Lecture &gt; </t>
    </r>
    <r>
      <rPr>
        <sz val="8"/>
        <rFont val="Marianne"/>
      </rPr>
      <t xml:space="preserve">Chaque point correspond à la borne supérieure de l’intervalle. Ainsi, 3,9 % des hommes ayant effectué une carrière complète ont une pension supérieure à 4 500 euros par mois.
</t>
    </r>
    <r>
      <rPr>
        <b/>
        <sz val="8"/>
        <rFont val="Marianne"/>
      </rPr>
      <t xml:space="preserve">Champ &gt; </t>
    </r>
    <r>
      <rPr>
        <sz val="8"/>
        <rFont val="Marianne"/>
      </rPr>
      <t xml:space="preserve">Bénéficiaires d’un avantage principal de droit direct (y compris éventuelle majoration pour trois enfants ou plus) dans au moins un régime de base, à carrière complète et dont toutes les composantes de la carrière sont connues dans l’EIR, résidant en France, vivants au 31 décembre 2020.
</t>
    </r>
    <r>
      <rPr>
        <b/>
        <sz val="8"/>
        <rFont val="Marianne"/>
      </rPr>
      <t xml:space="preserve">Source &gt; </t>
    </r>
    <r>
      <rPr>
        <sz val="8"/>
        <rFont val="Marianne"/>
      </rPr>
      <t>DREES, EIR.</t>
    </r>
  </si>
  <si>
    <t>Graphique 2. Montant brut mensuel moyen de la pension de droit direct (y compris éventuelle majoration pour trois enfants ou plus) des retraités résidant en France</t>
  </si>
  <si>
    <t>Tableau 3. Montants mensuels moyens bruts des éléments composant la pension de retraite totale, fin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</si>
</sst>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0&quot;       &quot;"/>
    <numFmt numFmtId="165" formatCode="0.0"/>
    <numFmt numFmtId="166" formatCode="#,##0.0"/>
    <numFmt numFmtId="167" formatCode="0.0%"/>
    <numFmt numFmtId="168" formatCode="0.0000000"/>
    <numFmt numFmtId="169" formatCode="#,##0.00&quot;       &quot;"/>
    <numFmt numFmtId="170" formatCode="_-* #,##0.00\ _€_-;\-* #,##0.00\ _€_-;_-* &quot;-&quot;??\ _€_-;_-@_-"/>
    <numFmt numFmtId="171" formatCode="#,##0\ _€"/>
    <numFmt numFmtId="172" formatCode="0.000"/>
    <numFmt numFmtId="173" formatCode="_-* #,##0_-;\-* #,##0_-;_-* &quot;-&quot;??_-;_-@_-"/>
    <numFmt numFmtId="174" formatCode="_-* #,##0.0_-;\-* #,##0.0_-;_-* &quot;-&quot;??_-;_-@_-"/>
  </numFmts>
  <fonts count="22" x14ac:knownFonts="1">
    <font>
      <sz val="11"/>
      <color theme="1"/>
      <name val="Calibri"/>
      <family val="2"/>
      <scheme val="minor"/>
    </font>
    <font>
      <sz val="10"/>
      <name val="Arial"/>
      <family val="2"/>
    </font>
    <font>
      <sz val="10"/>
      <name val="MS Sans Serif"/>
      <family val="2"/>
    </font>
    <font>
      <sz val="11"/>
      <color theme="1"/>
      <name val="Calibri"/>
      <family val="2"/>
      <scheme val="minor"/>
    </font>
    <font>
      <sz val="8"/>
      <color theme="1"/>
      <name val="Marianne"/>
    </font>
    <font>
      <b/>
      <sz val="8"/>
      <name val="Marianne"/>
    </font>
    <font>
      <sz val="8"/>
      <name val="Marianne"/>
    </font>
    <font>
      <b/>
      <sz val="8"/>
      <color rgb="FFFF0000"/>
      <name val="Marianne"/>
    </font>
    <font>
      <b/>
      <vertAlign val="superscript"/>
      <sz val="8"/>
      <name val="Marianne"/>
    </font>
    <font>
      <vertAlign val="superscript"/>
      <sz val="8"/>
      <color theme="1"/>
      <name val="Marianne"/>
    </font>
    <font>
      <b/>
      <sz val="8"/>
      <color theme="1"/>
      <name val="Marianne"/>
    </font>
    <font>
      <sz val="8"/>
      <color rgb="FFFF0000"/>
      <name val="Marianne"/>
    </font>
    <font>
      <i/>
      <sz val="8"/>
      <name val="Marianne"/>
    </font>
    <font>
      <sz val="8"/>
      <color rgb="FF0F417A"/>
      <name val="Marianne"/>
    </font>
    <font>
      <b/>
      <sz val="8"/>
      <color rgb="FF0F417A"/>
      <name val="Marianne"/>
    </font>
    <font>
      <b/>
      <u/>
      <sz val="8"/>
      <color theme="1"/>
      <name val="Marianne"/>
    </font>
    <font>
      <vertAlign val="superscript"/>
      <sz val="8"/>
      <name val="Marianne"/>
    </font>
    <font>
      <sz val="8"/>
      <color rgb="FF00B050"/>
      <name val="Marianne"/>
    </font>
    <font>
      <sz val="8"/>
      <color indexed="8"/>
      <name val="Marianne"/>
    </font>
    <font>
      <vertAlign val="superscript"/>
      <sz val="8"/>
      <color indexed="8"/>
      <name val="Marianne"/>
    </font>
    <font>
      <sz val="8"/>
      <color rgb="FF000000"/>
      <name val="Marianne"/>
    </font>
    <font>
      <b/>
      <sz val="8"/>
      <color rgb="FF000000"/>
      <name val="Marianne"/>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bottom/>
      <diagonal/>
    </border>
    <border>
      <left style="hair">
        <color auto="1"/>
      </left>
      <right style="hair">
        <color rgb="FFC1C1C1"/>
      </right>
      <top style="hair">
        <color auto="1"/>
      </top>
      <bottom style="hair">
        <color auto="1"/>
      </bottom>
      <diagonal/>
    </border>
    <border>
      <left style="hair">
        <color rgb="FFC1C1C1"/>
      </left>
      <right style="hair">
        <color auto="1"/>
      </right>
      <top style="hair">
        <color auto="1"/>
      </top>
      <bottom style="hair">
        <color auto="1"/>
      </bottom>
      <diagonal/>
    </border>
    <border>
      <left style="hair">
        <color rgb="FFC1C1C1"/>
      </left>
      <right style="hair">
        <color rgb="FFC1C1C1"/>
      </right>
      <top/>
      <bottom style="hair">
        <color auto="1"/>
      </bottom>
      <diagonal/>
    </border>
  </borders>
  <cellStyleXfs count="15">
    <xf numFmtId="0" fontId="0" fillId="0" borderId="0"/>
    <xf numFmtId="44"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cellStyleXfs>
  <cellXfs count="520">
    <xf numFmtId="0" fontId="0" fillId="0" borderId="0" xfId="0"/>
    <xf numFmtId="0" fontId="4" fillId="0" borderId="0" xfId="0" applyFont="1"/>
    <xf numFmtId="3" fontId="5" fillId="0" borderId="1" xfId="1" applyNumberFormat="1" applyFont="1" applyBorder="1" applyAlignment="1">
      <alignment horizontal="center" vertical="center" wrapText="1"/>
    </xf>
    <xf numFmtId="0" fontId="7" fillId="0" borderId="0" xfId="0" applyFont="1"/>
    <xf numFmtId="3" fontId="5" fillId="0" borderId="3"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3" fontId="5" fillId="0" borderId="2"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167" fontId="6" fillId="0" borderId="0" xfId="0" applyNumberFormat="1" applyFont="1"/>
    <xf numFmtId="0" fontId="6" fillId="0" borderId="0" xfId="0" applyFont="1"/>
    <xf numFmtId="0" fontId="4" fillId="0" borderId="0" xfId="0" applyFont="1" applyAlignment="1">
      <alignment horizontal="right" vertical="center" indent="5"/>
    </xf>
    <xf numFmtId="165" fontId="4" fillId="0" borderId="0" xfId="0" applyNumberFormat="1" applyFont="1"/>
    <xf numFmtId="49" fontId="4" fillId="0" borderId="5" xfId="0" applyNumberFormat="1" applyFont="1" applyBorder="1" applyAlignment="1">
      <alignment horizontal="left" vertical="center"/>
    </xf>
    <xf numFmtId="43" fontId="4" fillId="0" borderId="0" xfId="14" applyFont="1" applyBorder="1"/>
    <xf numFmtId="0" fontId="4" fillId="0" borderId="6" xfId="0" applyFont="1" applyBorder="1" applyAlignment="1">
      <alignment horizontal="left" vertical="center"/>
    </xf>
    <xf numFmtId="0" fontId="4" fillId="0" borderId="6" xfId="0" applyFont="1" applyBorder="1"/>
    <xf numFmtId="0" fontId="4" fillId="0" borderId="9" xfId="0" applyFont="1" applyBorder="1"/>
    <xf numFmtId="0" fontId="4" fillId="0" borderId="10" xfId="0" applyFont="1" applyBorder="1"/>
    <xf numFmtId="174" fontId="6" fillId="0" borderId="0" xfId="14" applyNumberFormat="1" applyFont="1" applyFill="1"/>
    <xf numFmtId="167" fontId="4" fillId="0" borderId="0" xfId="9" applyNumberFormat="1" applyFont="1"/>
    <xf numFmtId="0" fontId="4" fillId="0" borderId="0" xfId="9" applyNumberFormat="1" applyFont="1"/>
    <xf numFmtId="0" fontId="6" fillId="0" borderId="0" xfId="3" applyFont="1"/>
    <xf numFmtId="3" fontId="10"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11" fillId="3" borderId="0" xfId="3" applyFont="1" applyFill="1"/>
    <xf numFmtId="165" fontId="6" fillId="0" borderId="0" xfId="3" applyNumberFormat="1" applyFont="1"/>
    <xf numFmtId="0" fontId="10" fillId="0" borderId="0" xfId="0" applyFont="1"/>
    <xf numFmtId="0" fontId="6" fillId="0" borderId="0" xfId="5" applyFont="1"/>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165" fontId="6" fillId="0" borderId="0" xfId="0" applyNumberFormat="1" applyFont="1"/>
    <xf numFmtId="0" fontId="5" fillId="3" borderId="0" xfId="0" applyFont="1" applyFill="1" applyAlignment="1">
      <alignment horizontal="left"/>
    </xf>
    <xf numFmtId="0" fontId="10" fillId="3" borderId="0" xfId="0" applyFont="1" applyFill="1"/>
    <xf numFmtId="0" fontId="4" fillId="3" borderId="0" xfId="0" applyFont="1" applyFill="1"/>
    <xf numFmtId="167" fontId="4" fillId="3" borderId="0" xfId="0" applyNumberFormat="1" applyFont="1" applyFill="1" applyAlignment="1">
      <alignment horizontal="right"/>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165" fontId="4" fillId="3" borderId="3" xfId="0" applyNumberFormat="1" applyFont="1" applyFill="1" applyBorder="1" applyAlignment="1">
      <alignment horizontal="center"/>
    </xf>
    <xf numFmtId="165" fontId="4" fillId="3" borderId="0" xfId="0" applyNumberFormat="1" applyFont="1" applyFill="1"/>
    <xf numFmtId="0" fontId="11" fillId="3" borderId="0" xfId="0" applyFont="1" applyFill="1"/>
    <xf numFmtId="167" fontId="4" fillId="3" borderId="0" xfId="0" applyNumberFormat="1" applyFont="1" applyFill="1"/>
    <xf numFmtId="167" fontId="6" fillId="3" borderId="0" xfId="0" applyNumberFormat="1" applyFont="1" applyFill="1"/>
    <xf numFmtId="0" fontId="6" fillId="3" borderId="0" xfId="0" applyFont="1" applyFill="1"/>
    <xf numFmtId="165" fontId="6" fillId="3" borderId="0" xfId="0" applyNumberFormat="1" applyFont="1" applyFill="1"/>
    <xf numFmtId="0" fontId="7" fillId="3" borderId="0" xfId="0" applyFont="1" applyFill="1"/>
    <xf numFmtId="0" fontId="6" fillId="0" borderId="0" xfId="2" applyFont="1"/>
    <xf numFmtId="0" fontId="10" fillId="0" borderId="0" xfId="2" applyFont="1" applyAlignment="1">
      <alignment vertical="top"/>
    </xf>
    <xf numFmtId="1" fontId="6" fillId="0" borderId="0" xfId="2" applyNumberFormat="1" applyFont="1"/>
    <xf numFmtId="0" fontId="6" fillId="0" borderId="0" xfId="2" applyFont="1" applyAlignment="1">
      <alignment horizontal="center" vertical="center"/>
    </xf>
    <xf numFmtId="3" fontId="6" fillId="0" borderId="0" xfId="2" applyNumberFormat="1" applyFont="1" applyAlignment="1">
      <alignment horizontal="center"/>
    </xf>
    <xf numFmtId="1" fontId="5" fillId="0" borderId="1" xfId="2" applyNumberFormat="1" applyFont="1" applyBorder="1" applyAlignment="1">
      <alignment horizontal="center" vertical="center"/>
    </xf>
    <xf numFmtId="1" fontId="5" fillId="0" borderId="4" xfId="2" applyNumberFormat="1" applyFont="1" applyBorder="1" applyAlignment="1">
      <alignment horizontal="center" vertical="center"/>
    </xf>
    <xf numFmtId="1" fontId="6" fillId="0" borderId="3" xfId="2" applyNumberFormat="1" applyFont="1" applyBorder="1" applyAlignment="1">
      <alignment horizontal="center" vertical="center"/>
    </xf>
    <xf numFmtId="173" fontId="6" fillId="0" borderId="0" xfId="2" applyNumberFormat="1" applyFont="1"/>
    <xf numFmtId="1" fontId="6" fillId="0" borderId="8" xfId="2" applyNumberFormat="1" applyFont="1" applyBorder="1" applyAlignment="1">
      <alignment horizontal="center" vertical="center"/>
    </xf>
    <xf numFmtId="4" fontId="4" fillId="0" borderId="0" xfId="11" applyNumberFormat="1" applyFont="1" applyFill="1"/>
    <xf numFmtId="172" fontId="6" fillId="0" borderId="0" xfId="2" applyNumberFormat="1" applyFont="1"/>
    <xf numFmtId="49" fontId="6" fillId="0" borderId="8" xfId="2" applyNumberFormat="1" applyFont="1" applyBorder="1" applyAlignment="1">
      <alignment horizontal="center" vertical="center"/>
    </xf>
    <xf numFmtId="0" fontId="17" fillId="0" borderId="0" xfId="2" applyFont="1"/>
    <xf numFmtId="171" fontId="4" fillId="0" borderId="0" xfId="11" applyNumberFormat="1" applyFont="1" applyFill="1"/>
    <xf numFmtId="171" fontId="6" fillId="0" borderId="0" xfId="2" applyNumberFormat="1" applyFont="1"/>
    <xf numFmtId="171" fontId="17" fillId="0" borderId="0" xfId="2" applyNumberFormat="1" applyFont="1" applyAlignment="1">
      <alignment horizontal="center"/>
    </xf>
    <xf numFmtId="167" fontId="6" fillId="0" borderId="0" xfId="2" applyNumberFormat="1" applyFont="1"/>
    <xf numFmtId="170" fontId="4" fillId="0" borderId="0" xfId="13" applyFont="1" applyFill="1"/>
    <xf numFmtId="1" fontId="4" fillId="0" borderId="0" xfId="11" applyNumberFormat="1" applyFont="1" applyFill="1"/>
    <xf numFmtId="166" fontId="4" fillId="0" borderId="0" xfId="11" applyNumberFormat="1" applyFont="1" applyFill="1"/>
    <xf numFmtId="0" fontId="6" fillId="0" borderId="0" xfId="2" applyFont="1" applyAlignment="1">
      <alignment wrapText="1"/>
    </xf>
    <xf numFmtId="167" fontId="4" fillId="0" borderId="0" xfId="11" applyNumberFormat="1" applyFont="1" applyFill="1" applyBorder="1"/>
    <xf numFmtId="167" fontId="4" fillId="0" borderId="0" xfId="11" applyNumberFormat="1" applyFont="1" applyFill="1"/>
    <xf numFmtId="0" fontId="5" fillId="0" borderId="0" xfId="5" applyFont="1" applyAlignment="1">
      <alignment horizontal="left" vertical="top"/>
    </xf>
    <xf numFmtId="0" fontId="5" fillId="0" borderId="3" xfId="5" applyFont="1" applyBorder="1" applyAlignment="1">
      <alignment horizontal="center" vertical="center" wrapText="1"/>
    </xf>
    <xf numFmtId="0" fontId="6" fillId="0" borderId="9" xfId="0" applyFont="1" applyBorder="1" applyAlignment="1">
      <alignment horizontal="center" vertical="center" wrapText="1"/>
    </xf>
    <xf numFmtId="0" fontId="6" fillId="0" borderId="2" xfId="2" applyFont="1" applyBorder="1" applyAlignment="1">
      <alignment horizontal="left" vertical="center" wrapText="1"/>
    </xf>
    <xf numFmtId="0" fontId="4" fillId="0" borderId="5" xfId="0" applyFont="1" applyBorder="1" applyAlignment="1">
      <alignment horizontal="right" vertical="center" indent="8"/>
    </xf>
    <xf numFmtId="165" fontId="4" fillId="0" borderId="5" xfId="0" applyNumberFormat="1" applyFont="1" applyBorder="1" applyAlignment="1">
      <alignment horizontal="right" vertical="center" indent="5"/>
    </xf>
    <xf numFmtId="165" fontId="4" fillId="0" borderId="7" xfId="0" applyNumberFormat="1" applyFont="1" applyBorder="1" applyAlignment="1">
      <alignment horizontal="right" vertical="center" indent="5"/>
    </xf>
    <xf numFmtId="165" fontId="4" fillId="0" borderId="11" xfId="0" applyNumberFormat="1" applyFont="1" applyBorder="1" applyAlignment="1">
      <alignment horizontal="right" vertical="center" indent="5"/>
    </xf>
    <xf numFmtId="0" fontId="4" fillId="0" borderId="11" xfId="0" applyFont="1" applyBorder="1" applyAlignment="1">
      <alignment horizontal="right" vertical="center" indent="9"/>
    </xf>
    <xf numFmtId="1" fontId="6" fillId="0" borderId="0" xfId="5" applyNumberFormat="1" applyFont="1"/>
    <xf numFmtId="0" fontId="6" fillId="0" borderId="5" xfId="2" applyFont="1" applyBorder="1" applyAlignment="1">
      <alignment horizontal="left" vertical="center" wrapText="1"/>
    </xf>
    <xf numFmtId="0" fontId="6" fillId="0" borderId="5" xfId="2" applyFont="1" applyBorder="1" applyAlignment="1">
      <alignment horizontal="left" vertical="center"/>
    </xf>
    <xf numFmtId="3" fontId="4" fillId="0" borderId="5" xfId="0" applyNumberFormat="1" applyFont="1" applyBorder="1" applyAlignment="1">
      <alignment horizontal="right" vertical="center" indent="8"/>
    </xf>
    <xf numFmtId="1" fontId="11" fillId="0" borderId="0" xfId="5" applyNumberFormat="1" applyFont="1"/>
    <xf numFmtId="0" fontId="11" fillId="0" borderId="0" xfId="5" applyFont="1"/>
    <xf numFmtId="3" fontId="18" fillId="0" borderId="5" xfId="8" applyNumberFormat="1" applyFont="1" applyBorder="1" applyAlignment="1">
      <alignment horizontal="left" vertical="center"/>
    </xf>
    <xf numFmtId="0" fontId="6" fillId="0" borderId="6" xfId="2" applyFont="1" applyBorder="1" applyAlignment="1">
      <alignment horizontal="left" vertical="center" wrapText="1"/>
    </xf>
    <xf numFmtId="3" fontId="4" fillId="0" borderId="8" xfId="0" applyNumberFormat="1" applyFont="1" applyBorder="1" applyAlignment="1">
      <alignment horizontal="right" vertical="center" indent="8"/>
    </xf>
    <xf numFmtId="165" fontId="4" fillId="0" borderId="6" xfId="0" applyNumberFormat="1" applyFont="1" applyBorder="1" applyAlignment="1">
      <alignment horizontal="right" vertical="center" indent="5"/>
    </xf>
    <xf numFmtId="165" fontId="4" fillId="0" borderId="8" xfId="0" applyNumberFormat="1" applyFont="1" applyBorder="1" applyAlignment="1">
      <alignment horizontal="right" vertical="center" indent="5"/>
    </xf>
    <xf numFmtId="165" fontId="4" fillId="0" borderId="10" xfId="0" applyNumberFormat="1" applyFont="1" applyBorder="1" applyAlignment="1">
      <alignment horizontal="right" vertical="center" indent="5"/>
    </xf>
    <xf numFmtId="0" fontId="4" fillId="0" borderId="10" xfId="0" applyFont="1" applyBorder="1" applyAlignment="1">
      <alignment horizontal="right" vertical="center" indent="9"/>
    </xf>
    <xf numFmtId="0" fontId="5" fillId="0" borderId="13" xfId="8" applyFont="1" applyBorder="1" applyAlignment="1">
      <alignment vertical="center" wrapText="1"/>
    </xf>
    <xf numFmtId="3" fontId="10" fillId="0" borderId="13" xfId="0" applyNumberFormat="1" applyFont="1" applyBorder="1" applyAlignment="1">
      <alignment horizontal="right" vertical="center" indent="8"/>
    </xf>
    <xf numFmtId="165" fontId="10" fillId="0" borderId="13" xfId="0" applyNumberFormat="1" applyFont="1" applyBorder="1" applyAlignment="1">
      <alignment horizontal="right" vertical="center" indent="5"/>
    </xf>
    <xf numFmtId="165" fontId="5" fillId="0" borderId="3" xfId="0" applyNumberFormat="1" applyFont="1" applyBorder="1" applyAlignment="1">
      <alignment horizontal="right" vertical="center" indent="5"/>
    </xf>
    <xf numFmtId="165" fontId="5" fillId="0" borderId="15" xfId="0" applyNumberFormat="1" applyFont="1" applyBorder="1" applyAlignment="1">
      <alignment horizontal="right" vertical="center" indent="5"/>
    </xf>
    <xf numFmtId="0" fontId="10" fillId="0" borderId="15" xfId="0" applyFont="1" applyBorder="1" applyAlignment="1">
      <alignment horizontal="right" vertical="center" indent="9"/>
    </xf>
    <xf numFmtId="3" fontId="6" fillId="0" borderId="0" xfId="0" applyNumberFormat="1" applyFont="1" applyAlignment="1">
      <alignment horizontal="right" vertical="center" indent="8"/>
    </xf>
    <xf numFmtId="3" fontId="6" fillId="0" borderId="1" xfId="0" applyNumberFormat="1" applyFont="1" applyBorder="1" applyAlignment="1">
      <alignment horizontal="right" vertical="center" indent="7"/>
    </xf>
    <xf numFmtId="165" fontId="6" fillId="0" borderId="1" xfId="0" applyNumberFormat="1" applyFont="1" applyBorder="1" applyAlignment="1">
      <alignment horizontal="center" vertical="center"/>
    </xf>
    <xf numFmtId="1" fontId="6" fillId="0" borderId="1" xfId="0" applyNumberFormat="1" applyFont="1" applyBorder="1" applyAlignment="1">
      <alignment horizontal="right" vertical="center" indent="9"/>
    </xf>
    <xf numFmtId="0" fontId="20" fillId="0" borderId="0" xfId="0" applyFont="1" applyAlignment="1">
      <alignment horizontal="center"/>
    </xf>
    <xf numFmtId="0" fontId="5" fillId="0" borderId="3" xfId="8" applyFont="1" applyBorder="1" applyAlignment="1">
      <alignment vertical="center" wrapText="1"/>
    </xf>
    <xf numFmtId="3" fontId="5" fillId="0" borderId="3" xfId="0" applyNumberFormat="1" applyFont="1" applyBorder="1" applyAlignment="1">
      <alignment horizontal="right" vertical="center" indent="7"/>
    </xf>
    <xf numFmtId="165" fontId="5" fillId="0" borderId="3" xfId="0" applyNumberFormat="1" applyFont="1" applyBorder="1" applyAlignment="1">
      <alignment horizontal="center" vertical="center"/>
    </xf>
    <xf numFmtId="1" fontId="5" fillId="0" borderId="3" xfId="0" applyNumberFormat="1" applyFont="1" applyBorder="1" applyAlignment="1">
      <alignment horizontal="right" vertical="center" indent="9"/>
    </xf>
    <xf numFmtId="0" fontId="6" fillId="0" borderId="0" xfId="5" applyFont="1" applyAlignment="1">
      <alignment vertical="top"/>
    </xf>
    <xf numFmtId="168" fontId="6" fillId="0" borderId="0" xfId="5" applyNumberFormat="1" applyFont="1"/>
    <xf numFmtId="167" fontId="6" fillId="0" borderId="0" xfId="9" applyNumberFormat="1" applyFont="1" applyFill="1"/>
    <xf numFmtId="0" fontId="5" fillId="2" borderId="0" xfId="2" applyFont="1" applyFill="1" applyAlignment="1">
      <alignment horizontal="left" vertical="center"/>
    </xf>
    <xf numFmtId="0" fontId="6" fillId="2" borderId="0" xfId="2" applyFont="1" applyFill="1" applyAlignment="1">
      <alignment vertical="center"/>
    </xf>
    <xf numFmtId="0" fontId="5" fillId="3" borderId="1" xfId="2" applyFont="1" applyFill="1" applyBorder="1" applyAlignment="1">
      <alignment horizontal="center" vertical="center" wrapText="1"/>
    </xf>
    <xf numFmtId="0" fontId="5" fillId="2" borderId="2" xfId="2" applyFont="1" applyFill="1" applyBorder="1" applyAlignment="1">
      <alignment vertical="center"/>
    </xf>
    <xf numFmtId="0" fontId="6" fillId="3" borderId="1" xfId="2" applyFont="1" applyFill="1" applyBorder="1" applyAlignment="1">
      <alignment horizontal="right" vertical="center" wrapText="1" indent="3"/>
    </xf>
    <xf numFmtId="0" fontId="6" fillId="3" borderId="12" xfId="2" applyFont="1" applyFill="1" applyBorder="1" applyAlignment="1">
      <alignment horizontal="right" vertical="center" wrapText="1" indent="4"/>
    </xf>
    <xf numFmtId="0" fontId="6" fillId="3" borderId="2" xfId="2" applyFont="1" applyFill="1" applyBorder="1" applyAlignment="1">
      <alignment horizontal="right" vertical="center" wrapText="1" indent="3"/>
    </xf>
    <xf numFmtId="0" fontId="6" fillId="3" borderId="1" xfId="2" applyFont="1" applyFill="1" applyBorder="1" applyAlignment="1">
      <alignment horizontal="right" vertical="center" wrapText="1" indent="4"/>
    </xf>
    <xf numFmtId="0" fontId="6" fillId="3" borderId="4" xfId="2" applyFont="1" applyFill="1" applyBorder="1" applyAlignment="1">
      <alignment horizontal="right" vertical="center" wrapText="1" indent="3"/>
    </xf>
    <xf numFmtId="0" fontId="6" fillId="3" borderId="12" xfId="2" applyFont="1" applyFill="1" applyBorder="1" applyAlignment="1">
      <alignment horizontal="right" vertical="center" wrapText="1" indent="3"/>
    </xf>
    <xf numFmtId="0" fontId="6" fillId="2" borderId="5" xfId="2" applyFont="1" applyFill="1" applyBorder="1" applyAlignment="1">
      <alignment vertical="center"/>
    </xf>
    <xf numFmtId="3" fontId="6" fillId="0" borderId="7" xfId="0" applyNumberFormat="1" applyFont="1" applyBorder="1" applyAlignment="1">
      <alignment horizontal="right" indent="3"/>
    </xf>
    <xf numFmtId="0" fontId="6" fillId="0" borderId="0" xfId="0" applyFont="1" applyAlignment="1">
      <alignment horizontal="right" indent="4"/>
    </xf>
    <xf numFmtId="3" fontId="6" fillId="0" borderId="5" xfId="0" applyNumberFormat="1" applyFont="1" applyBorder="1" applyAlignment="1">
      <alignment horizontal="right" indent="3"/>
    </xf>
    <xf numFmtId="0" fontId="6" fillId="0" borderId="7" xfId="0" applyFont="1" applyBorder="1" applyAlignment="1">
      <alignment horizontal="right" indent="4"/>
    </xf>
    <xf numFmtId="3" fontId="6" fillId="0" borderId="11" xfId="0" applyNumberFormat="1" applyFont="1" applyBorder="1" applyAlignment="1">
      <alignment horizontal="right" indent="3"/>
    </xf>
    <xf numFmtId="0" fontId="6" fillId="0" borderId="7" xfId="0" applyFont="1" applyBorder="1" applyAlignment="1">
      <alignment horizontal="right" indent="3"/>
    </xf>
    <xf numFmtId="0" fontId="6" fillId="0" borderId="11" xfId="0" applyFont="1" applyBorder="1" applyAlignment="1">
      <alignment horizontal="right" indent="4"/>
    </xf>
    <xf numFmtId="9" fontId="6" fillId="2" borderId="0" xfId="9" applyFont="1" applyFill="1" applyAlignment="1">
      <alignment vertical="center"/>
    </xf>
    <xf numFmtId="0" fontId="6" fillId="0" borderId="5" xfId="0" applyFont="1" applyBorder="1" applyAlignment="1">
      <alignment horizontal="right" indent="3"/>
    </xf>
    <xf numFmtId="0" fontId="6" fillId="0" borderId="11" xfId="0" applyFont="1" applyBorder="1" applyAlignment="1">
      <alignment horizontal="right" indent="3"/>
    </xf>
    <xf numFmtId="0" fontId="6" fillId="3" borderId="5" xfId="2" applyFont="1" applyFill="1" applyBorder="1" applyAlignment="1">
      <alignment vertical="center"/>
    </xf>
    <xf numFmtId="0" fontId="6" fillId="2" borderId="13" xfId="2" applyFont="1" applyFill="1" applyBorder="1" applyAlignment="1">
      <alignment vertical="center"/>
    </xf>
    <xf numFmtId="3" fontId="6" fillId="0" borderId="1" xfId="0" applyNumberFormat="1" applyFont="1" applyBorder="1" applyAlignment="1">
      <alignment horizontal="right" indent="3"/>
    </xf>
    <xf numFmtId="0" fontId="6" fillId="0" borderId="12" xfId="0" applyFont="1" applyBorder="1" applyAlignment="1">
      <alignment horizontal="right" indent="4"/>
    </xf>
    <xf numFmtId="3" fontId="6" fillId="0" borderId="2" xfId="0" applyNumberFormat="1" applyFont="1" applyBorder="1" applyAlignment="1">
      <alignment horizontal="right" indent="3"/>
    </xf>
    <xf numFmtId="0" fontId="6" fillId="0" borderId="1" xfId="0" applyFont="1" applyBorder="1" applyAlignment="1">
      <alignment horizontal="right" indent="4"/>
    </xf>
    <xf numFmtId="3" fontId="6" fillId="0" borderId="4" xfId="0" applyNumberFormat="1" applyFont="1" applyBorder="1" applyAlignment="1">
      <alignment horizontal="right" indent="3"/>
    </xf>
    <xf numFmtId="0" fontId="6" fillId="0" borderId="4" xfId="0" applyFont="1" applyBorder="1" applyAlignment="1">
      <alignment horizontal="right" indent="4"/>
    </xf>
    <xf numFmtId="0" fontId="5" fillId="2" borderId="5" xfId="2" applyFont="1" applyFill="1" applyBorder="1" applyAlignment="1">
      <alignment vertical="center"/>
    </xf>
    <xf numFmtId="0" fontId="6" fillId="0" borderId="1" xfId="0" applyFont="1" applyBorder="1" applyAlignment="1">
      <alignment horizontal="right" indent="3"/>
    </xf>
    <xf numFmtId="0" fontId="6" fillId="0" borderId="2" xfId="0" applyFont="1" applyBorder="1" applyAlignment="1">
      <alignment horizontal="right" indent="3"/>
    </xf>
    <xf numFmtId="0" fontId="6" fillId="0" borderId="4" xfId="0" applyFont="1" applyBorder="1" applyAlignment="1">
      <alignment horizontal="right" indent="3"/>
    </xf>
    <xf numFmtId="0" fontId="6" fillId="3" borderId="6" xfId="2" applyFont="1" applyFill="1" applyBorder="1" applyAlignment="1">
      <alignment vertical="center"/>
    </xf>
    <xf numFmtId="0" fontId="6" fillId="2" borderId="6" xfId="2" applyFont="1" applyFill="1" applyBorder="1" applyAlignment="1">
      <alignment vertical="center"/>
    </xf>
    <xf numFmtId="3" fontId="6" fillId="0" borderId="3" xfId="0" applyNumberFormat="1" applyFont="1" applyBorder="1" applyAlignment="1">
      <alignment horizontal="right" indent="3"/>
    </xf>
    <xf numFmtId="0" fontId="6" fillId="0" borderId="14" xfId="0" applyFont="1" applyBorder="1" applyAlignment="1">
      <alignment horizontal="right" indent="4"/>
    </xf>
    <xf numFmtId="3" fontId="6" fillId="0" borderId="13" xfId="0" applyNumberFormat="1" applyFont="1" applyBorder="1" applyAlignment="1">
      <alignment horizontal="right" indent="3"/>
    </xf>
    <xf numFmtId="0" fontId="6" fillId="0" borderId="3" xfId="0" applyFont="1" applyBorder="1" applyAlignment="1">
      <alignment horizontal="right" indent="4"/>
    </xf>
    <xf numFmtId="3" fontId="6" fillId="0" borderId="15" xfId="0" applyNumberFormat="1" applyFont="1" applyBorder="1" applyAlignment="1">
      <alignment horizontal="right" indent="3"/>
    </xf>
    <xf numFmtId="0" fontId="6" fillId="0" borderId="15" xfId="0" applyFont="1" applyBorder="1" applyAlignment="1">
      <alignment horizontal="right" indent="4"/>
    </xf>
    <xf numFmtId="3" fontId="6" fillId="0" borderId="8" xfId="0" applyNumberFormat="1" applyFont="1" applyBorder="1" applyAlignment="1">
      <alignment horizontal="right" indent="3"/>
    </xf>
    <xf numFmtId="0" fontId="6" fillId="0" borderId="9" xfId="0" applyFont="1" applyBorder="1" applyAlignment="1">
      <alignment horizontal="right" indent="4"/>
    </xf>
    <xf numFmtId="3" fontId="6" fillId="0" borderId="6" xfId="0" applyNumberFormat="1" applyFont="1" applyBorder="1" applyAlignment="1">
      <alignment horizontal="right" indent="3"/>
    </xf>
    <xf numFmtId="0" fontId="6" fillId="0" borderId="8" xfId="0" applyFont="1" applyBorder="1" applyAlignment="1">
      <alignment horizontal="right" indent="4"/>
    </xf>
    <xf numFmtId="3" fontId="6" fillId="0" borderId="10" xfId="0" applyNumberFormat="1" applyFont="1" applyBorder="1" applyAlignment="1">
      <alignment horizontal="right" indent="3"/>
    </xf>
    <xf numFmtId="0" fontId="6" fillId="0" borderId="10" xfId="0" applyFont="1" applyBorder="1" applyAlignment="1">
      <alignment horizontal="right" indent="4"/>
    </xf>
    <xf numFmtId="0" fontId="6" fillId="0" borderId="8" xfId="0" applyFont="1" applyBorder="1" applyAlignment="1">
      <alignment horizontal="right" indent="3"/>
    </xf>
    <xf numFmtId="3" fontId="6" fillId="2" borderId="0" xfId="2" applyNumberFormat="1" applyFont="1" applyFill="1" applyAlignment="1">
      <alignment vertical="center"/>
    </xf>
    <xf numFmtId="0" fontId="6" fillId="0" borderId="6" xfId="0" applyFont="1" applyBorder="1" applyAlignment="1">
      <alignment horizontal="right" indent="3"/>
    </xf>
    <xf numFmtId="0" fontId="6" fillId="0" borderId="10" xfId="0" applyFont="1" applyBorder="1" applyAlignment="1">
      <alignment horizontal="right" indent="3"/>
    </xf>
    <xf numFmtId="0" fontId="6" fillId="3" borderId="0" xfId="2" applyFont="1" applyFill="1" applyAlignment="1">
      <alignment vertical="center"/>
    </xf>
    <xf numFmtId="0" fontId="6" fillId="0" borderId="0" xfId="0" applyFont="1" applyAlignment="1">
      <alignment horizontal="right" vertical="center" indent="3"/>
    </xf>
    <xf numFmtId="0" fontId="6" fillId="0" borderId="0" xfId="0" applyFont="1" applyAlignment="1">
      <alignment horizontal="right" vertical="center" indent="4"/>
    </xf>
    <xf numFmtId="0" fontId="6" fillId="2" borderId="0" xfId="2" applyFont="1" applyFill="1" applyAlignment="1">
      <alignment horizontal="left" vertical="center"/>
    </xf>
    <xf numFmtId="0" fontId="5" fillId="0" borderId="0" xfId="0" applyFont="1"/>
    <xf numFmtId="0" fontId="5" fillId="3" borderId="0" xfId="2" applyFont="1" applyFill="1" applyAlignment="1">
      <alignment horizontal="left" vertical="top"/>
    </xf>
    <xf numFmtId="0" fontId="6" fillId="3" borderId="0" xfId="2" applyFont="1" applyFill="1"/>
    <xf numFmtId="0" fontId="5" fillId="3" borderId="3" xfId="2" applyFont="1" applyFill="1" applyBorder="1" applyAlignment="1">
      <alignment horizontal="center" vertical="center" wrapText="1"/>
    </xf>
    <xf numFmtId="0" fontId="5" fillId="3" borderId="2" xfId="2" applyFont="1" applyFill="1" applyBorder="1"/>
    <xf numFmtId="0" fontId="6" fillId="3" borderId="1" xfId="2" applyFont="1" applyFill="1" applyBorder="1" applyAlignment="1">
      <alignment horizontal="center" wrapText="1"/>
    </xf>
    <xf numFmtId="0" fontId="6" fillId="3" borderId="5" xfId="2" applyFont="1" applyFill="1" applyBorder="1"/>
    <xf numFmtId="3" fontId="6" fillId="3" borderId="7" xfId="2" applyNumberFormat="1" applyFont="1" applyFill="1" applyBorder="1" applyAlignment="1">
      <alignment horizontal="center" vertical="center"/>
    </xf>
    <xf numFmtId="1" fontId="6" fillId="3" borderId="7" xfId="11" applyNumberFormat="1" applyFont="1" applyFill="1" applyBorder="1" applyAlignment="1">
      <alignment horizontal="center" vertical="center"/>
    </xf>
    <xf numFmtId="3" fontId="6" fillId="3" borderId="0" xfId="2" applyNumberFormat="1" applyFont="1" applyFill="1"/>
    <xf numFmtId="0" fontId="6" fillId="3" borderId="13" xfId="2" applyFont="1" applyFill="1" applyBorder="1"/>
    <xf numFmtId="3" fontId="6" fillId="3" borderId="3" xfId="2" applyNumberFormat="1" applyFont="1" applyFill="1" applyBorder="1" applyAlignment="1">
      <alignment horizontal="center" vertical="center"/>
    </xf>
    <xf numFmtId="1" fontId="6" fillId="3" borderId="3" xfId="2" applyNumberFormat="1" applyFont="1" applyFill="1" applyBorder="1" applyAlignment="1">
      <alignment horizontal="center" vertical="center"/>
    </xf>
    <xf numFmtId="0" fontId="5" fillId="3" borderId="5" xfId="2" applyFont="1" applyFill="1" applyBorder="1"/>
    <xf numFmtId="1" fontId="6" fillId="3" borderId="7" xfId="2" applyNumberFormat="1"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6" xfId="2" applyFont="1" applyFill="1" applyBorder="1"/>
    <xf numFmtId="3" fontId="6" fillId="3" borderId="8" xfId="2" applyNumberFormat="1" applyFont="1" applyFill="1" applyBorder="1" applyAlignment="1">
      <alignment horizontal="center" vertical="center"/>
    </xf>
    <xf numFmtId="1" fontId="6" fillId="3" borderId="8" xfId="11" applyNumberFormat="1" applyFont="1" applyFill="1" applyBorder="1" applyAlignment="1">
      <alignment horizontal="center" vertical="center"/>
    </xf>
    <xf numFmtId="1" fontId="6" fillId="3" borderId="8" xfId="2" applyNumberFormat="1" applyFont="1" applyFill="1" applyBorder="1" applyAlignment="1">
      <alignment horizontal="center" vertical="center"/>
    </xf>
    <xf numFmtId="3" fontId="6" fillId="3" borderId="1" xfId="2" applyNumberFormat="1" applyFont="1" applyFill="1" applyBorder="1" applyAlignment="1">
      <alignment horizontal="center" vertical="center"/>
    </xf>
    <xf numFmtId="1" fontId="6" fillId="3" borderId="1" xfId="2" applyNumberFormat="1" applyFont="1" applyFill="1" applyBorder="1" applyAlignment="1">
      <alignment horizontal="center" vertical="center"/>
    </xf>
    <xf numFmtId="9" fontId="6" fillId="3" borderId="7" xfId="2" applyNumberFormat="1" applyFont="1" applyFill="1" applyBorder="1" applyAlignment="1">
      <alignment horizontal="center" vertical="center"/>
    </xf>
    <xf numFmtId="1" fontId="6" fillId="3" borderId="7" xfId="11" quotePrefix="1" applyNumberFormat="1" applyFont="1" applyFill="1" applyBorder="1" applyAlignment="1">
      <alignment horizontal="center" vertical="center"/>
    </xf>
    <xf numFmtId="0" fontId="6" fillId="3" borderId="8" xfId="2" applyFont="1" applyFill="1" applyBorder="1"/>
    <xf numFmtId="1" fontId="6" fillId="3" borderId="8" xfId="2" quotePrefix="1" applyNumberFormat="1" applyFont="1" applyFill="1" applyBorder="1" applyAlignment="1">
      <alignment horizontal="center" vertical="center"/>
    </xf>
    <xf numFmtId="1" fontId="6" fillId="3" borderId="0" xfId="2" quotePrefix="1" applyNumberFormat="1" applyFont="1" applyFill="1" applyAlignment="1">
      <alignment horizontal="right" vertical="center" indent="2"/>
    </xf>
    <xf numFmtId="0" fontId="6" fillId="3" borderId="0" xfId="2" applyFont="1" applyFill="1" applyAlignment="1">
      <alignment vertical="top"/>
    </xf>
    <xf numFmtId="0" fontId="5" fillId="3" borderId="0" xfId="2" applyFont="1" applyFill="1" applyAlignment="1">
      <alignment vertical="center" wrapText="1"/>
    </xf>
    <xf numFmtId="0" fontId="6" fillId="3" borderId="0" xfId="5" applyFont="1" applyFill="1" applyAlignment="1">
      <alignment vertical="center"/>
    </xf>
    <xf numFmtId="0" fontId="6" fillId="3" borderId="0" xfId="5" applyFont="1" applyFill="1" applyAlignment="1">
      <alignment horizontal="right" vertical="center"/>
    </xf>
    <xf numFmtId="2" fontId="5" fillId="3" borderId="0" xfId="5" applyNumberFormat="1" applyFont="1" applyFill="1" applyAlignment="1">
      <alignment horizontal="center" vertical="center" wrapText="1"/>
    </xf>
    <xf numFmtId="0" fontId="5" fillId="3" borderId="1" xfId="5" applyFont="1" applyFill="1" applyBorder="1" applyAlignment="1">
      <alignment horizontal="center" vertical="center"/>
    </xf>
    <xf numFmtId="0" fontId="5" fillId="3" borderId="0" xfId="5" applyFont="1" applyFill="1" applyAlignment="1">
      <alignment horizontal="center" vertical="center"/>
    </xf>
    <xf numFmtId="0" fontId="7" fillId="0" borderId="0" xfId="5" applyFont="1" applyAlignment="1">
      <alignment vertical="center"/>
    </xf>
    <xf numFmtId="0" fontId="6" fillId="0" borderId="0" xfId="5" applyFont="1" applyAlignment="1">
      <alignment vertical="center"/>
    </xf>
    <xf numFmtId="0" fontId="5" fillId="3" borderId="2" xfId="5" applyFont="1" applyFill="1" applyBorder="1" applyAlignment="1">
      <alignment horizontal="left" vertical="center"/>
    </xf>
    <xf numFmtId="3" fontId="10" fillId="3" borderId="1" xfId="0" applyNumberFormat="1" applyFont="1" applyFill="1" applyBorder="1" applyAlignment="1">
      <alignment horizontal="right" indent="3"/>
    </xf>
    <xf numFmtId="3" fontId="10" fillId="3" borderId="2" xfId="0" applyNumberFormat="1" applyFont="1" applyFill="1" applyBorder="1" applyAlignment="1">
      <alignment horizontal="right" indent="3"/>
    </xf>
    <xf numFmtId="3" fontId="5" fillId="3" borderId="1" xfId="0" applyNumberFormat="1" applyFont="1" applyFill="1" applyBorder="1" applyAlignment="1">
      <alignment horizontal="right" indent="3"/>
    </xf>
    <xf numFmtId="3" fontId="5" fillId="3" borderId="4" xfId="0" applyNumberFormat="1" applyFont="1" applyFill="1" applyBorder="1" applyAlignment="1">
      <alignment horizontal="right" indent="3"/>
    </xf>
    <xf numFmtId="164" fontId="7" fillId="3" borderId="0" xfId="5" quotePrefix="1" applyNumberFormat="1" applyFont="1" applyFill="1" applyAlignment="1">
      <alignment horizontal="left" vertical="center" indent="3"/>
    </xf>
    <xf numFmtId="0" fontId="5" fillId="3" borderId="2" xfId="6" applyFont="1" applyFill="1" applyBorder="1" applyAlignment="1">
      <alignment horizontal="left" vertical="center" wrapText="1"/>
    </xf>
    <xf numFmtId="164" fontId="10" fillId="3" borderId="0" xfId="5" applyNumberFormat="1" applyFont="1" applyFill="1" applyAlignment="1">
      <alignment horizontal="right" vertical="center" indent="3"/>
    </xf>
    <xf numFmtId="0" fontId="5" fillId="3" borderId="5" xfId="6" applyFont="1" applyFill="1" applyBorder="1" applyAlignment="1">
      <alignment horizontal="left" vertical="center" wrapText="1"/>
    </xf>
    <xf numFmtId="3" fontId="10" fillId="3" borderId="7" xfId="0" applyNumberFormat="1" applyFont="1" applyFill="1" applyBorder="1" applyAlignment="1">
      <alignment horizontal="right" indent="3"/>
    </xf>
    <xf numFmtId="3" fontId="10" fillId="3" borderId="5" xfId="0" applyNumberFormat="1" applyFont="1" applyFill="1" applyBorder="1" applyAlignment="1">
      <alignment horizontal="right" indent="3"/>
    </xf>
    <xf numFmtId="3" fontId="5" fillId="3" borderId="7" xfId="0" applyNumberFormat="1" applyFont="1" applyFill="1" applyBorder="1" applyAlignment="1">
      <alignment horizontal="right" indent="3"/>
    </xf>
    <xf numFmtId="3" fontId="5" fillId="3" borderId="11" xfId="0" applyNumberFormat="1" applyFont="1" applyFill="1" applyBorder="1" applyAlignment="1">
      <alignment horizontal="right" indent="3"/>
    </xf>
    <xf numFmtId="3" fontId="4" fillId="3" borderId="7" xfId="0" applyNumberFormat="1" applyFont="1" applyFill="1" applyBorder="1" applyAlignment="1">
      <alignment horizontal="right" indent="3"/>
    </xf>
    <xf numFmtId="3" fontId="4" fillId="3" borderId="5" xfId="0" applyNumberFormat="1" applyFont="1" applyFill="1" applyBorder="1" applyAlignment="1">
      <alignment horizontal="right" indent="3"/>
    </xf>
    <xf numFmtId="3" fontId="6" fillId="3" borderId="7" xfId="0" applyNumberFormat="1" applyFont="1" applyFill="1" applyBorder="1" applyAlignment="1">
      <alignment horizontal="right" indent="3"/>
    </xf>
    <xf numFmtId="3" fontId="6" fillId="3" borderId="11" xfId="0" applyNumberFormat="1" applyFont="1" applyFill="1" applyBorder="1" applyAlignment="1">
      <alignment horizontal="right" indent="3"/>
    </xf>
    <xf numFmtId="3" fontId="10" fillId="3" borderId="8" xfId="0" applyNumberFormat="1" applyFont="1" applyFill="1" applyBorder="1" applyAlignment="1">
      <alignment horizontal="right" indent="3"/>
    </xf>
    <xf numFmtId="3" fontId="10" fillId="3" borderId="6" xfId="0" applyNumberFormat="1" applyFont="1" applyFill="1" applyBorder="1" applyAlignment="1">
      <alignment horizontal="right" indent="3"/>
    </xf>
    <xf numFmtId="3" fontId="5" fillId="3" borderId="8" xfId="0" applyNumberFormat="1" applyFont="1" applyFill="1" applyBorder="1" applyAlignment="1">
      <alignment horizontal="right" indent="3"/>
    </xf>
    <xf numFmtId="3" fontId="5" fillId="3" borderId="10" xfId="0" applyNumberFormat="1" applyFont="1" applyFill="1" applyBorder="1" applyAlignment="1">
      <alignment horizontal="right" indent="3"/>
    </xf>
    <xf numFmtId="164" fontId="5" fillId="3" borderId="0" xfId="5" applyNumberFormat="1" applyFont="1" applyFill="1" applyAlignment="1">
      <alignment horizontal="right" vertical="center" indent="3"/>
    </xf>
    <xf numFmtId="169" fontId="5" fillId="3" borderId="0" xfId="5" applyNumberFormat="1" applyFont="1" applyFill="1" applyAlignment="1">
      <alignment horizontal="right" vertical="center" indent="3"/>
    </xf>
    <xf numFmtId="0" fontId="5" fillId="3" borderId="13" xfId="6" applyFont="1" applyFill="1" applyBorder="1" applyAlignment="1">
      <alignment horizontal="left" vertical="center" wrapText="1"/>
    </xf>
    <xf numFmtId="3" fontId="10" fillId="3" borderId="3" xfId="0" applyNumberFormat="1" applyFont="1" applyFill="1" applyBorder="1" applyAlignment="1">
      <alignment horizontal="right" indent="3"/>
    </xf>
    <xf numFmtId="3" fontId="10" fillId="3" borderId="13" xfId="0" applyNumberFormat="1" applyFont="1" applyFill="1" applyBorder="1" applyAlignment="1">
      <alignment horizontal="right" indent="3"/>
    </xf>
    <xf numFmtId="3" fontId="5" fillId="3" borderId="3" xfId="0" applyNumberFormat="1" applyFont="1" applyFill="1" applyBorder="1" applyAlignment="1">
      <alignment horizontal="right" indent="3"/>
    </xf>
    <xf numFmtId="3" fontId="5" fillId="3" borderId="15" xfId="0" applyNumberFormat="1" applyFont="1" applyFill="1" applyBorder="1" applyAlignment="1">
      <alignment horizontal="right" indent="3"/>
    </xf>
    <xf numFmtId="0" fontId="6" fillId="3" borderId="0" xfId="5" applyFont="1" applyFill="1" applyAlignment="1">
      <alignment horizontal="right" vertical="center" indent="3"/>
    </xf>
    <xf numFmtId="0" fontId="6" fillId="3" borderId="0" xfId="5" applyFont="1" applyFill="1" applyAlignment="1">
      <alignment horizontal="left" vertical="center" wrapText="1"/>
    </xf>
    <xf numFmtId="0" fontId="6" fillId="3" borderId="0" xfId="5" applyFont="1" applyFill="1"/>
    <xf numFmtId="0" fontId="5" fillId="0" borderId="0" xfId="5" applyFont="1" applyAlignment="1">
      <alignment horizontal="left" vertical="center"/>
    </xf>
    <xf numFmtId="0" fontId="5" fillId="3" borderId="3" xfId="5" applyFont="1" applyFill="1" applyBorder="1" applyAlignment="1">
      <alignment horizontal="center" vertical="center"/>
    </xf>
    <xf numFmtId="3" fontId="10" fillId="3" borderId="2"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3" fontId="5" fillId="3" borderId="12"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11" fillId="3" borderId="0" xfId="5" applyFont="1" applyFill="1"/>
    <xf numFmtId="0" fontId="5" fillId="3" borderId="13" xfId="5" applyFont="1" applyFill="1" applyBorder="1" applyAlignment="1">
      <alignment horizontal="left" vertical="center"/>
    </xf>
    <xf numFmtId="0" fontId="5" fillId="3" borderId="5" xfId="5" applyFont="1" applyFill="1" applyBorder="1" applyAlignment="1">
      <alignment horizontal="left" vertical="center"/>
    </xf>
    <xf numFmtId="3" fontId="10" fillId="3" borderId="13" xfId="0" applyNumberFormat="1" applyFont="1" applyFill="1" applyBorder="1" applyAlignment="1">
      <alignment horizontal="center" vertical="center"/>
    </xf>
    <xf numFmtId="3" fontId="10" fillId="3" borderId="3" xfId="0" applyNumberFormat="1" applyFont="1" applyFill="1" applyBorder="1" applyAlignment="1">
      <alignment horizontal="center" vertical="center"/>
    </xf>
    <xf numFmtId="3" fontId="5" fillId="3" borderId="7" xfId="5" applyNumberFormat="1" applyFont="1" applyFill="1" applyBorder="1" applyAlignment="1">
      <alignment horizontal="center" vertical="center"/>
    </xf>
    <xf numFmtId="0" fontId="6" fillId="3" borderId="5" xfId="6" applyFont="1" applyFill="1" applyBorder="1" applyAlignment="1">
      <alignment horizontal="left" vertical="center" wrapText="1" indent="1"/>
    </xf>
    <xf numFmtId="164" fontId="6" fillId="3" borderId="7" xfId="5" applyNumberFormat="1" applyFont="1" applyFill="1" applyBorder="1" applyAlignment="1">
      <alignment vertical="center"/>
    </xf>
    <xf numFmtId="3" fontId="6" fillId="3" borderId="7" xfId="5" applyNumberFormat="1" applyFont="1" applyFill="1" applyBorder="1" applyAlignment="1">
      <alignment horizontal="center" vertical="center"/>
    </xf>
    <xf numFmtId="0" fontId="6" fillId="3" borderId="5" xfId="5" applyFont="1" applyFill="1" applyBorder="1" applyAlignment="1">
      <alignment horizontal="left" vertical="center" indent="1"/>
    </xf>
    <xf numFmtId="164" fontId="5" fillId="3" borderId="7" xfId="5" applyNumberFormat="1" applyFont="1" applyFill="1" applyBorder="1" applyAlignment="1">
      <alignment vertical="center"/>
    </xf>
    <xf numFmtId="164" fontId="6" fillId="3" borderId="8" xfId="5" applyNumberFormat="1" applyFont="1" applyFill="1" applyBorder="1" applyAlignment="1">
      <alignment vertical="center"/>
    </xf>
    <xf numFmtId="3" fontId="6" fillId="3" borderId="8" xfId="5" applyNumberFormat="1" applyFont="1" applyFill="1" applyBorder="1" applyAlignment="1">
      <alignment horizontal="center" vertical="center"/>
    </xf>
    <xf numFmtId="0" fontId="5" fillId="3" borderId="6" xfId="5" applyFont="1" applyFill="1" applyBorder="1" applyAlignment="1">
      <alignment horizontal="left" vertical="center"/>
    </xf>
    <xf numFmtId="164" fontId="5" fillId="3" borderId="3" xfId="5" applyNumberFormat="1" applyFont="1" applyFill="1" applyBorder="1" applyAlignment="1">
      <alignment vertical="center"/>
    </xf>
    <xf numFmtId="3" fontId="5" fillId="3" borderId="14"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5" xfId="0" applyNumberFormat="1" applyFont="1" applyFill="1" applyBorder="1" applyAlignment="1">
      <alignment horizontal="center" vertical="center"/>
    </xf>
    <xf numFmtId="0" fontId="10" fillId="0" borderId="9" xfId="0" applyFont="1" applyBorder="1" applyAlignment="1">
      <alignment horizontal="left" vertical="top"/>
    </xf>
    <xf numFmtId="0" fontId="10" fillId="0" borderId="3" xfId="0" applyFont="1" applyBorder="1" applyAlignment="1">
      <alignment horizontal="center" vertical="center" wrapText="1"/>
    </xf>
    <xf numFmtId="165" fontId="4" fillId="0" borderId="3" xfId="0" applyNumberFormat="1" applyFont="1" applyBorder="1" applyAlignment="1">
      <alignment horizontal="center" vertical="center"/>
    </xf>
    <xf numFmtId="0" fontId="5" fillId="0" borderId="0" xfId="3" applyFont="1" applyAlignment="1">
      <alignment vertical="top" wrapText="1"/>
    </xf>
    <xf numFmtId="0" fontId="5" fillId="0" borderId="0" xfId="3" applyFont="1" applyAlignment="1">
      <alignment vertical="top"/>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3" xfId="0" applyFont="1" applyBorder="1"/>
    <xf numFmtId="1" fontId="4" fillId="0" borderId="3" xfId="0" applyNumberFormat="1" applyFont="1" applyBorder="1" applyAlignment="1">
      <alignment horizontal="right" indent="8"/>
    </xf>
    <xf numFmtId="0" fontId="4" fillId="0" borderId="3" xfId="0" applyFont="1" applyBorder="1" applyAlignment="1">
      <alignment horizontal="right" indent="3"/>
    </xf>
    <xf numFmtId="0" fontId="11" fillId="0" borderId="0" xfId="0" applyFont="1"/>
    <xf numFmtId="0" fontId="4" fillId="0" borderId="3" xfId="0" applyFont="1" applyBorder="1" applyAlignment="1">
      <alignment horizontal="left" vertical="top"/>
    </xf>
    <xf numFmtId="1" fontId="4" fillId="0" borderId="0" xfId="0" applyNumberFormat="1" applyFont="1"/>
    <xf numFmtId="0" fontId="4" fillId="3" borderId="3" xfId="0" applyFont="1" applyFill="1" applyBorder="1"/>
    <xf numFmtId="1" fontId="4" fillId="3" borderId="3" xfId="0" applyNumberFormat="1" applyFont="1" applyFill="1" applyBorder="1" applyAlignment="1">
      <alignment horizontal="right" indent="8"/>
    </xf>
    <xf numFmtId="0" fontId="7" fillId="0" borderId="0" xfId="2" applyFont="1" applyAlignment="1">
      <alignment vertical="center"/>
    </xf>
    <xf numFmtId="0" fontId="6" fillId="0" borderId="0" xfId="2" applyFont="1" applyAlignment="1">
      <alignment vertical="center"/>
    </xf>
    <xf numFmtId="0" fontId="21" fillId="0" borderId="3" xfId="0" applyFont="1" applyBorder="1" applyAlignment="1">
      <alignment horizontal="center" vertical="center" wrapText="1"/>
    </xf>
    <xf numFmtId="0" fontId="5" fillId="0" borderId="3" xfId="2" applyFont="1" applyBorder="1" applyAlignment="1">
      <alignment horizontal="center" vertical="center"/>
    </xf>
    <xf numFmtId="0" fontId="4" fillId="0" borderId="1" xfId="0" applyFont="1" applyBorder="1" applyAlignment="1">
      <alignment horizontal="center" vertical="center" wrapText="1"/>
    </xf>
    <xf numFmtId="165" fontId="6" fillId="0" borderId="1" xfId="2" applyNumberFormat="1" applyFont="1" applyBorder="1" applyAlignment="1">
      <alignment horizontal="center" vertical="center"/>
    </xf>
    <xf numFmtId="165" fontId="6" fillId="0" borderId="0" xfId="2" applyNumberFormat="1" applyFont="1" applyAlignment="1">
      <alignment vertical="center"/>
    </xf>
    <xf numFmtId="0" fontId="4" fillId="0" borderId="7" xfId="0" applyFont="1" applyBorder="1" applyAlignment="1">
      <alignment horizontal="center" vertical="center" wrapText="1"/>
    </xf>
    <xf numFmtId="165" fontId="6" fillId="0" borderId="7" xfId="2" applyNumberFormat="1" applyFont="1" applyBorder="1" applyAlignment="1">
      <alignment horizontal="center" vertical="center"/>
    </xf>
    <xf numFmtId="3" fontId="4" fillId="0" borderId="7" xfId="0" applyNumberFormat="1" applyFont="1" applyBorder="1" applyAlignment="1">
      <alignment horizontal="center" vertical="center" wrapText="1"/>
    </xf>
    <xf numFmtId="1" fontId="6" fillId="0" borderId="0" xfId="2" applyNumberFormat="1" applyFont="1" applyAlignment="1">
      <alignment vertical="center"/>
    </xf>
    <xf numFmtId="20" fontId="6" fillId="0" borderId="0" xfId="2" applyNumberFormat="1" applyFont="1" applyAlignment="1">
      <alignment vertical="center"/>
    </xf>
    <xf numFmtId="0" fontId="5" fillId="0" borderId="0" xfId="2" applyFont="1" applyAlignment="1">
      <alignment horizontal="left" vertical="center"/>
    </xf>
    <xf numFmtId="165" fontId="6" fillId="0" borderId="0" xfId="2" applyNumberFormat="1" applyFont="1" applyAlignment="1">
      <alignment horizontal="left" vertical="center"/>
    </xf>
    <xf numFmtId="0" fontId="6" fillId="0" borderId="0" xfId="2" applyFont="1" applyAlignment="1">
      <alignment horizontal="left" vertical="center"/>
    </xf>
    <xf numFmtId="165" fontId="6" fillId="0" borderId="8" xfId="2" applyNumberFormat="1" applyFont="1" applyBorder="1" applyAlignment="1">
      <alignment horizontal="center" vertical="center"/>
    </xf>
    <xf numFmtId="0" fontId="10" fillId="0" borderId="0" xfId="0" applyFont="1" applyAlignment="1">
      <alignment vertical="center"/>
    </xf>
    <xf numFmtId="0" fontId="5" fillId="0" borderId="0" xfId="0" applyFont="1" applyAlignment="1">
      <alignment vertical="top" wrapText="1"/>
    </xf>
    <xf numFmtId="0" fontId="10" fillId="0" borderId="0" xfId="0" applyFont="1" applyAlignment="1">
      <alignment vertical="top"/>
    </xf>
    <xf numFmtId="0" fontId="5" fillId="0" borderId="10" xfId="0" applyFont="1" applyBorder="1" applyAlignment="1">
      <alignment horizontal="center" vertical="center"/>
    </xf>
    <xf numFmtId="0" fontId="4" fillId="0" borderId="0" xfId="0" applyFont="1" applyAlignment="1">
      <alignment vertical="center"/>
    </xf>
    <xf numFmtId="49" fontId="4" fillId="0" borderId="6" xfId="0" applyNumberFormat="1" applyFont="1" applyBorder="1" applyAlignment="1">
      <alignment horizontal="left" vertical="center"/>
    </xf>
    <xf numFmtId="3" fontId="4" fillId="0" borderId="2" xfId="0" applyNumberFormat="1" applyFont="1" applyBorder="1" applyAlignment="1">
      <alignment horizontal="right" vertical="center" indent="5"/>
    </xf>
    <xf numFmtId="0" fontId="4" fillId="0" borderId="2" xfId="0" applyFont="1" applyBorder="1" applyAlignment="1">
      <alignment horizontal="right" vertical="center" indent="5"/>
    </xf>
    <xf numFmtId="0" fontId="4" fillId="0" borderId="1" xfId="0" applyFont="1" applyBorder="1" applyAlignment="1">
      <alignment horizontal="right" vertical="center" indent="5"/>
    </xf>
    <xf numFmtId="3" fontId="4" fillId="0" borderId="4" xfId="0" applyNumberFormat="1" applyFont="1" applyBorder="1" applyAlignment="1">
      <alignment horizontal="right" vertical="center" indent="5"/>
    </xf>
    <xf numFmtId="3" fontId="4" fillId="0" borderId="1" xfId="0" applyNumberFormat="1" applyFont="1" applyBorder="1" applyAlignment="1">
      <alignment horizontal="right" vertical="center" indent="5"/>
    </xf>
    <xf numFmtId="0" fontId="4" fillId="0" borderId="4" xfId="0" applyFont="1" applyBorder="1" applyAlignment="1">
      <alignment horizontal="right" vertical="center" indent="5"/>
    </xf>
    <xf numFmtId="0" fontId="4" fillId="0" borderId="4" xfId="0" applyFont="1" applyBorder="1" applyAlignment="1">
      <alignment horizontal="right" vertical="center" indent="6"/>
    </xf>
    <xf numFmtId="3" fontId="4" fillId="0" borderId="5" xfId="0" applyNumberFormat="1" applyFont="1" applyBorder="1" applyAlignment="1">
      <alignment horizontal="right" vertical="center" indent="5"/>
    </xf>
    <xf numFmtId="0" fontId="4" fillId="0" borderId="5" xfId="0" applyFont="1" applyBorder="1" applyAlignment="1">
      <alignment horizontal="right" vertical="center" indent="5"/>
    </xf>
    <xf numFmtId="0" fontId="4" fillId="0" borderId="7" xfId="0" applyFont="1" applyBorder="1" applyAlignment="1">
      <alignment horizontal="right" vertical="center" indent="5"/>
    </xf>
    <xf numFmtId="3" fontId="4" fillId="0" borderId="11" xfId="0" applyNumberFormat="1" applyFont="1" applyBorder="1" applyAlignment="1">
      <alignment horizontal="right" vertical="center" indent="5"/>
    </xf>
    <xf numFmtId="3" fontId="4" fillId="0" borderId="7" xfId="0" applyNumberFormat="1" applyFont="1" applyBorder="1" applyAlignment="1">
      <alignment horizontal="right" vertical="center" indent="5"/>
    </xf>
    <xf numFmtId="0" fontId="4" fillId="0" borderId="11" xfId="0" applyFont="1" applyBorder="1" applyAlignment="1">
      <alignment horizontal="right" vertical="center" indent="5"/>
    </xf>
    <xf numFmtId="165" fontId="4" fillId="0" borderId="11" xfId="0" applyNumberFormat="1" applyFont="1" applyBorder="1" applyAlignment="1">
      <alignment horizontal="right" vertical="center" indent="6"/>
    </xf>
    <xf numFmtId="3" fontId="4" fillId="0" borderId="6" xfId="0" applyNumberFormat="1" applyFont="1" applyBorder="1" applyAlignment="1">
      <alignment horizontal="right" vertical="center" indent="5"/>
    </xf>
    <xf numFmtId="3" fontId="4" fillId="0" borderId="8" xfId="0" applyNumberFormat="1" applyFont="1" applyBorder="1" applyAlignment="1">
      <alignment horizontal="right" vertical="center" indent="5"/>
    </xf>
    <xf numFmtId="3" fontId="4" fillId="0" borderId="10" xfId="0" applyNumberFormat="1" applyFont="1" applyBorder="1" applyAlignment="1">
      <alignment horizontal="right" vertical="center" indent="5"/>
    </xf>
    <xf numFmtId="165" fontId="4" fillId="0" borderId="10" xfId="0" applyNumberFormat="1" applyFont="1" applyBorder="1" applyAlignment="1">
      <alignment horizontal="right" vertical="center" indent="6"/>
    </xf>
    <xf numFmtId="49" fontId="4" fillId="0" borderId="7" xfId="0" applyNumberFormat="1" applyFont="1" applyBorder="1" applyAlignment="1">
      <alignment horizontal="center" vertical="center"/>
    </xf>
    <xf numFmtId="173" fontId="6" fillId="0" borderId="15" xfId="14" applyNumberFormat="1" applyFont="1" applyFill="1" applyBorder="1" applyAlignment="1">
      <alignment horizontal="left" vertical="center" indent="1"/>
    </xf>
    <xf numFmtId="173" fontId="6" fillId="0" borderId="10" xfId="14" applyNumberFormat="1" applyFont="1" applyFill="1" applyBorder="1" applyAlignment="1">
      <alignment horizontal="left" vertical="center" indent="1"/>
    </xf>
    <xf numFmtId="0" fontId="6" fillId="0" borderId="0" xfId="1" applyNumberFormat="1" applyFont="1" applyBorder="1" applyAlignment="1">
      <alignment horizontal="center" vertical="center" wrapText="1"/>
    </xf>
    <xf numFmtId="3" fontId="6" fillId="0" borderId="0" xfId="1" applyNumberFormat="1" applyFont="1" applyBorder="1" applyAlignment="1">
      <alignment horizontal="center" vertical="center" wrapText="1"/>
    </xf>
    <xf numFmtId="166" fontId="6" fillId="0" borderId="0"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3" fontId="6" fillId="0" borderId="5" xfId="1" applyNumberFormat="1" applyFont="1" applyBorder="1" applyAlignment="1">
      <alignment horizontal="left" vertical="center" wrapText="1" indent="7"/>
    </xf>
    <xf numFmtId="3" fontId="6" fillId="0" borderId="2" xfId="1" applyNumberFormat="1" applyFont="1" applyBorder="1" applyAlignment="1">
      <alignment horizontal="left" vertical="center" wrapText="1" indent="7"/>
    </xf>
    <xf numFmtId="3" fontId="6" fillId="0" borderId="6" xfId="1" applyNumberFormat="1" applyFont="1" applyBorder="1" applyAlignment="1">
      <alignment horizontal="left" vertical="center" wrapText="1" indent="7"/>
    </xf>
    <xf numFmtId="3" fontId="6" fillId="0" borderId="1" xfId="1" applyNumberFormat="1" applyFont="1" applyBorder="1" applyAlignment="1">
      <alignment horizontal="right" vertical="center" wrapText="1" indent="3"/>
    </xf>
    <xf numFmtId="3" fontId="6" fillId="0" borderId="7" xfId="1" applyNumberFormat="1" applyFont="1" applyBorder="1" applyAlignment="1">
      <alignment horizontal="right" vertical="center" wrapText="1" indent="3"/>
    </xf>
    <xf numFmtId="3" fontId="6" fillId="0" borderId="8" xfId="1" applyNumberFormat="1" applyFont="1" applyBorder="1" applyAlignment="1">
      <alignment horizontal="right" vertical="center" wrapText="1" indent="3"/>
    </xf>
    <xf numFmtId="3" fontId="6" fillId="0" borderId="2" xfId="1" applyNumberFormat="1" applyFont="1" applyBorder="1" applyAlignment="1">
      <alignment horizontal="right" vertical="center" wrapText="1" indent="3"/>
    </xf>
    <xf numFmtId="3" fontId="6" fillId="0" borderId="5" xfId="1" applyNumberFormat="1" applyFont="1" applyBorder="1" applyAlignment="1">
      <alignment horizontal="right" vertical="center" wrapText="1" indent="3"/>
    </xf>
    <xf numFmtId="3" fontId="6" fillId="0" borderId="7" xfId="1" applyNumberFormat="1" applyFont="1" applyFill="1" applyBorder="1" applyAlignment="1">
      <alignment horizontal="right" vertical="center" wrapText="1" indent="3"/>
    </xf>
    <xf numFmtId="3" fontId="6" fillId="0" borderId="5" xfId="1" applyNumberFormat="1" applyFont="1" applyFill="1" applyBorder="1" applyAlignment="1">
      <alignment horizontal="right" vertical="center" wrapText="1" indent="3"/>
    </xf>
    <xf numFmtId="3" fontId="6" fillId="0" borderId="6" xfId="1" applyNumberFormat="1" applyFont="1" applyBorder="1" applyAlignment="1">
      <alignment horizontal="right" vertical="center" wrapText="1" indent="3"/>
    </xf>
    <xf numFmtId="166" fontId="6" fillId="0" borderId="1" xfId="1" applyNumberFormat="1" applyFont="1" applyBorder="1" applyAlignment="1">
      <alignment horizontal="right" vertical="center" wrapText="1" indent="4"/>
    </xf>
    <xf numFmtId="166" fontId="6" fillId="0" borderId="7" xfId="1" applyNumberFormat="1" applyFont="1" applyBorder="1" applyAlignment="1">
      <alignment horizontal="right" vertical="center" wrapText="1" indent="4"/>
    </xf>
    <xf numFmtId="166" fontId="6" fillId="3" borderId="8" xfId="1" applyNumberFormat="1" applyFont="1" applyFill="1" applyBorder="1" applyAlignment="1">
      <alignment horizontal="right" vertical="center" wrapText="1" indent="4"/>
    </xf>
    <xf numFmtId="166" fontId="6" fillId="0" borderId="2" xfId="1" applyNumberFormat="1" applyFont="1" applyBorder="1" applyAlignment="1">
      <alignment horizontal="right" vertical="center" wrapText="1" indent="4"/>
    </xf>
    <xf numFmtId="166" fontId="6" fillId="0" borderId="5" xfId="1" applyNumberFormat="1" applyFont="1" applyBorder="1" applyAlignment="1">
      <alignment horizontal="right" vertical="center" wrapText="1" indent="4"/>
    </xf>
    <xf numFmtId="166" fontId="6" fillId="3" borderId="6" xfId="1" applyNumberFormat="1" applyFont="1" applyFill="1" applyBorder="1" applyAlignment="1">
      <alignment horizontal="right" vertical="center" wrapText="1" indent="4"/>
    </xf>
    <xf numFmtId="166" fontId="6" fillId="0" borderId="1" xfId="1" applyNumberFormat="1" applyFont="1" applyBorder="1" applyAlignment="1">
      <alignment horizontal="right" vertical="center" wrapText="1" indent="6"/>
    </xf>
    <xf numFmtId="166" fontId="6" fillId="0" borderId="7" xfId="1" applyNumberFormat="1" applyFont="1" applyFill="1" applyBorder="1" applyAlignment="1">
      <alignment horizontal="right" vertical="center" wrapText="1" indent="6"/>
    </xf>
    <xf numFmtId="166" fontId="6" fillId="0" borderId="7" xfId="1" applyNumberFormat="1" applyFont="1" applyBorder="1" applyAlignment="1">
      <alignment horizontal="right" vertical="center" wrapText="1" indent="6"/>
    </xf>
    <xf numFmtId="166" fontId="6" fillId="3" borderId="8" xfId="1" applyNumberFormat="1" applyFont="1" applyFill="1" applyBorder="1" applyAlignment="1">
      <alignment horizontal="right" vertical="center" wrapText="1" indent="6"/>
    </xf>
    <xf numFmtId="0" fontId="5" fillId="0" borderId="0" xfId="0" applyFont="1" applyAlignment="1">
      <alignment horizontal="left" vertical="center" wrapText="1"/>
    </xf>
    <xf numFmtId="167" fontId="4" fillId="0" borderId="0" xfId="0" applyNumberFormat="1" applyFont="1" applyAlignment="1">
      <alignment horizontal="right" vertical="center"/>
    </xf>
    <xf numFmtId="165" fontId="4" fillId="0" borderId="0" xfId="0" applyNumberFormat="1" applyFont="1" applyAlignment="1">
      <alignment vertical="center"/>
    </xf>
    <xf numFmtId="165" fontId="10" fillId="0" borderId="3" xfId="0" applyNumberFormat="1" applyFont="1" applyBorder="1" applyAlignment="1">
      <alignment horizontal="center" vertical="center"/>
    </xf>
    <xf numFmtId="0" fontId="11" fillId="0" borderId="0" xfId="0" applyFont="1" applyAlignment="1">
      <alignment vertical="center"/>
    </xf>
    <xf numFmtId="167" fontId="4" fillId="0" borderId="0" xfId="0" applyNumberFormat="1" applyFont="1" applyAlignment="1">
      <alignment vertical="center"/>
    </xf>
    <xf numFmtId="167" fontId="6" fillId="0" borderId="0" xfId="0" applyNumberFormat="1" applyFont="1" applyAlignment="1">
      <alignment vertical="center"/>
    </xf>
    <xf numFmtId="0" fontId="6" fillId="0" borderId="0" xfId="0" applyFont="1" applyAlignment="1">
      <alignment vertical="center"/>
    </xf>
    <xf numFmtId="165" fontId="6" fillId="0" borderId="0" xfId="0" applyNumberFormat="1" applyFont="1" applyAlignment="1">
      <alignment vertical="center"/>
    </xf>
    <xf numFmtId="0" fontId="7" fillId="0" borderId="0" xfId="0" applyFont="1" applyAlignment="1">
      <alignment vertical="center"/>
    </xf>
    <xf numFmtId="165" fontId="10" fillId="3" borderId="3" xfId="0" applyNumberFormat="1" applyFont="1" applyFill="1" applyBorder="1" applyAlignment="1">
      <alignment horizont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xf numFmtId="166" fontId="6" fillId="3" borderId="3" xfId="0" applyNumberFormat="1" applyFont="1" applyFill="1" applyBorder="1" applyAlignment="1">
      <alignment horizontal="center" vertical="center"/>
    </xf>
    <xf numFmtId="166" fontId="6" fillId="3" borderId="13" xfId="0" applyNumberFormat="1" applyFont="1" applyFill="1" applyBorder="1" applyAlignment="1">
      <alignment horizontal="center" vertical="center"/>
    </xf>
    <xf numFmtId="166" fontId="6" fillId="3" borderId="1" xfId="0" applyNumberFormat="1" applyFont="1" applyFill="1" applyBorder="1" applyAlignment="1">
      <alignment horizontal="center" vertical="center"/>
    </xf>
    <xf numFmtId="166" fontId="6" fillId="3" borderId="7" xfId="0" applyNumberFormat="1" applyFont="1" applyFill="1" applyBorder="1" applyAlignment="1">
      <alignment horizontal="center" vertical="center"/>
    </xf>
    <xf numFmtId="166" fontId="6" fillId="3" borderId="8"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166" fontId="6" fillId="3" borderId="5" xfId="0" applyNumberFormat="1" applyFont="1" applyFill="1" applyBorder="1" applyAlignment="1">
      <alignment horizontal="center" vertical="center"/>
    </xf>
    <xf numFmtId="166" fontId="6" fillId="3"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Border="1" applyAlignment="1">
      <alignment horizontal="center" vertical="center"/>
    </xf>
    <xf numFmtId="3" fontId="4" fillId="3" borderId="1"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167" fontId="4" fillId="3" borderId="7" xfId="9" applyNumberFormat="1" applyFont="1" applyFill="1" applyBorder="1" applyAlignment="1">
      <alignment horizontal="center" vertical="center"/>
    </xf>
    <xf numFmtId="3" fontId="4" fillId="0" borderId="7" xfId="0" applyNumberFormat="1" applyFont="1" applyBorder="1" applyAlignment="1">
      <alignment horizontal="center" vertical="center"/>
    </xf>
    <xf numFmtId="0" fontId="4" fillId="0" borderId="7" xfId="0" applyFont="1" applyBorder="1" applyAlignment="1">
      <alignment horizontal="center" vertical="center"/>
    </xf>
    <xf numFmtId="3" fontId="4" fillId="0" borderId="8" xfId="0" applyNumberFormat="1" applyFont="1" applyBorder="1" applyAlignment="1">
      <alignment horizontal="center" vertical="center"/>
    </xf>
    <xf numFmtId="166" fontId="4" fillId="0" borderId="7" xfId="0" applyNumberFormat="1" applyFont="1" applyBorder="1" applyAlignment="1">
      <alignment horizontal="center" vertical="center"/>
    </xf>
    <xf numFmtId="0" fontId="4" fillId="3" borderId="0" xfId="0" applyFont="1" applyFill="1" applyAlignment="1">
      <alignment vertical="center"/>
    </xf>
    <xf numFmtId="0" fontId="5" fillId="3" borderId="0" xfId="0" applyFont="1" applyFill="1" applyAlignment="1">
      <alignment horizontal="left" vertical="center" wrapText="1"/>
    </xf>
    <xf numFmtId="0" fontId="13" fillId="3" borderId="0" xfId="0" applyFont="1" applyFill="1" applyAlignment="1">
      <alignment horizontal="right" vertical="center"/>
    </xf>
    <xf numFmtId="0" fontId="4" fillId="3" borderId="0" xfId="0" applyFont="1" applyFill="1" applyAlignment="1">
      <alignment horizontal="right" vertical="center"/>
    </xf>
    <xf numFmtId="0" fontId="6" fillId="3" borderId="0" xfId="0" applyFont="1" applyFill="1" applyBorder="1" applyAlignment="1">
      <alignment horizontal="right" vertical="center"/>
    </xf>
    <xf numFmtId="0" fontId="5" fillId="3" borderId="3" xfId="0" applyFont="1" applyFill="1" applyBorder="1" applyAlignment="1">
      <alignment vertical="center"/>
    </xf>
    <xf numFmtId="0" fontId="14" fillId="3" borderId="0" xfId="0" applyFont="1" applyFill="1" applyBorder="1" applyAlignment="1">
      <alignment vertical="center"/>
    </xf>
    <xf numFmtId="0" fontId="4" fillId="3" borderId="16" xfId="0" applyFont="1" applyFill="1" applyBorder="1" applyAlignment="1">
      <alignment vertical="center"/>
    </xf>
    <xf numFmtId="0" fontId="6" fillId="3" borderId="3" xfId="0" applyFont="1" applyFill="1" applyBorder="1" applyAlignment="1">
      <alignmen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6" fillId="3" borderId="0" xfId="0" applyFont="1" applyFill="1" applyBorder="1" applyAlignment="1">
      <alignment vertical="center"/>
    </xf>
    <xf numFmtId="0" fontId="6" fillId="3" borderId="1" xfId="0" applyFont="1" applyFill="1" applyBorder="1" applyAlignment="1">
      <alignment horizontal="right" vertical="center"/>
    </xf>
    <xf numFmtId="0" fontId="6" fillId="3" borderId="12" xfId="0" applyFont="1" applyFill="1" applyBorder="1" applyAlignment="1">
      <alignment vertical="center"/>
    </xf>
    <xf numFmtId="0" fontId="6" fillId="3" borderId="7"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vertical="center"/>
    </xf>
    <xf numFmtId="0" fontId="15" fillId="3" borderId="0" xfId="0" applyFont="1" applyFill="1" applyAlignment="1">
      <alignment horizontal="left" vertical="center"/>
    </xf>
    <xf numFmtId="0" fontId="4" fillId="3" borderId="2" xfId="0" applyFont="1" applyFill="1" applyBorder="1" applyAlignment="1">
      <alignment vertical="center"/>
    </xf>
    <xf numFmtId="0" fontId="4" fillId="3" borderId="5" xfId="0" applyFont="1" applyFill="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6" fillId="0" borderId="0" xfId="0" applyFont="1" applyBorder="1" applyAlignment="1">
      <alignment horizontal="center" vertical="center" wrapText="1"/>
    </xf>
    <xf numFmtId="0" fontId="5" fillId="0" borderId="1" xfId="5" applyFont="1" applyBorder="1" applyAlignment="1">
      <alignment horizontal="center" vertical="center" wrapText="1"/>
    </xf>
    <xf numFmtId="0" fontId="6" fillId="0" borderId="0" xfId="8" applyFont="1" applyBorder="1" applyAlignment="1">
      <alignment vertical="center" wrapText="1"/>
    </xf>
    <xf numFmtId="3" fontId="5" fillId="0" borderId="0" xfId="0" applyNumberFormat="1" applyFont="1" applyBorder="1" applyAlignment="1">
      <alignment horizontal="right" vertical="center" indent="6"/>
    </xf>
    <xf numFmtId="165" fontId="5" fillId="0" borderId="0" xfId="0" applyNumberFormat="1" applyFont="1" applyBorder="1" applyAlignment="1">
      <alignment horizontal="right" vertical="center" indent="6"/>
    </xf>
    <xf numFmtId="1" fontId="5" fillId="0" borderId="0" xfId="0" applyNumberFormat="1" applyFont="1" applyBorder="1" applyAlignment="1">
      <alignment horizontal="right" vertical="center" indent="6"/>
    </xf>
    <xf numFmtId="0" fontId="6" fillId="0" borderId="1" xfId="4" applyFont="1" applyBorder="1" applyAlignment="1">
      <alignment vertical="center" wrapText="1"/>
    </xf>
    <xf numFmtId="0" fontId="6" fillId="0" borderId="7" xfId="2" applyFont="1" applyBorder="1" applyAlignment="1">
      <alignment horizontal="left" vertical="center" wrapText="1"/>
    </xf>
    <xf numFmtId="0" fontId="6" fillId="0" borderId="7" xfId="4" applyFont="1" applyBorder="1" applyAlignment="1">
      <alignment vertical="center" wrapText="1"/>
    </xf>
    <xf numFmtId="3" fontId="6" fillId="0" borderId="7" xfId="0" applyNumberFormat="1" applyFont="1" applyBorder="1" applyAlignment="1">
      <alignment horizontal="right" vertical="center" indent="7"/>
    </xf>
    <xf numFmtId="165" fontId="6" fillId="0" borderId="7" xfId="0" applyNumberFormat="1" applyFont="1" applyBorder="1" applyAlignment="1">
      <alignment horizontal="center" vertical="center"/>
    </xf>
    <xf numFmtId="165" fontId="12" fillId="0" borderId="7" xfId="0" applyNumberFormat="1" applyFont="1" applyBorder="1" applyAlignment="1">
      <alignment horizontal="center" vertical="center"/>
    </xf>
    <xf numFmtId="1" fontId="6" fillId="0" borderId="7" xfId="0" applyNumberFormat="1" applyFont="1" applyBorder="1" applyAlignment="1">
      <alignment horizontal="right" vertical="center" indent="9"/>
    </xf>
    <xf numFmtId="0" fontId="5" fillId="3" borderId="5" xfId="6" applyFont="1" applyFill="1" applyBorder="1" applyAlignment="1">
      <alignment horizontal="left" vertical="center" wrapText="1" indent="1"/>
    </xf>
    <xf numFmtId="0" fontId="5" fillId="3" borderId="6" xfId="6" applyFont="1" applyFill="1" applyBorder="1" applyAlignment="1">
      <alignment horizontal="left" vertical="center" wrapText="1" indent="1"/>
    </xf>
    <xf numFmtId="3" fontId="10" fillId="3" borderId="1" xfId="0" applyNumberFormat="1" applyFont="1" applyFill="1" applyBorder="1" applyAlignment="1">
      <alignment horizontal="right" vertical="center" indent="3"/>
    </xf>
    <xf numFmtId="3" fontId="10" fillId="3" borderId="2" xfId="0" applyNumberFormat="1" applyFont="1" applyFill="1" applyBorder="1" applyAlignment="1">
      <alignment horizontal="right" vertical="center" indent="3"/>
    </xf>
    <xf numFmtId="3" fontId="5" fillId="3" borderId="1" xfId="0" applyNumberFormat="1" applyFont="1" applyFill="1" applyBorder="1" applyAlignment="1">
      <alignment horizontal="right" vertical="center" indent="3"/>
    </xf>
    <xf numFmtId="3" fontId="5" fillId="3" borderId="4" xfId="0" applyNumberFormat="1" applyFont="1" applyFill="1" applyBorder="1" applyAlignment="1">
      <alignment horizontal="right" vertical="center" indent="3"/>
    </xf>
    <xf numFmtId="0" fontId="10" fillId="0" borderId="0" xfId="0" applyFont="1" applyBorder="1" applyAlignment="1">
      <alignment horizontal="left" vertical="top" wrapText="1"/>
    </xf>
    <xf numFmtId="0" fontId="4" fillId="0" borderId="8" xfId="0" applyFont="1" applyBorder="1" applyAlignment="1">
      <alignment horizontal="center" vertical="center"/>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165" fontId="4" fillId="0" borderId="0" xfId="0" applyNumberFormat="1" applyFont="1" applyBorder="1" applyAlignment="1">
      <alignment horizontal="center" vertical="center"/>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165" fontId="5" fillId="0" borderId="1" xfId="2" applyNumberFormat="1" applyFont="1" applyBorder="1" applyAlignment="1">
      <alignment horizontal="center" vertical="center"/>
    </xf>
    <xf numFmtId="165" fontId="5" fillId="0" borderId="7" xfId="2" applyNumberFormat="1" applyFont="1" applyBorder="1" applyAlignment="1">
      <alignment horizontal="center" vertical="center"/>
    </xf>
    <xf numFmtId="165" fontId="5" fillId="0" borderId="18" xfId="2" applyNumberFormat="1" applyFont="1" applyBorder="1" applyAlignment="1">
      <alignment horizontal="center" vertical="center"/>
    </xf>
    <xf numFmtId="165" fontId="5" fillId="0" borderId="3" xfId="2" applyNumberFormat="1" applyFont="1" applyBorder="1" applyAlignment="1">
      <alignment horizontal="center" vertical="center"/>
    </xf>
    <xf numFmtId="3" fontId="10" fillId="0" borderId="3" xfId="0" applyNumberFormat="1" applyFont="1" applyBorder="1" applyAlignment="1">
      <alignment horizontal="center" vertical="center" wrapText="1"/>
    </xf>
    <xf numFmtId="3" fontId="10" fillId="0" borderId="17" xfId="0" applyNumberFormat="1" applyFont="1" applyBorder="1" applyAlignment="1">
      <alignment horizontal="center" vertical="center" wrapText="1"/>
    </xf>
    <xf numFmtId="0" fontId="4"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165" fontId="5" fillId="0" borderId="11" xfId="2" applyNumberFormat="1" applyFont="1" applyBorder="1" applyAlignment="1">
      <alignment horizontal="center" vertical="center"/>
    </xf>
    <xf numFmtId="165" fontId="5" fillId="0" borderId="19" xfId="2" applyNumberFormat="1" applyFont="1" applyBorder="1" applyAlignment="1">
      <alignment horizontal="center" vertical="center"/>
    </xf>
    <xf numFmtId="0" fontId="6" fillId="0" borderId="0" xfId="3" applyFont="1" applyAlignment="1">
      <alignment horizontal="left" vertical="top" wrapText="1"/>
    </xf>
    <xf numFmtId="0" fontId="6" fillId="0" borderId="0" xfId="3" applyFont="1" applyAlignment="1">
      <alignment horizontal="left" vertical="top"/>
    </xf>
    <xf numFmtId="0" fontId="5"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3" fontId="5" fillId="0" borderId="13" xfId="1" applyNumberFormat="1" applyFont="1" applyBorder="1" applyAlignment="1">
      <alignment horizontal="center" vertical="center" wrapText="1"/>
    </xf>
    <xf numFmtId="3" fontId="5" fillId="0" borderId="14" xfId="1" applyNumberFormat="1" applyFont="1" applyBorder="1" applyAlignment="1">
      <alignment horizontal="center" vertical="center" wrapText="1"/>
    </xf>
    <xf numFmtId="0" fontId="5" fillId="0" borderId="15" xfId="0" applyFont="1" applyBorder="1" applyAlignment="1">
      <alignment horizontal="center" vertical="center" wrapText="1"/>
    </xf>
    <xf numFmtId="3" fontId="5" fillId="0" borderId="15" xfId="1" applyNumberFormat="1" applyFont="1" applyBorder="1" applyAlignment="1">
      <alignment horizontal="center" vertical="center" wrapText="1"/>
    </xf>
    <xf numFmtId="0" fontId="5" fillId="0" borderId="0" xfId="3" applyFont="1" applyAlignment="1">
      <alignment horizontal="left" vertical="top"/>
    </xf>
    <xf numFmtId="0" fontId="5" fillId="0" borderId="9" xfId="3" applyFont="1" applyBorder="1" applyAlignment="1">
      <alignment horizontal="left" vertical="top"/>
    </xf>
    <xf numFmtId="0" fontId="6" fillId="0" borderId="11"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0" borderId="0" xfId="3" applyFont="1" applyAlignment="1">
      <alignment horizontal="left" vertical="top"/>
    </xf>
    <xf numFmtId="0" fontId="6" fillId="0" borderId="12" xfId="0" applyFont="1" applyBorder="1" applyAlignment="1">
      <alignment wrapText="1"/>
    </xf>
    <xf numFmtId="0" fontId="6" fillId="0" borderId="12" xfId="0" applyFont="1" applyBorder="1" applyAlignment="1"/>
    <xf numFmtId="0" fontId="5" fillId="0" borderId="0" xfId="0" applyFont="1" applyAlignment="1">
      <alignment horizontal="left" vertical="center" wrapText="1"/>
    </xf>
    <xf numFmtId="0" fontId="5" fillId="3" borderId="0" xfId="0" applyFont="1" applyFill="1" applyAlignment="1">
      <alignment horizontal="left" vertical="top" wrapText="1"/>
    </xf>
    <xf numFmtId="0" fontId="6" fillId="3" borderId="12" xfId="0" applyFont="1" applyFill="1" applyBorder="1" applyAlignment="1">
      <alignment wrapText="1"/>
    </xf>
    <xf numFmtId="0" fontId="6" fillId="3" borderId="12" xfId="0" applyFont="1" applyFill="1" applyBorder="1"/>
    <xf numFmtId="0" fontId="5" fillId="3" borderId="0" xfId="0" applyFont="1" applyFill="1" applyAlignment="1">
      <alignment horizontal="left" vertical="center" wrapText="1"/>
    </xf>
    <xf numFmtId="0" fontId="4" fillId="3" borderId="0" xfId="0" applyFont="1" applyFill="1" applyAlignment="1">
      <alignment horizontal="left" vertical="center" wrapText="1"/>
    </xf>
    <xf numFmtId="0" fontId="10"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xf>
    <xf numFmtId="0" fontId="6" fillId="0" borderId="0" xfId="2" applyFont="1" applyAlignment="1">
      <alignment horizontal="right"/>
    </xf>
    <xf numFmtId="0" fontId="6" fillId="0" borderId="0" xfId="0" applyFont="1" applyAlignment="1">
      <alignment horizontal="left" vertical="top" wrapText="1"/>
    </xf>
    <xf numFmtId="0" fontId="5" fillId="0" borderId="0" xfId="2" applyFont="1" applyAlignment="1">
      <alignment horizontal="left" vertical="top" wrapText="1"/>
    </xf>
    <xf numFmtId="0" fontId="10" fillId="0" borderId="0" xfId="5" applyFont="1" applyAlignment="1">
      <alignment horizontal="left" vertical="top" wrapText="1"/>
    </xf>
    <xf numFmtId="0" fontId="5" fillId="0" borderId="3" xfId="5" applyFont="1" applyBorder="1" applyAlignment="1">
      <alignment horizontal="center" vertical="center" wrapText="1"/>
    </xf>
    <xf numFmtId="0" fontId="5" fillId="0" borderId="3" xfId="5" applyFont="1" applyBorder="1" applyAlignment="1">
      <alignment horizontal="center" vertical="top"/>
    </xf>
    <xf numFmtId="1" fontId="5" fillId="0" borderId="3" xfId="5" applyNumberFormat="1" applyFont="1" applyBorder="1" applyAlignment="1">
      <alignment horizontal="center" vertical="center" wrapText="1"/>
    </xf>
    <xf numFmtId="0" fontId="6" fillId="0" borderId="12" xfId="5" applyFont="1" applyBorder="1" applyAlignment="1">
      <alignment horizontal="left" wrapText="1"/>
    </xf>
    <xf numFmtId="0" fontId="6" fillId="0" borderId="12" xfId="5" applyFont="1" applyBorder="1" applyAlignment="1">
      <alignment horizontal="left"/>
    </xf>
    <xf numFmtId="0" fontId="6" fillId="0" borderId="0" xfId="5" applyFont="1" applyAlignment="1">
      <alignment horizontal="left" vertical="top" wrapText="1"/>
    </xf>
    <xf numFmtId="0" fontId="6" fillId="0" borderId="0" xfId="5" applyFont="1" applyAlignment="1">
      <alignment horizontal="left" vertical="top"/>
    </xf>
    <xf numFmtId="0" fontId="5" fillId="0" borderId="0" xfId="5" applyFont="1" applyAlignment="1">
      <alignment horizontal="left" vertical="top" wrapText="1"/>
    </xf>
    <xf numFmtId="0" fontId="5" fillId="0" borderId="1" xfId="5" applyFont="1" applyBorder="1" applyAlignment="1">
      <alignment horizontal="center" vertical="center" wrapText="1"/>
    </xf>
    <xf numFmtId="1" fontId="5" fillId="0" borderId="1" xfId="5" applyNumberFormat="1" applyFont="1" applyBorder="1" applyAlignment="1">
      <alignment horizontal="center" vertical="center" wrapText="1"/>
    </xf>
    <xf numFmtId="0" fontId="5" fillId="2" borderId="0" xfId="2" quotePrefix="1" applyFont="1" applyFill="1" applyAlignment="1">
      <alignment horizontal="left" vertical="top" wrapText="1"/>
    </xf>
    <xf numFmtId="0" fontId="6" fillId="0" borderId="0" xfId="0" applyFont="1" applyAlignment="1">
      <alignment vertical="top"/>
    </xf>
    <xf numFmtId="0" fontId="5" fillId="3" borderId="1" xfId="2" applyFont="1" applyFill="1" applyBorder="1" applyAlignment="1">
      <alignment horizontal="center" vertical="center" wrapText="1"/>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0" fontId="6" fillId="3" borderId="0" xfId="2" applyFont="1" applyFill="1" applyAlignment="1">
      <alignment horizontal="left" vertical="top" wrapText="1"/>
    </xf>
    <xf numFmtId="0" fontId="6" fillId="3" borderId="0" xfId="2" applyFont="1" applyFill="1" applyAlignment="1">
      <alignment horizontal="left" vertical="top"/>
    </xf>
    <xf numFmtId="0" fontId="5" fillId="3" borderId="0" xfId="2" applyFont="1" applyFill="1" applyAlignment="1">
      <alignment horizontal="left" vertical="top"/>
    </xf>
    <xf numFmtId="0" fontId="6" fillId="3" borderId="11" xfId="2" applyFont="1" applyFill="1" applyBorder="1" applyAlignment="1">
      <alignment horizontal="center"/>
    </xf>
    <xf numFmtId="0" fontId="6" fillId="3" borderId="10" xfId="2" applyFont="1" applyFill="1" applyBorder="1" applyAlignment="1">
      <alignment horizontal="center"/>
    </xf>
    <xf numFmtId="0" fontId="5" fillId="3" borderId="0" xfId="2" applyFont="1" applyFill="1" applyAlignment="1">
      <alignment horizontal="left" vertical="center" wrapText="1"/>
    </xf>
    <xf numFmtId="0" fontId="6" fillId="3" borderId="0" xfId="5" applyFont="1" applyFill="1" applyAlignment="1">
      <alignment horizontal="left" vertical="top" wrapText="1"/>
    </xf>
    <xf numFmtId="0" fontId="6" fillId="3" borderId="0" xfId="2" applyFont="1" applyFill="1" applyAlignment="1">
      <alignment horizontal="center" vertical="center"/>
    </xf>
    <xf numFmtId="0" fontId="6" fillId="3" borderId="0" xfId="5" applyFont="1" applyFill="1" applyAlignment="1">
      <alignment horizontal="right" vertical="center"/>
    </xf>
    <xf numFmtId="0" fontId="6" fillId="3" borderId="0" xfId="5" applyFont="1" applyFill="1" applyAlignment="1">
      <alignment horizontal="center" vertical="center"/>
    </xf>
    <xf numFmtId="2" fontId="5" fillId="3" borderId="1" xfId="5" applyNumberFormat="1" applyFont="1" applyFill="1" applyBorder="1" applyAlignment="1">
      <alignment horizontal="center" vertical="center" wrapText="1"/>
    </xf>
    <xf numFmtId="0" fontId="6" fillId="3" borderId="12" xfId="5" applyFont="1" applyFill="1" applyBorder="1" applyAlignment="1">
      <alignment horizontal="left" vertical="center" wrapText="1"/>
    </xf>
    <xf numFmtId="0" fontId="6" fillId="3" borderId="9" xfId="5" applyFont="1" applyFill="1" applyBorder="1" applyAlignment="1">
      <alignment horizontal="right"/>
    </xf>
    <xf numFmtId="0" fontId="6" fillId="3" borderId="11" xfId="5" applyFont="1" applyFill="1" applyBorder="1" applyAlignment="1">
      <alignment horizontal="center" vertical="center"/>
    </xf>
    <xf numFmtId="0" fontId="6" fillId="3" borderId="10" xfId="5" applyFont="1" applyFill="1" applyBorder="1" applyAlignment="1">
      <alignment horizontal="center" vertical="center"/>
    </xf>
    <xf numFmtId="0" fontId="6" fillId="3" borderId="9" xfId="2" applyFont="1" applyFill="1" applyBorder="1" applyAlignment="1">
      <alignment horizontal="center" vertical="center"/>
    </xf>
    <xf numFmtId="2" fontId="5" fillId="3" borderId="13" xfId="5" applyNumberFormat="1" applyFont="1" applyFill="1" applyBorder="1" applyAlignment="1">
      <alignment horizontal="center" vertical="center" wrapText="1"/>
    </xf>
    <xf numFmtId="2" fontId="5" fillId="3" borderId="14" xfId="5" applyNumberFormat="1" applyFont="1" applyFill="1" applyBorder="1" applyAlignment="1">
      <alignment horizontal="center" vertical="center" wrapText="1"/>
    </xf>
    <xf numFmtId="2" fontId="5" fillId="3" borderId="15" xfId="5" applyNumberFormat="1" applyFont="1" applyFill="1" applyBorder="1" applyAlignment="1">
      <alignment horizontal="center" vertical="center" wrapText="1"/>
    </xf>
    <xf numFmtId="0" fontId="11" fillId="0" borderId="0" xfId="0" applyFont="1" applyAlignment="1">
      <alignment horizontal="left" vertical="top" wrapText="1"/>
    </xf>
    <xf numFmtId="0" fontId="5" fillId="0" borderId="0" xfId="0" applyFont="1" applyAlignment="1">
      <alignment horizontal="left"/>
    </xf>
    <xf numFmtId="0" fontId="10" fillId="0" borderId="0" xfId="0" applyFont="1" applyAlignment="1">
      <alignment horizontal="left" vertical="top" wrapText="1"/>
    </xf>
    <xf numFmtId="0" fontId="10" fillId="0" borderId="0" xfId="0" applyFont="1" applyAlignment="1">
      <alignment horizontal="left" vertical="top"/>
    </xf>
    <xf numFmtId="0" fontId="6" fillId="0" borderId="0" xfId="0" applyFont="1" applyAlignment="1">
      <alignment horizontal="left" vertical="top"/>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10" fillId="0" borderId="0" xfId="0" applyFont="1" applyAlignment="1">
      <alignment horizontal="justify" vertical="center"/>
    </xf>
    <xf numFmtId="0" fontId="4" fillId="0" borderId="0" xfId="0" applyFont="1" applyAlignment="1">
      <alignment vertical="center"/>
    </xf>
    <xf numFmtId="0" fontId="5" fillId="0" borderId="0" xfId="0" applyFont="1" applyAlignment="1">
      <alignment horizontal="left" vertical="top" wrapText="1"/>
    </xf>
    <xf numFmtId="0" fontId="5" fillId="0" borderId="0" xfId="2" applyFont="1" applyBorder="1" applyAlignment="1">
      <alignment horizontal="left" vertical="center" wrapText="1"/>
    </xf>
    <xf numFmtId="0" fontId="5" fillId="0" borderId="0" xfId="2" applyFont="1" applyAlignment="1">
      <alignment horizontal="left" vertical="center" wrapText="1"/>
    </xf>
  </cellXfs>
  <cellStyles count="15">
    <cellStyle name="Euro" xfId="1" xr:uid="{00000000-0005-0000-0000-000000000000}"/>
    <cellStyle name="Euro 2" xfId="12" xr:uid="{00000000-0005-0000-0000-000001000000}"/>
    <cellStyle name="Milliers" xfId="14" builtinId="3"/>
    <cellStyle name="Milliers 2" xfId="13" xr:uid="{00000000-0005-0000-0000-000003000000}"/>
    <cellStyle name="Normal" xfId="0" builtinId="0"/>
    <cellStyle name="Normal 2" xfId="2" xr:uid="{00000000-0005-0000-0000-000005000000}"/>
    <cellStyle name="Normal 2 2" xfId="3" xr:uid="{00000000-0005-0000-0000-000006000000}"/>
    <cellStyle name="Normal 2 3" xfId="4" xr:uid="{00000000-0005-0000-0000-000007000000}"/>
    <cellStyle name="Normal 3" xfId="5" xr:uid="{00000000-0005-0000-0000-000008000000}"/>
    <cellStyle name="Normal 3 2" xfId="6" xr:uid="{00000000-0005-0000-0000-000009000000}"/>
    <cellStyle name="Normal 4" xfId="7" xr:uid="{00000000-0005-0000-0000-00000A000000}"/>
    <cellStyle name="Normal_Tab1-cadrage" xfId="8" xr:uid="{00000000-0005-0000-0000-00000B000000}"/>
    <cellStyle name="Pourcentage" xfId="9" builtinId="5"/>
    <cellStyle name="Pourcentage 2" xfId="10" xr:uid="{00000000-0005-0000-0000-00000D000000}"/>
    <cellStyle name="Pourcentage 3"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Graphique%203%20ER%20retraites%20en%202007%20v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Users\lodherb\Desktop\C:\Users\lodherb\Desktop\C:\Users\lodherb\Desktop\0E56CCC6\Graphique%202%20ER%20retraites%20en%202007%20par%20sexe%20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lodherb\Desktop\C:\Users\lodherb\Desktop\C:\Users\lodherb\Desktop\C:\egolberg\Mes%20documents\Publications\doc%20de%20travail\Etudes\86\Graphique%203%20ER%20retraites%20en%202007%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lodherb\Desktop\C:\Users\lodherb\Desktop\C:\adeloffre\Mes%20documents\1-Travaux\ER%20retraites%20en%202007\Donn&#233;es%20caisses\2%20-%20Traitements%20donn&#233;es\Ventil&#233;s%20par%20sexe\Graphique%203%20ER%20retraites%20en%202007%20par%20sexe%20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Users\lodherb\Desktop\C:\Users\lodherb\Desktop\C:\Users\lodherb\Desktop\0E56CCC6\Graphique%203%20ER%20retraites%20en%202007%20par%20sexe%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Tableau%204%20ER%20retraites%20en%202007%20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Users\lodherb\Desktop\C:\Users\lodherb\Desktop\C:\Users\lodherb\Desktop\C:\egolberg\Mes%20documents\Publications\doc%20de%20travail\Etudes\86\Tableau%204%20ER%20retraites%20en%202007%20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Users\lodherb\Desktop\C:\Users\lodherb\Desktop\C:\egolberg\Mes%20documents\Publications\doc%20de%20travail\Etudes\86\Graphique%202%20ER%20retraites%20en%202007%20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Users\lodherb\Desktop\C:\Users\lodherb\Desktop\C:\Users\lodherb\Desktop\C:\egolberg\Mes%20documents\Publications\doc%20de%20travail\Etudes\86\Graphique%202%20ER%20retraites%20en%202007%20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Users\lodherb\Desktop\C:\Users\lodherb\Desktop\C:\adeloffre\Mes%20documents\1-Travaux\ER%20retraites%20en%202007\Donn&#233;es%20caisses\2%20-%20Traitements%20donn&#233;es\Ventil&#233;s%20par%20sexe\Graphique%202%20ER%20retraites%20en%202007%20par%20sexe%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40"/>
  <sheetViews>
    <sheetView showGridLines="0" tabSelected="1" workbookViewId="0"/>
  </sheetViews>
  <sheetFormatPr baseColWidth="10" defaultColWidth="10.85546875" defaultRowHeight="12.75" x14ac:dyDescent="0.25"/>
  <cols>
    <col min="1" max="1" width="2.85546875" style="1" customWidth="1"/>
    <col min="2" max="2" width="10.85546875" style="1"/>
    <col min="3" max="14" width="14.140625" style="1" customWidth="1"/>
    <col min="15" max="15" width="25.42578125" style="1" customWidth="1"/>
    <col min="16" max="16384" width="10.85546875" style="1"/>
  </cols>
  <sheetData>
    <row r="2" spans="1:22" ht="27.75" customHeight="1" x14ac:dyDescent="0.25">
      <c r="B2" s="450" t="s">
        <v>283</v>
      </c>
      <c r="C2" s="451"/>
      <c r="D2" s="451"/>
      <c r="E2" s="451"/>
      <c r="F2" s="451"/>
      <c r="G2" s="451"/>
      <c r="H2" s="451"/>
      <c r="I2" s="451"/>
      <c r="J2" s="451"/>
      <c r="K2" s="451"/>
      <c r="L2" s="451"/>
      <c r="M2" s="451"/>
      <c r="N2" s="451"/>
    </row>
    <row r="3" spans="1:22" ht="25.5" customHeight="1" x14ac:dyDescent="0.25">
      <c r="B3" s="452"/>
      <c r="C3" s="453" t="s">
        <v>12</v>
      </c>
      <c r="D3" s="454"/>
      <c r="E3" s="454"/>
      <c r="F3" s="454"/>
      <c r="G3" s="454"/>
      <c r="H3" s="454"/>
      <c r="I3" s="454"/>
      <c r="J3" s="454"/>
      <c r="K3" s="448"/>
      <c r="L3" s="440" t="s">
        <v>231</v>
      </c>
      <c r="M3" s="441"/>
      <c r="N3" s="442"/>
    </row>
    <row r="4" spans="1:22" ht="66" customHeight="1" x14ac:dyDescent="0.25">
      <c r="B4" s="452"/>
      <c r="C4" s="2" t="s">
        <v>232</v>
      </c>
      <c r="D4" s="446" t="s">
        <v>233</v>
      </c>
      <c r="E4" s="447"/>
      <c r="F4" s="447"/>
      <c r="G4" s="448"/>
      <c r="H4" s="446" t="s">
        <v>234</v>
      </c>
      <c r="I4" s="447"/>
      <c r="J4" s="447"/>
      <c r="K4" s="449"/>
      <c r="L4" s="443"/>
      <c r="M4" s="444"/>
      <c r="N4" s="445"/>
      <c r="O4" s="3"/>
    </row>
    <row r="5" spans="1:22" ht="15" customHeight="1" x14ac:dyDescent="0.25">
      <c r="B5" s="452"/>
      <c r="C5" s="2" t="s">
        <v>25</v>
      </c>
      <c r="D5" s="446" t="s">
        <v>25</v>
      </c>
      <c r="E5" s="447"/>
      <c r="F5" s="449"/>
      <c r="G5" s="2" t="s">
        <v>26</v>
      </c>
      <c r="H5" s="446" t="s">
        <v>25</v>
      </c>
      <c r="I5" s="447"/>
      <c r="J5" s="449"/>
      <c r="K5" s="2" t="s">
        <v>26</v>
      </c>
      <c r="L5" s="446" t="s">
        <v>25</v>
      </c>
      <c r="M5" s="447"/>
      <c r="N5" s="449"/>
      <c r="P5" s="3"/>
      <c r="Q5" s="3"/>
      <c r="R5" s="3"/>
      <c r="S5" s="3"/>
    </row>
    <row r="6" spans="1:22" ht="54" customHeight="1" x14ac:dyDescent="0.25">
      <c r="B6" s="452"/>
      <c r="C6" s="7" t="s">
        <v>1</v>
      </c>
      <c r="D6" s="7" t="s">
        <v>3</v>
      </c>
      <c r="E6" s="7" t="s">
        <v>2</v>
      </c>
      <c r="F6" s="7" t="s">
        <v>1</v>
      </c>
      <c r="G6" s="7" t="s">
        <v>1</v>
      </c>
      <c r="H6" s="7" t="s">
        <v>3</v>
      </c>
      <c r="I6" s="7" t="s">
        <v>2</v>
      </c>
      <c r="J6" s="7" t="s">
        <v>1</v>
      </c>
      <c r="K6" s="7" t="s">
        <v>1</v>
      </c>
      <c r="L6" s="8"/>
      <c r="M6" s="7" t="s">
        <v>322</v>
      </c>
      <c r="N6" s="7" t="s">
        <v>323</v>
      </c>
    </row>
    <row r="7" spans="1:22" ht="15" customHeight="1" x14ac:dyDescent="0.25">
      <c r="A7" s="9"/>
      <c r="B7" s="10">
        <v>2004</v>
      </c>
      <c r="C7" s="297">
        <v>1088</v>
      </c>
      <c r="D7" s="298">
        <v>767</v>
      </c>
      <c r="E7" s="297">
        <v>1535</v>
      </c>
      <c r="F7" s="297">
        <v>1127</v>
      </c>
      <c r="G7" s="299" t="s">
        <v>7</v>
      </c>
      <c r="H7" s="300">
        <v>1000</v>
      </c>
      <c r="I7" s="300">
        <v>1547</v>
      </c>
      <c r="J7" s="301">
        <v>1257</v>
      </c>
      <c r="K7" s="302" t="s">
        <v>7</v>
      </c>
      <c r="L7" s="302" t="s">
        <v>4</v>
      </c>
      <c r="M7" s="303" t="s">
        <v>4</v>
      </c>
      <c r="N7" s="303" t="s">
        <v>4</v>
      </c>
    </row>
    <row r="8" spans="1:22" ht="15" customHeight="1" x14ac:dyDescent="0.25">
      <c r="A8" s="9"/>
      <c r="B8" s="11">
        <v>2005</v>
      </c>
      <c r="C8" s="304">
        <v>1123</v>
      </c>
      <c r="D8" s="305">
        <v>794</v>
      </c>
      <c r="E8" s="304">
        <v>1581</v>
      </c>
      <c r="F8" s="304">
        <v>1163</v>
      </c>
      <c r="G8" s="306" t="s">
        <v>7</v>
      </c>
      <c r="H8" s="307">
        <v>1031</v>
      </c>
      <c r="I8" s="307">
        <v>1593</v>
      </c>
      <c r="J8" s="308">
        <v>1295</v>
      </c>
      <c r="K8" s="309" t="s">
        <v>7</v>
      </c>
      <c r="L8" s="80">
        <v>3.2</v>
      </c>
      <c r="M8" s="310">
        <v>1.6</v>
      </c>
      <c r="N8" s="310">
        <v>1.2</v>
      </c>
      <c r="Q8" s="12"/>
      <c r="R8" s="12"/>
      <c r="S8" s="13"/>
      <c r="T8" s="13"/>
      <c r="U8" s="13"/>
      <c r="V8" s="13"/>
    </row>
    <row r="9" spans="1:22" ht="15" customHeight="1" x14ac:dyDescent="0.25">
      <c r="A9" s="9"/>
      <c r="B9" s="11">
        <v>2006</v>
      </c>
      <c r="C9" s="304">
        <v>1161</v>
      </c>
      <c r="D9" s="305">
        <v>827</v>
      </c>
      <c r="E9" s="304">
        <v>1625</v>
      </c>
      <c r="F9" s="304">
        <v>1202</v>
      </c>
      <c r="G9" s="306" t="s">
        <v>7</v>
      </c>
      <c r="H9" s="307">
        <v>1064</v>
      </c>
      <c r="I9" s="307">
        <v>1638</v>
      </c>
      <c r="J9" s="308">
        <v>1334</v>
      </c>
      <c r="K9" s="309" t="s">
        <v>7</v>
      </c>
      <c r="L9" s="80">
        <v>3.4</v>
      </c>
      <c r="M9" s="310">
        <v>1.8</v>
      </c>
      <c r="N9" s="310">
        <v>1.5</v>
      </c>
      <c r="Q9" s="14"/>
    </row>
    <row r="10" spans="1:22" ht="15" customHeight="1" x14ac:dyDescent="0.25">
      <c r="A10" s="9"/>
      <c r="B10" s="11">
        <v>2007</v>
      </c>
      <c r="C10" s="304">
        <v>1198</v>
      </c>
      <c r="D10" s="305">
        <v>861</v>
      </c>
      <c r="E10" s="304">
        <v>1667</v>
      </c>
      <c r="F10" s="304">
        <v>1240</v>
      </c>
      <c r="G10" s="306" t="s">
        <v>7</v>
      </c>
      <c r="H10" s="307">
        <v>1100</v>
      </c>
      <c r="I10" s="307">
        <v>1682</v>
      </c>
      <c r="J10" s="308">
        <v>1373</v>
      </c>
      <c r="K10" s="309" t="s">
        <v>7</v>
      </c>
      <c r="L10" s="80">
        <v>3.1</v>
      </c>
      <c r="M10" s="310">
        <v>0.5</v>
      </c>
      <c r="N10" s="310">
        <v>1.3</v>
      </c>
      <c r="Q10" s="14"/>
    </row>
    <row r="11" spans="1:22" ht="15" customHeight="1" x14ac:dyDescent="0.25">
      <c r="A11" s="9"/>
      <c r="B11" s="11">
        <v>2008</v>
      </c>
      <c r="C11" s="304">
        <v>1240</v>
      </c>
      <c r="D11" s="305">
        <v>901</v>
      </c>
      <c r="E11" s="304">
        <v>1710</v>
      </c>
      <c r="F11" s="304">
        <v>1282</v>
      </c>
      <c r="G11" s="308">
        <v>1201</v>
      </c>
      <c r="H11" s="307">
        <v>1148</v>
      </c>
      <c r="I11" s="307">
        <v>1725</v>
      </c>
      <c r="J11" s="308">
        <v>1420</v>
      </c>
      <c r="K11" s="307">
        <v>1331</v>
      </c>
      <c r="L11" s="80">
        <v>3.4</v>
      </c>
      <c r="M11" s="310">
        <v>2.4</v>
      </c>
      <c r="N11" s="310">
        <v>1.5</v>
      </c>
      <c r="Q11" s="14"/>
    </row>
    <row r="12" spans="1:22" ht="15" customHeight="1" x14ac:dyDescent="0.25">
      <c r="A12" s="9"/>
      <c r="B12" s="11">
        <v>2009</v>
      </c>
      <c r="C12" s="304">
        <v>1262</v>
      </c>
      <c r="D12" s="305">
        <v>922</v>
      </c>
      <c r="E12" s="304">
        <v>1739</v>
      </c>
      <c r="F12" s="304">
        <v>1304</v>
      </c>
      <c r="G12" s="308">
        <v>1221</v>
      </c>
      <c r="H12" s="307">
        <v>1171</v>
      </c>
      <c r="I12" s="307">
        <v>1755</v>
      </c>
      <c r="J12" s="308">
        <v>1444</v>
      </c>
      <c r="K12" s="307">
        <v>1354</v>
      </c>
      <c r="L12" s="80">
        <v>1.7</v>
      </c>
      <c r="M12" s="310">
        <v>0.8</v>
      </c>
      <c r="N12" s="310">
        <v>0.7</v>
      </c>
      <c r="Q12" s="14"/>
    </row>
    <row r="13" spans="1:22" ht="15" customHeight="1" x14ac:dyDescent="0.25">
      <c r="A13" s="9"/>
      <c r="B13" s="11">
        <v>2010</v>
      </c>
      <c r="C13" s="304">
        <v>1285</v>
      </c>
      <c r="D13" s="305">
        <v>945</v>
      </c>
      <c r="E13" s="304">
        <v>1769</v>
      </c>
      <c r="F13" s="304">
        <v>1329</v>
      </c>
      <c r="G13" s="308">
        <v>1245</v>
      </c>
      <c r="H13" s="307">
        <v>1199</v>
      </c>
      <c r="I13" s="307">
        <v>1786</v>
      </c>
      <c r="J13" s="308">
        <v>1472</v>
      </c>
      <c r="K13" s="307">
        <v>1380</v>
      </c>
      <c r="L13" s="80">
        <v>1.9</v>
      </c>
      <c r="M13" s="310">
        <v>0.1</v>
      </c>
      <c r="N13" s="310">
        <v>1</v>
      </c>
      <c r="Q13" s="14"/>
    </row>
    <row r="14" spans="1:22" ht="15" customHeight="1" x14ac:dyDescent="0.25">
      <c r="A14" s="9"/>
      <c r="B14" s="11">
        <v>2011</v>
      </c>
      <c r="C14" s="304">
        <v>1332</v>
      </c>
      <c r="D14" s="305">
        <v>981</v>
      </c>
      <c r="E14" s="304">
        <v>1842</v>
      </c>
      <c r="F14" s="304">
        <v>1377</v>
      </c>
      <c r="G14" s="308">
        <v>1289</v>
      </c>
      <c r="H14" s="307">
        <v>1231</v>
      </c>
      <c r="I14" s="307">
        <v>1858</v>
      </c>
      <c r="J14" s="308">
        <v>1520</v>
      </c>
      <c r="K14" s="307">
        <v>1425</v>
      </c>
      <c r="L14" s="80">
        <v>3.7</v>
      </c>
      <c r="M14" s="310">
        <v>1.2</v>
      </c>
      <c r="N14" s="310">
        <v>1.5</v>
      </c>
      <c r="Q14" s="14"/>
    </row>
    <row r="15" spans="1:22" ht="15" customHeight="1" x14ac:dyDescent="0.25">
      <c r="A15" s="9"/>
      <c r="B15" s="11">
        <v>2012</v>
      </c>
      <c r="C15" s="304">
        <v>1357</v>
      </c>
      <c r="D15" s="304">
        <v>1019</v>
      </c>
      <c r="E15" s="304">
        <v>1841</v>
      </c>
      <c r="F15" s="304">
        <v>1400</v>
      </c>
      <c r="G15" s="308">
        <v>1311</v>
      </c>
      <c r="H15" s="307">
        <v>1280</v>
      </c>
      <c r="I15" s="307">
        <v>1860</v>
      </c>
      <c r="J15" s="308">
        <v>1549</v>
      </c>
      <c r="K15" s="307">
        <v>1452</v>
      </c>
      <c r="L15" s="80">
        <v>1.7</v>
      </c>
      <c r="M15" s="310">
        <v>0.3</v>
      </c>
      <c r="N15" s="310">
        <v>-0.4</v>
      </c>
      <c r="Q15" s="14"/>
    </row>
    <row r="16" spans="1:22" ht="15" customHeight="1" x14ac:dyDescent="0.25">
      <c r="A16" s="9"/>
      <c r="B16" s="11">
        <v>2013</v>
      </c>
      <c r="C16" s="304">
        <v>1380</v>
      </c>
      <c r="D16" s="304">
        <v>1045</v>
      </c>
      <c r="E16" s="304">
        <v>1864</v>
      </c>
      <c r="F16" s="304">
        <v>1424</v>
      </c>
      <c r="G16" s="308">
        <v>1329</v>
      </c>
      <c r="H16" s="307">
        <v>1314</v>
      </c>
      <c r="I16" s="307">
        <v>1884</v>
      </c>
      <c r="J16" s="308">
        <v>1578</v>
      </c>
      <c r="K16" s="307">
        <v>1475</v>
      </c>
      <c r="L16" s="80">
        <v>1.7</v>
      </c>
      <c r="M16" s="310">
        <v>1</v>
      </c>
      <c r="N16" s="310">
        <v>0.4</v>
      </c>
      <c r="Q16" s="14"/>
    </row>
    <row r="17" spans="1:19" ht="15" customHeight="1" x14ac:dyDescent="0.25">
      <c r="A17" s="9"/>
      <c r="B17" s="11">
        <v>2014</v>
      </c>
      <c r="C17" s="304">
        <v>1395</v>
      </c>
      <c r="D17" s="304">
        <v>1061</v>
      </c>
      <c r="E17" s="304">
        <v>1878</v>
      </c>
      <c r="F17" s="304">
        <v>1439</v>
      </c>
      <c r="G17" s="308">
        <v>1343</v>
      </c>
      <c r="H17" s="307">
        <v>1328</v>
      </c>
      <c r="I17" s="307">
        <v>1898</v>
      </c>
      <c r="J17" s="308">
        <v>1591</v>
      </c>
      <c r="K17" s="307">
        <v>1487</v>
      </c>
      <c r="L17" s="80">
        <v>1.1000000000000001</v>
      </c>
      <c r="M17" s="310">
        <v>1</v>
      </c>
      <c r="N17" s="310">
        <v>1.1000000000000001</v>
      </c>
      <c r="Q17" s="14"/>
    </row>
    <row r="18" spans="1:19" ht="15" customHeight="1" x14ac:dyDescent="0.25">
      <c r="A18" s="9"/>
      <c r="B18" s="11">
        <v>2015</v>
      </c>
      <c r="C18" s="304">
        <v>1406</v>
      </c>
      <c r="D18" s="304">
        <v>1075</v>
      </c>
      <c r="E18" s="304">
        <v>1885</v>
      </c>
      <c r="F18" s="304">
        <v>1449</v>
      </c>
      <c r="G18" s="308">
        <v>1352</v>
      </c>
      <c r="H18" s="307">
        <v>1340</v>
      </c>
      <c r="I18" s="307">
        <v>1906</v>
      </c>
      <c r="J18" s="308">
        <v>1601</v>
      </c>
      <c r="K18" s="307">
        <v>1496</v>
      </c>
      <c r="L18" s="80">
        <v>0.7</v>
      </c>
      <c r="M18" s="310">
        <v>0.5</v>
      </c>
      <c r="N18" s="310">
        <v>0.6</v>
      </c>
      <c r="Q18" s="14"/>
    </row>
    <row r="19" spans="1:19" ht="15" customHeight="1" x14ac:dyDescent="0.25">
      <c r="A19" s="9"/>
      <c r="B19" s="11">
        <v>2016</v>
      </c>
      <c r="C19" s="304">
        <v>1425</v>
      </c>
      <c r="D19" s="304">
        <v>1097</v>
      </c>
      <c r="E19" s="304">
        <v>1902</v>
      </c>
      <c r="F19" s="304">
        <v>1468</v>
      </c>
      <c r="G19" s="308">
        <v>1371</v>
      </c>
      <c r="H19" s="307">
        <v>1363</v>
      </c>
      <c r="I19" s="307">
        <v>1924</v>
      </c>
      <c r="J19" s="308">
        <v>1622</v>
      </c>
      <c r="K19" s="307">
        <v>1515</v>
      </c>
      <c r="L19" s="80">
        <v>1.3</v>
      </c>
      <c r="M19" s="310">
        <v>0.7</v>
      </c>
      <c r="N19" s="310">
        <v>1.3</v>
      </c>
      <c r="P19" s="15"/>
      <c r="Q19" s="14"/>
    </row>
    <row r="20" spans="1:19" ht="15" customHeight="1" x14ac:dyDescent="0.25">
      <c r="A20" s="9"/>
      <c r="B20" s="16" t="s">
        <v>282</v>
      </c>
      <c r="C20" s="304">
        <v>1446</v>
      </c>
      <c r="D20" s="304">
        <v>1119</v>
      </c>
      <c r="E20" s="304">
        <v>1923</v>
      </c>
      <c r="F20" s="304">
        <v>1490</v>
      </c>
      <c r="G20" s="308">
        <v>1393</v>
      </c>
      <c r="H20" s="307">
        <v>1382</v>
      </c>
      <c r="I20" s="307">
        <v>1946</v>
      </c>
      <c r="J20" s="308">
        <v>1642</v>
      </c>
      <c r="K20" s="307">
        <v>1536</v>
      </c>
      <c r="L20" s="80">
        <v>1.5</v>
      </c>
      <c r="M20" s="310">
        <v>0.3</v>
      </c>
      <c r="N20" s="310">
        <v>0.7</v>
      </c>
      <c r="Q20" s="14"/>
      <c r="R20" s="17"/>
    </row>
    <row r="21" spans="1:19" ht="15" customHeight="1" x14ac:dyDescent="0.25">
      <c r="A21" s="9"/>
      <c r="B21" s="16" t="s">
        <v>324</v>
      </c>
      <c r="C21" s="304">
        <v>1450</v>
      </c>
      <c r="D21" s="304">
        <v>1130</v>
      </c>
      <c r="E21" s="304">
        <v>1922</v>
      </c>
      <c r="F21" s="304">
        <v>1494</v>
      </c>
      <c r="G21" s="308">
        <v>1378</v>
      </c>
      <c r="H21" s="307">
        <v>1388</v>
      </c>
      <c r="I21" s="307">
        <v>1944</v>
      </c>
      <c r="J21" s="308">
        <v>1644</v>
      </c>
      <c r="K21" s="307">
        <v>1518</v>
      </c>
      <c r="L21" s="80">
        <v>0.3</v>
      </c>
      <c r="M21" s="310">
        <v>-1.3</v>
      </c>
      <c r="N21" s="310">
        <v>0.3</v>
      </c>
      <c r="Q21" s="14"/>
      <c r="S21" s="15"/>
    </row>
    <row r="22" spans="1:19" ht="15" customHeight="1" x14ac:dyDescent="0.25">
      <c r="A22" s="9"/>
      <c r="B22" s="296" t="s">
        <v>325</v>
      </c>
      <c r="C22" s="311">
        <v>1461</v>
      </c>
      <c r="D22" s="311">
        <v>1144</v>
      </c>
      <c r="E22" s="311">
        <v>1929</v>
      </c>
      <c r="F22" s="311">
        <v>1504</v>
      </c>
      <c r="G22" s="312">
        <v>1393</v>
      </c>
      <c r="H22" s="313">
        <v>1398</v>
      </c>
      <c r="I22" s="313">
        <v>1953</v>
      </c>
      <c r="J22" s="312">
        <v>1652</v>
      </c>
      <c r="K22" s="313">
        <v>1532</v>
      </c>
      <c r="L22" s="93">
        <v>0.7</v>
      </c>
      <c r="M22" s="314">
        <v>-0.8</v>
      </c>
      <c r="N22" s="314">
        <v>0.4</v>
      </c>
      <c r="Q22" s="14"/>
    </row>
    <row r="23" spans="1:19" ht="15" customHeight="1" x14ac:dyDescent="0.25">
      <c r="A23" s="9"/>
      <c r="B23" s="16" t="s">
        <v>281</v>
      </c>
      <c r="C23" s="304">
        <v>1488</v>
      </c>
      <c r="D23" s="304">
        <v>1174</v>
      </c>
      <c r="E23" s="304">
        <v>1951</v>
      </c>
      <c r="F23" s="304">
        <v>1532</v>
      </c>
      <c r="G23" s="308">
        <v>1425</v>
      </c>
      <c r="H23" s="307">
        <v>1437</v>
      </c>
      <c r="I23" s="307">
        <v>1976</v>
      </c>
      <c r="J23" s="308">
        <v>1685</v>
      </c>
      <c r="K23" s="307">
        <v>1569</v>
      </c>
      <c r="L23" s="80">
        <v>1.8</v>
      </c>
      <c r="M23" s="310">
        <v>1.9</v>
      </c>
      <c r="N23" s="310">
        <v>1.1000000000000001</v>
      </c>
      <c r="Q23" s="14"/>
    </row>
    <row r="24" spans="1:19" ht="15" customHeight="1" x14ac:dyDescent="0.25">
      <c r="A24" s="9"/>
      <c r="B24" s="11">
        <v>2021</v>
      </c>
      <c r="C24" s="304">
        <v>1499</v>
      </c>
      <c r="D24" s="304">
        <v>1193</v>
      </c>
      <c r="E24" s="304">
        <v>1954</v>
      </c>
      <c r="F24" s="304">
        <v>1543</v>
      </c>
      <c r="G24" s="308">
        <v>1434</v>
      </c>
      <c r="H24" s="307">
        <v>1455</v>
      </c>
      <c r="I24" s="307">
        <v>1980</v>
      </c>
      <c r="J24" s="308">
        <v>1696</v>
      </c>
      <c r="K24" s="307">
        <v>1579</v>
      </c>
      <c r="L24" s="80">
        <v>0.7</v>
      </c>
      <c r="M24" s="310">
        <v>-2</v>
      </c>
      <c r="N24" s="310">
        <v>0.3</v>
      </c>
    </row>
    <row r="25" spans="1:19" ht="15" customHeight="1" x14ac:dyDescent="0.25">
      <c r="A25" s="9"/>
      <c r="B25" s="18">
        <v>2022</v>
      </c>
      <c r="C25" s="311">
        <v>1581</v>
      </c>
      <c r="D25" s="311">
        <v>1268</v>
      </c>
      <c r="E25" s="311">
        <v>2050</v>
      </c>
      <c r="F25" s="311">
        <v>1626</v>
      </c>
      <c r="G25" s="312">
        <v>1512</v>
      </c>
      <c r="H25" s="313">
        <v>1539</v>
      </c>
      <c r="I25" s="313">
        <v>2077</v>
      </c>
      <c r="J25" s="312">
        <v>1786</v>
      </c>
      <c r="K25" s="313">
        <v>1662</v>
      </c>
      <c r="L25" s="93">
        <v>5.4</v>
      </c>
      <c r="M25" s="314">
        <v>-0.4</v>
      </c>
      <c r="N25" s="314">
        <v>0.3</v>
      </c>
      <c r="Q25" s="14"/>
      <c r="R25" s="15"/>
    </row>
    <row r="26" spans="1:19" hidden="1" x14ac:dyDescent="0.25">
      <c r="F26" s="19"/>
      <c r="G26" s="20"/>
      <c r="H26" s="19"/>
      <c r="I26" s="21"/>
      <c r="J26" s="21"/>
      <c r="P26" s="22"/>
    </row>
    <row r="27" spans="1:19" x14ac:dyDescent="0.25">
      <c r="D27" s="23"/>
      <c r="G27" s="23"/>
      <c r="O27" s="24"/>
    </row>
    <row r="28" spans="1:19" ht="102.95" customHeight="1" x14ac:dyDescent="0.25">
      <c r="B28" s="438" t="s">
        <v>357</v>
      </c>
      <c r="C28" s="439"/>
      <c r="D28" s="439"/>
      <c r="E28" s="439"/>
      <c r="F28" s="439"/>
      <c r="G28" s="439"/>
      <c r="H28" s="439"/>
      <c r="I28" s="439"/>
      <c r="J28" s="439"/>
      <c r="K28" s="439"/>
      <c r="L28" s="439"/>
      <c r="M28" s="439"/>
      <c r="N28" s="439"/>
    </row>
    <row r="30" spans="1:19" x14ac:dyDescent="0.25">
      <c r="B30" s="3"/>
    </row>
    <row r="31" spans="1:19" x14ac:dyDescent="0.25">
      <c r="B31" s="3"/>
    </row>
    <row r="39" spans="4:9" x14ac:dyDescent="0.25">
      <c r="I39" s="15"/>
    </row>
    <row r="40" spans="4:9" x14ac:dyDescent="0.25">
      <c r="D40" s="15"/>
    </row>
  </sheetData>
  <mergeCells count="10">
    <mergeCell ref="B28:N28"/>
    <mergeCell ref="L3:N4"/>
    <mergeCell ref="D4:G4"/>
    <mergeCell ref="H4:K4"/>
    <mergeCell ref="B2:N2"/>
    <mergeCell ref="B3:B6"/>
    <mergeCell ref="C3:K3"/>
    <mergeCell ref="D5:F5"/>
    <mergeCell ref="H5:J5"/>
    <mergeCell ref="L5:N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K35"/>
  <sheetViews>
    <sheetView showGridLines="0" workbookViewId="0">
      <selection activeCell="A2" sqref="A2"/>
    </sheetView>
  </sheetViews>
  <sheetFormatPr baseColWidth="10" defaultColWidth="10.85546875" defaultRowHeight="12.75" x14ac:dyDescent="0.25"/>
  <cols>
    <col min="1" max="1" width="2.7109375" style="170" customWidth="1"/>
    <col min="2" max="2" width="33.7109375" style="170" bestFit="1" customWidth="1"/>
    <col min="3" max="3" width="10.7109375" style="170" customWidth="1"/>
    <col min="4" max="4" width="12.140625" style="170" customWidth="1"/>
    <col min="5" max="5" width="10.7109375" style="170" customWidth="1"/>
    <col min="6" max="6" width="12" style="170" customWidth="1"/>
    <col min="7" max="7" width="10.7109375" style="170" customWidth="1"/>
    <col min="8" max="8" width="11.85546875" style="170" customWidth="1"/>
    <col min="9" max="9" width="10.7109375" style="170" customWidth="1"/>
    <col min="10" max="10" width="12.28515625" style="170" customWidth="1"/>
    <col min="11" max="11" width="10.7109375" style="170" customWidth="1"/>
    <col min="12" max="12" width="12.42578125" style="170" customWidth="1"/>
    <col min="13" max="13" width="10.85546875" style="170"/>
    <col min="14" max="14" width="12.140625" style="170" customWidth="1"/>
    <col min="15" max="15" width="10.85546875" style="170"/>
    <col min="16" max="16" width="12.140625" style="170" customWidth="1"/>
    <col min="17" max="16384" width="10.85546875" style="170"/>
  </cols>
  <sheetData>
    <row r="2" spans="2:37" ht="15.75" customHeight="1" x14ac:dyDescent="0.25">
      <c r="B2" s="491" t="s">
        <v>268</v>
      </c>
      <c r="C2" s="491"/>
      <c r="D2" s="491"/>
      <c r="E2" s="491"/>
      <c r="F2" s="491"/>
      <c r="G2" s="491"/>
      <c r="H2" s="491"/>
      <c r="I2" s="491"/>
      <c r="J2" s="491"/>
      <c r="K2" s="491"/>
      <c r="L2" s="491"/>
    </row>
    <row r="3" spans="2:37" ht="15.75" customHeight="1" x14ac:dyDescent="0.25">
      <c r="B3" s="169"/>
      <c r="C3" s="169"/>
      <c r="D3" s="169"/>
      <c r="E3" s="169"/>
      <c r="F3" s="169"/>
      <c r="G3" s="169"/>
      <c r="H3" s="169"/>
      <c r="I3" s="169"/>
      <c r="J3" s="169"/>
      <c r="K3" s="169"/>
      <c r="L3" s="169"/>
    </row>
    <row r="4" spans="2:37" ht="60.95" customHeight="1" x14ac:dyDescent="0.25">
      <c r="B4" s="492"/>
      <c r="C4" s="486" t="s">
        <v>8</v>
      </c>
      <c r="D4" s="486"/>
      <c r="E4" s="486" t="s">
        <v>284</v>
      </c>
      <c r="F4" s="486"/>
      <c r="G4" s="486" t="s">
        <v>285</v>
      </c>
      <c r="H4" s="486"/>
      <c r="I4" s="486" t="s">
        <v>287</v>
      </c>
      <c r="J4" s="486"/>
      <c r="K4" s="486" t="s">
        <v>288</v>
      </c>
      <c r="L4" s="486"/>
      <c r="M4" s="486" t="s">
        <v>289</v>
      </c>
      <c r="N4" s="486"/>
      <c r="O4" s="486" t="s">
        <v>286</v>
      </c>
      <c r="P4" s="486"/>
    </row>
    <row r="5" spans="2:37" ht="38.25" x14ac:dyDescent="0.25">
      <c r="B5" s="493"/>
      <c r="C5" s="171" t="s">
        <v>27</v>
      </c>
      <c r="D5" s="171" t="s">
        <v>9</v>
      </c>
      <c r="E5" s="171" t="s">
        <v>27</v>
      </c>
      <c r="F5" s="171" t="s">
        <v>9</v>
      </c>
      <c r="G5" s="171" t="s">
        <v>27</v>
      </c>
      <c r="H5" s="171" t="s">
        <v>9</v>
      </c>
      <c r="I5" s="171" t="s">
        <v>27</v>
      </c>
      <c r="J5" s="171" t="s">
        <v>9</v>
      </c>
      <c r="K5" s="171" t="s">
        <v>27</v>
      </c>
      <c r="L5" s="171" t="s">
        <v>9</v>
      </c>
      <c r="M5" s="171" t="s">
        <v>27</v>
      </c>
      <c r="N5" s="171" t="s">
        <v>9</v>
      </c>
      <c r="O5" s="171" t="s">
        <v>27</v>
      </c>
      <c r="P5" s="171" t="s">
        <v>9</v>
      </c>
    </row>
    <row r="6" spans="2:37" ht="15" customHeight="1" x14ac:dyDescent="0.25">
      <c r="B6" s="172" t="s">
        <v>1</v>
      </c>
      <c r="C6" s="173"/>
      <c r="D6" s="173"/>
      <c r="E6" s="173"/>
      <c r="F6" s="173"/>
      <c r="G6" s="173"/>
      <c r="H6" s="173"/>
      <c r="I6" s="173"/>
      <c r="J6" s="173"/>
      <c r="K6" s="173"/>
      <c r="L6" s="173"/>
      <c r="M6" s="173"/>
      <c r="N6" s="173"/>
      <c r="O6" s="173"/>
      <c r="P6" s="173"/>
    </row>
    <row r="7" spans="2:37" ht="15" customHeight="1" x14ac:dyDescent="0.25">
      <c r="B7" s="174" t="s">
        <v>11</v>
      </c>
      <c r="C7" s="175">
        <v>1387</v>
      </c>
      <c r="D7" s="176">
        <v>90</v>
      </c>
      <c r="E7" s="175">
        <v>1468</v>
      </c>
      <c r="F7" s="176">
        <v>91</v>
      </c>
      <c r="G7" s="175">
        <v>1531</v>
      </c>
      <c r="H7" s="176">
        <v>91</v>
      </c>
      <c r="I7" s="175">
        <v>1476</v>
      </c>
      <c r="J7" s="176">
        <v>91</v>
      </c>
      <c r="K7" s="175">
        <v>1536</v>
      </c>
      <c r="L7" s="176">
        <v>91</v>
      </c>
      <c r="M7" s="175">
        <v>827</v>
      </c>
      <c r="N7" s="176">
        <v>55</v>
      </c>
      <c r="O7" s="175">
        <v>938</v>
      </c>
      <c r="P7" s="176">
        <v>56</v>
      </c>
      <c r="R7" s="177"/>
      <c r="S7" s="177"/>
      <c r="T7" s="177"/>
      <c r="U7" s="177"/>
      <c r="V7" s="177"/>
      <c r="W7" s="177"/>
      <c r="X7" s="177"/>
      <c r="Y7" s="177"/>
      <c r="Z7" s="177"/>
      <c r="AA7" s="177"/>
      <c r="AB7" s="177"/>
      <c r="AC7" s="177"/>
      <c r="AD7" s="177"/>
      <c r="AE7" s="177"/>
      <c r="AF7" s="177"/>
      <c r="AG7" s="177"/>
      <c r="AH7" s="177"/>
      <c r="AI7" s="177"/>
      <c r="AJ7" s="177"/>
      <c r="AK7" s="177"/>
    </row>
    <row r="8" spans="2:37" ht="15" customHeight="1" x14ac:dyDescent="0.25">
      <c r="B8" s="174" t="s">
        <v>30</v>
      </c>
      <c r="C8" s="175">
        <v>166</v>
      </c>
      <c r="D8" s="176">
        <v>11</v>
      </c>
      <c r="E8" s="175">
        <v>146</v>
      </c>
      <c r="F8" s="176">
        <v>9</v>
      </c>
      <c r="G8" s="175">
        <v>154</v>
      </c>
      <c r="H8" s="176">
        <v>9</v>
      </c>
      <c r="I8" s="175">
        <v>147</v>
      </c>
      <c r="J8" s="176">
        <v>9</v>
      </c>
      <c r="K8" s="175">
        <v>154</v>
      </c>
      <c r="L8" s="176">
        <v>9</v>
      </c>
      <c r="M8" s="175">
        <v>667</v>
      </c>
      <c r="N8" s="176">
        <v>45</v>
      </c>
      <c r="O8" s="175">
        <v>726</v>
      </c>
      <c r="P8" s="176">
        <v>44</v>
      </c>
      <c r="R8" s="177"/>
      <c r="S8" s="177"/>
      <c r="T8" s="177"/>
      <c r="U8" s="177"/>
      <c r="V8" s="177"/>
      <c r="W8" s="177"/>
      <c r="X8" s="177"/>
      <c r="Y8" s="177"/>
      <c r="Z8" s="177"/>
      <c r="AA8" s="177"/>
      <c r="AB8" s="177"/>
      <c r="AC8" s="177"/>
      <c r="AD8" s="177"/>
      <c r="AE8" s="177"/>
    </row>
    <row r="9" spans="2:37" ht="15" customHeight="1" x14ac:dyDescent="0.25">
      <c r="B9" s="174" t="s">
        <v>36</v>
      </c>
      <c r="C9" s="175">
        <v>1547</v>
      </c>
      <c r="D9" s="176">
        <v>100</v>
      </c>
      <c r="E9" s="175">
        <v>1614</v>
      </c>
      <c r="F9" s="176">
        <v>100</v>
      </c>
      <c r="G9" s="175">
        <v>1685</v>
      </c>
      <c r="H9" s="176">
        <v>100</v>
      </c>
      <c r="I9" s="175">
        <v>1624</v>
      </c>
      <c r="J9" s="176">
        <v>100</v>
      </c>
      <c r="K9" s="175">
        <v>1689</v>
      </c>
      <c r="L9" s="176">
        <v>100</v>
      </c>
      <c r="M9" s="175">
        <v>1494</v>
      </c>
      <c r="N9" s="176">
        <v>100</v>
      </c>
      <c r="O9" s="175">
        <v>1664</v>
      </c>
      <c r="P9" s="176">
        <v>100</v>
      </c>
      <c r="R9" s="177"/>
      <c r="S9" s="177"/>
      <c r="T9" s="177"/>
      <c r="U9" s="177"/>
      <c r="V9" s="177"/>
      <c r="W9" s="177"/>
      <c r="X9" s="177"/>
      <c r="Y9" s="177"/>
      <c r="Z9" s="177"/>
      <c r="AA9" s="177"/>
      <c r="AB9" s="177"/>
      <c r="AC9" s="177"/>
      <c r="AD9" s="177"/>
      <c r="AE9" s="177"/>
    </row>
    <row r="10" spans="2:37" ht="15" customHeight="1" x14ac:dyDescent="0.25">
      <c r="B10" s="178" t="s">
        <v>10</v>
      </c>
      <c r="C10" s="179">
        <v>17705</v>
      </c>
      <c r="D10" s="180" t="s">
        <v>4</v>
      </c>
      <c r="E10" s="179">
        <v>16674</v>
      </c>
      <c r="F10" s="180" t="s">
        <v>4</v>
      </c>
      <c r="G10" s="179">
        <v>15706</v>
      </c>
      <c r="H10" s="180" t="s">
        <v>4</v>
      </c>
      <c r="I10" s="179">
        <v>16552</v>
      </c>
      <c r="J10" s="180" t="s">
        <v>4</v>
      </c>
      <c r="K10" s="179">
        <v>15647</v>
      </c>
      <c r="L10" s="180" t="s">
        <v>4</v>
      </c>
      <c r="M10" s="179">
        <v>4381</v>
      </c>
      <c r="N10" s="180" t="s">
        <v>4</v>
      </c>
      <c r="O10" s="179">
        <v>3826</v>
      </c>
      <c r="P10" s="180" t="s">
        <v>4</v>
      </c>
      <c r="R10" s="177"/>
      <c r="S10" s="177"/>
      <c r="T10" s="177"/>
      <c r="U10" s="177"/>
      <c r="V10" s="177"/>
      <c r="W10" s="177"/>
      <c r="X10" s="177"/>
      <c r="Y10" s="177"/>
      <c r="Z10" s="177"/>
      <c r="AA10" s="177"/>
      <c r="AB10" s="177"/>
      <c r="AC10" s="177"/>
      <c r="AD10" s="177"/>
      <c r="AE10" s="177"/>
    </row>
    <row r="11" spans="2:37" ht="15" customHeight="1" x14ac:dyDescent="0.25">
      <c r="B11" s="181" t="s">
        <v>3</v>
      </c>
      <c r="C11" s="175"/>
      <c r="D11" s="182"/>
      <c r="E11" s="175"/>
      <c r="F11" s="183"/>
      <c r="G11" s="175"/>
      <c r="H11" s="183"/>
      <c r="I11" s="175"/>
      <c r="J11" s="183"/>
      <c r="K11" s="175"/>
      <c r="L11" s="183"/>
      <c r="M11" s="175"/>
      <c r="N11" s="183"/>
      <c r="O11" s="175"/>
      <c r="P11" s="183"/>
      <c r="R11" s="177"/>
      <c r="S11" s="177"/>
      <c r="T11" s="177"/>
      <c r="U11" s="177"/>
      <c r="V11" s="177"/>
      <c r="W11" s="177"/>
      <c r="X11" s="177"/>
      <c r="Y11" s="177"/>
      <c r="Z11" s="177"/>
      <c r="AA11" s="177"/>
      <c r="AB11" s="177"/>
      <c r="AC11" s="177"/>
      <c r="AD11" s="177"/>
      <c r="AE11" s="177"/>
    </row>
    <row r="12" spans="2:37" ht="15" customHeight="1" x14ac:dyDescent="0.25">
      <c r="B12" s="174" t="s">
        <v>32</v>
      </c>
      <c r="C12" s="175">
        <v>1038</v>
      </c>
      <c r="D12" s="176">
        <v>79</v>
      </c>
      <c r="E12" s="175">
        <v>1146</v>
      </c>
      <c r="F12" s="176">
        <v>82</v>
      </c>
      <c r="G12" s="175">
        <v>1174</v>
      </c>
      <c r="H12" s="176">
        <v>82</v>
      </c>
      <c r="I12" s="175">
        <v>1152</v>
      </c>
      <c r="J12" s="176">
        <v>82</v>
      </c>
      <c r="K12" s="175">
        <v>1177</v>
      </c>
      <c r="L12" s="176">
        <v>82</v>
      </c>
      <c r="M12" s="175">
        <v>713</v>
      </c>
      <c r="N12" s="176">
        <v>50</v>
      </c>
      <c r="O12" s="175">
        <v>820</v>
      </c>
      <c r="P12" s="176">
        <v>51</v>
      </c>
      <c r="R12" s="177"/>
      <c r="S12" s="177"/>
      <c r="T12" s="177"/>
      <c r="U12" s="177"/>
      <c r="V12" s="177"/>
      <c r="W12" s="177"/>
      <c r="X12" s="177"/>
      <c r="Y12" s="177"/>
      <c r="Z12" s="177"/>
      <c r="AA12" s="177"/>
      <c r="AB12" s="177"/>
      <c r="AC12" s="177"/>
      <c r="AD12" s="177"/>
      <c r="AE12" s="177"/>
    </row>
    <row r="13" spans="2:37" ht="15" customHeight="1" x14ac:dyDescent="0.25">
      <c r="B13" s="174" t="s">
        <v>30</v>
      </c>
      <c r="C13" s="175">
        <v>280</v>
      </c>
      <c r="D13" s="176">
        <v>21</v>
      </c>
      <c r="E13" s="175">
        <v>257</v>
      </c>
      <c r="F13" s="176">
        <v>18</v>
      </c>
      <c r="G13" s="175">
        <v>263</v>
      </c>
      <c r="H13" s="176">
        <v>18</v>
      </c>
      <c r="I13" s="175">
        <v>258</v>
      </c>
      <c r="J13" s="176">
        <v>18</v>
      </c>
      <c r="K13" s="175">
        <v>263</v>
      </c>
      <c r="L13" s="176">
        <v>18</v>
      </c>
      <c r="M13" s="175">
        <v>707</v>
      </c>
      <c r="N13" s="176">
        <v>50</v>
      </c>
      <c r="O13" s="175">
        <v>780</v>
      </c>
      <c r="P13" s="176">
        <v>49</v>
      </c>
      <c r="R13" s="177"/>
      <c r="S13" s="177"/>
      <c r="T13" s="177"/>
      <c r="U13" s="177"/>
      <c r="V13" s="177"/>
      <c r="W13" s="177"/>
      <c r="X13" s="177"/>
      <c r="Y13" s="177"/>
      <c r="Z13" s="177"/>
      <c r="AA13" s="177"/>
      <c r="AB13" s="177"/>
      <c r="AC13" s="177"/>
      <c r="AD13" s="177"/>
      <c r="AE13" s="177"/>
    </row>
    <row r="14" spans="2:37" ht="15" customHeight="1" x14ac:dyDescent="0.25">
      <c r="B14" s="184" t="s">
        <v>36</v>
      </c>
      <c r="C14" s="185">
        <v>1312</v>
      </c>
      <c r="D14" s="186">
        <v>100</v>
      </c>
      <c r="E14" s="185">
        <v>1403</v>
      </c>
      <c r="F14" s="186">
        <v>100</v>
      </c>
      <c r="G14" s="185">
        <v>1437</v>
      </c>
      <c r="H14" s="186">
        <v>100</v>
      </c>
      <c r="I14" s="185">
        <v>1409</v>
      </c>
      <c r="J14" s="186">
        <v>100</v>
      </c>
      <c r="K14" s="185">
        <v>1440</v>
      </c>
      <c r="L14" s="186">
        <v>100</v>
      </c>
      <c r="M14" s="185">
        <v>1420</v>
      </c>
      <c r="N14" s="186">
        <v>100</v>
      </c>
      <c r="O14" s="185">
        <v>1600</v>
      </c>
      <c r="P14" s="186">
        <v>100</v>
      </c>
      <c r="R14" s="177"/>
      <c r="S14" s="177"/>
      <c r="T14" s="177"/>
      <c r="U14" s="177"/>
      <c r="V14" s="177"/>
      <c r="W14" s="177"/>
      <c r="X14" s="177"/>
      <c r="Y14" s="177"/>
      <c r="Z14" s="177"/>
      <c r="AA14" s="177"/>
      <c r="AB14" s="177"/>
      <c r="AC14" s="177"/>
      <c r="AD14" s="177"/>
      <c r="AE14" s="177"/>
    </row>
    <row r="15" spans="2:37" ht="15" customHeight="1" x14ac:dyDescent="0.25">
      <c r="B15" s="184" t="s">
        <v>10</v>
      </c>
      <c r="C15" s="185">
        <v>9746</v>
      </c>
      <c r="D15" s="187" t="s">
        <v>4</v>
      </c>
      <c r="E15" s="185">
        <v>8783</v>
      </c>
      <c r="F15" s="187" t="s">
        <v>4</v>
      </c>
      <c r="G15" s="185">
        <v>8480</v>
      </c>
      <c r="H15" s="187" t="s">
        <v>4</v>
      </c>
      <c r="I15" s="185">
        <v>8736</v>
      </c>
      <c r="J15" s="187" t="s">
        <v>4</v>
      </c>
      <c r="K15" s="185">
        <v>8452</v>
      </c>
      <c r="L15" s="187" t="s">
        <v>4</v>
      </c>
      <c r="M15" s="185">
        <v>3848</v>
      </c>
      <c r="N15" s="187" t="s">
        <v>4</v>
      </c>
      <c r="O15" s="185">
        <v>3309</v>
      </c>
      <c r="P15" s="187" t="s">
        <v>4</v>
      </c>
      <c r="R15" s="177"/>
      <c r="S15" s="177"/>
      <c r="T15" s="177"/>
      <c r="U15" s="177"/>
      <c r="V15" s="177"/>
      <c r="W15" s="177"/>
      <c r="X15" s="177"/>
      <c r="Y15" s="177"/>
      <c r="Z15" s="177"/>
      <c r="AA15" s="177"/>
      <c r="AB15" s="177"/>
      <c r="AC15" s="177"/>
      <c r="AD15" s="177"/>
      <c r="AE15" s="177"/>
    </row>
    <row r="16" spans="2:37" ht="15" customHeight="1" x14ac:dyDescent="0.25">
      <c r="B16" s="172" t="s">
        <v>2</v>
      </c>
      <c r="C16" s="188"/>
      <c r="D16" s="189"/>
      <c r="E16" s="188"/>
      <c r="F16" s="183"/>
      <c r="G16" s="188"/>
      <c r="H16" s="183"/>
      <c r="I16" s="188"/>
      <c r="J16" s="183"/>
      <c r="K16" s="188"/>
      <c r="L16" s="183"/>
      <c r="M16" s="188"/>
      <c r="N16" s="183"/>
      <c r="O16" s="188"/>
      <c r="P16" s="183"/>
      <c r="R16" s="177"/>
      <c r="S16" s="177"/>
      <c r="T16" s="177"/>
      <c r="U16" s="177"/>
      <c r="V16" s="177"/>
      <c r="W16" s="177"/>
      <c r="X16" s="177"/>
      <c r="Y16" s="177"/>
      <c r="Z16" s="177"/>
      <c r="AA16" s="177"/>
      <c r="AB16" s="177"/>
      <c r="AC16" s="177"/>
      <c r="AD16" s="177"/>
      <c r="AE16" s="177"/>
    </row>
    <row r="17" spans="2:31" ht="15" customHeight="1" x14ac:dyDescent="0.25">
      <c r="B17" s="174" t="s">
        <v>32</v>
      </c>
      <c r="C17" s="175">
        <v>1815</v>
      </c>
      <c r="D17" s="176">
        <v>99</v>
      </c>
      <c r="E17" s="175">
        <v>1825</v>
      </c>
      <c r="F17" s="176">
        <v>99</v>
      </c>
      <c r="G17" s="175">
        <v>1951</v>
      </c>
      <c r="H17" s="176">
        <v>99</v>
      </c>
      <c r="I17" s="175">
        <v>1840</v>
      </c>
      <c r="J17" s="176">
        <v>99</v>
      </c>
      <c r="K17" s="175">
        <v>1957</v>
      </c>
      <c r="L17" s="176">
        <v>99</v>
      </c>
      <c r="M17" s="175">
        <v>1654</v>
      </c>
      <c r="N17" s="176">
        <v>81</v>
      </c>
      <c r="O17" s="175">
        <v>1688</v>
      </c>
      <c r="P17" s="176">
        <v>82</v>
      </c>
      <c r="R17" s="177"/>
      <c r="S17" s="177"/>
      <c r="T17" s="177"/>
      <c r="U17" s="177"/>
      <c r="V17" s="177"/>
      <c r="W17" s="177"/>
      <c r="X17" s="177"/>
      <c r="Y17" s="177"/>
      <c r="Z17" s="177"/>
      <c r="AA17" s="177"/>
      <c r="AB17" s="177"/>
      <c r="AC17" s="177"/>
      <c r="AD17" s="177"/>
      <c r="AE17" s="177"/>
    </row>
    <row r="18" spans="2:31" ht="15" customHeight="1" x14ac:dyDescent="0.25">
      <c r="B18" s="174" t="s">
        <v>31</v>
      </c>
      <c r="C18" s="175">
        <v>25</v>
      </c>
      <c r="D18" s="176">
        <v>1</v>
      </c>
      <c r="E18" s="175">
        <v>23</v>
      </c>
      <c r="F18" s="176">
        <v>1</v>
      </c>
      <c r="G18" s="175">
        <v>25</v>
      </c>
      <c r="H18" s="176">
        <v>1</v>
      </c>
      <c r="I18" s="175">
        <v>24</v>
      </c>
      <c r="J18" s="176">
        <v>1</v>
      </c>
      <c r="K18" s="175">
        <v>25</v>
      </c>
      <c r="L18" s="176">
        <v>1</v>
      </c>
      <c r="M18" s="175">
        <v>377</v>
      </c>
      <c r="N18" s="176">
        <v>19</v>
      </c>
      <c r="O18" s="175">
        <v>381</v>
      </c>
      <c r="P18" s="176">
        <v>18</v>
      </c>
      <c r="R18" s="177"/>
      <c r="S18" s="177"/>
      <c r="T18" s="177"/>
      <c r="U18" s="177"/>
      <c r="V18" s="177"/>
      <c r="W18" s="177"/>
      <c r="X18" s="177"/>
      <c r="Y18" s="177"/>
      <c r="Z18" s="177"/>
      <c r="AA18" s="177"/>
      <c r="AB18" s="177"/>
      <c r="AC18" s="177"/>
      <c r="AD18" s="177"/>
      <c r="AE18" s="177"/>
    </row>
    <row r="19" spans="2:31" ht="15" customHeight="1" x14ac:dyDescent="0.25">
      <c r="B19" s="184" t="s">
        <v>36</v>
      </c>
      <c r="C19" s="185">
        <v>1835</v>
      </c>
      <c r="D19" s="186">
        <v>100</v>
      </c>
      <c r="E19" s="185">
        <v>1848</v>
      </c>
      <c r="F19" s="186">
        <v>100</v>
      </c>
      <c r="G19" s="185">
        <v>1976</v>
      </c>
      <c r="H19" s="186">
        <v>100</v>
      </c>
      <c r="I19" s="185">
        <v>1863</v>
      </c>
      <c r="J19" s="186">
        <v>100</v>
      </c>
      <c r="K19" s="185">
        <v>1982</v>
      </c>
      <c r="L19" s="186">
        <v>100</v>
      </c>
      <c r="M19" s="185">
        <v>2031</v>
      </c>
      <c r="N19" s="186">
        <v>100</v>
      </c>
      <c r="O19" s="185">
        <v>2069</v>
      </c>
      <c r="P19" s="186">
        <v>100</v>
      </c>
      <c r="R19" s="177"/>
      <c r="S19" s="177"/>
      <c r="T19" s="177"/>
      <c r="U19" s="177"/>
      <c r="V19" s="177"/>
      <c r="W19" s="177"/>
      <c r="X19" s="177"/>
      <c r="Y19" s="177"/>
      <c r="Z19" s="177"/>
      <c r="AA19" s="177"/>
      <c r="AB19" s="177"/>
      <c r="AC19" s="177"/>
      <c r="AD19" s="177"/>
      <c r="AE19" s="177"/>
    </row>
    <row r="20" spans="2:31" ht="15" customHeight="1" x14ac:dyDescent="0.25">
      <c r="B20" s="184" t="s">
        <v>10</v>
      </c>
      <c r="C20" s="185">
        <v>7959</v>
      </c>
      <c r="D20" s="187" t="s">
        <v>4</v>
      </c>
      <c r="E20" s="185">
        <v>7891</v>
      </c>
      <c r="F20" s="187" t="s">
        <v>4</v>
      </c>
      <c r="G20" s="185">
        <v>7226</v>
      </c>
      <c r="H20" s="187" t="s">
        <v>4</v>
      </c>
      <c r="I20" s="185">
        <v>7816</v>
      </c>
      <c r="J20" s="187" t="s">
        <v>4</v>
      </c>
      <c r="K20" s="185">
        <v>7196</v>
      </c>
      <c r="L20" s="187" t="s">
        <v>4</v>
      </c>
      <c r="M20" s="185">
        <v>533</v>
      </c>
      <c r="N20" s="187" t="s">
        <v>4</v>
      </c>
      <c r="O20" s="185">
        <v>516</v>
      </c>
      <c r="P20" s="187" t="s">
        <v>4</v>
      </c>
      <c r="R20" s="177"/>
      <c r="S20" s="177"/>
      <c r="T20" s="177"/>
      <c r="U20" s="177"/>
      <c r="V20" s="177"/>
      <c r="W20" s="177"/>
      <c r="X20" s="177"/>
      <c r="Y20" s="177"/>
      <c r="Z20" s="177"/>
      <c r="AA20" s="177"/>
      <c r="AB20" s="177"/>
      <c r="AC20" s="177"/>
      <c r="AD20" s="177"/>
      <c r="AE20" s="177"/>
    </row>
    <row r="21" spans="2:31" ht="15" customHeight="1" x14ac:dyDescent="0.25">
      <c r="B21" s="181" t="s">
        <v>256</v>
      </c>
      <c r="C21" s="190"/>
      <c r="D21" s="190"/>
      <c r="E21" s="190"/>
      <c r="F21" s="190"/>
      <c r="G21" s="190"/>
      <c r="H21" s="190"/>
      <c r="I21" s="190"/>
      <c r="J21" s="190"/>
      <c r="K21" s="190"/>
      <c r="L21" s="190"/>
      <c r="M21" s="190"/>
      <c r="N21" s="190"/>
      <c r="O21" s="190"/>
      <c r="P21" s="190"/>
      <c r="R21" s="177"/>
      <c r="S21" s="177"/>
      <c r="T21" s="177"/>
      <c r="U21" s="177"/>
      <c r="V21" s="177"/>
      <c r="W21" s="177"/>
      <c r="X21" s="177"/>
      <c r="Y21" s="177"/>
      <c r="Z21" s="177"/>
      <c r="AA21" s="177"/>
      <c r="AB21" s="177"/>
      <c r="AC21" s="177"/>
      <c r="AD21" s="177"/>
      <c r="AE21" s="177"/>
    </row>
    <row r="22" spans="2:31" ht="15" customHeight="1" x14ac:dyDescent="0.25">
      <c r="B22" s="174" t="s">
        <v>32</v>
      </c>
      <c r="C22" s="191">
        <v>-43</v>
      </c>
      <c r="D22" s="191" t="s">
        <v>4</v>
      </c>
      <c r="E22" s="191">
        <v>-37</v>
      </c>
      <c r="F22" s="191" t="s">
        <v>4</v>
      </c>
      <c r="G22" s="191">
        <v>-40</v>
      </c>
      <c r="H22" s="191" t="s">
        <v>4</v>
      </c>
      <c r="I22" s="191">
        <v>-37</v>
      </c>
      <c r="J22" s="191" t="s">
        <v>4</v>
      </c>
      <c r="K22" s="191">
        <v>-40</v>
      </c>
      <c r="L22" s="191" t="s">
        <v>4</v>
      </c>
      <c r="M22" s="191">
        <v>-57</v>
      </c>
      <c r="N22" s="191" t="s">
        <v>4</v>
      </c>
      <c r="O22" s="191">
        <v>-51</v>
      </c>
      <c r="P22" s="191" t="s">
        <v>4</v>
      </c>
      <c r="R22" s="177"/>
      <c r="S22" s="177"/>
      <c r="T22" s="177"/>
      <c r="U22" s="177"/>
      <c r="V22" s="177"/>
      <c r="W22" s="177"/>
      <c r="X22" s="177"/>
      <c r="Y22" s="177"/>
      <c r="Z22" s="177"/>
      <c r="AA22" s="177"/>
      <c r="AB22" s="177"/>
      <c r="AC22" s="177"/>
      <c r="AD22" s="177"/>
      <c r="AE22" s="177"/>
    </row>
    <row r="23" spans="2:31" ht="15" customHeight="1" x14ac:dyDescent="0.25">
      <c r="B23" s="192" t="s">
        <v>36</v>
      </c>
      <c r="C23" s="193">
        <v>-28</v>
      </c>
      <c r="D23" s="193" t="s">
        <v>4</v>
      </c>
      <c r="E23" s="193">
        <v>-24</v>
      </c>
      <c r="F23" s="193" t="s">
        <v>4</v>
      </c>
      <c r="G23" s="193">
        <v>-27</v>
      </c>
      <c r="H23" s="193" t="s">
        <v>4</v>
      </c>
      <c r="I23" s="193">
        <v>-24</v>
      </c>
      <c r="J23" s="193" t="s">
        <v>4</v>
      </c>
      <c r="K23" s="193">
        <v>-27</v>
      </c>
      <c r="L23" s="193" t="s">
        <v>4</v>
      </c>
      <c r="M23" s="193">
        <v>-30</v>
      </c>
      <c r="N23" s="193" t="s">
        <v>4</v>
      </c>
      <c r="O23" s="193">
        <v>-23</v>
      </c>
      <c r="P23" s="193" t="s">
        <v>4</v>
      </c>
      <c r="R23" s="177"/>
      <c r="S23" s="177"/>
      <c r="T23" s="177"/>
      <c r="U23" s="177"/>
      <c r="V23" s="177"/>
      <c r="W23" s="177"/>
      <c r="X23" s="177"/>
      <c r="Y23" s="177"/>
      <c r="Z23" s="177"/>
      <c r="AA23" s="177"/>
      <c r="AB23" s="177"/>
      <c r="AC23" s="177"/>
      <c r="AD23" s="177"/>
      <c r="AE23" s="177"/>
    </row>
    <row r="24" spans="2:31" ht="9.9499999999999993" customHeight="1" x14ac:dyDescent="0.25">
      <c r="C24" s="194"/>
      <c r="D24" s="194"/>
      <c r="E24" s="194"/>
      <c r="F24" s="194"/>
      <c r="G24" s="194"/>
      <c r="H24" s="194"/>
      <c r="I24" s="194"/>
      <c r="J24" s="194"/>
      <c r="K24" s="194"/>
      <c r="L24" s="194"/>
      <c r="M24" s="194"/>
      <c r="N24" s="194"/>
      <c r="O24" s="194"/>
      <c r="P24" s="194"/>
    </row>
    <row r="25" spans="2:31" ht="106.5" customHeight="1" x14ac:dyDescent="0.25">
      <c r="B25" s="489" t="s">
        <v>347</v>
      </c>
      <c r="C25" s="490"/>
      <c r="D25" s="490"/>
      <c r="E25" s="490"/>
      <c r="F25" s="490"/>
      <c r="G25" s="490"/>
      <c r="H25" s="490"/>
      <c r="I25" s="490"/>
      <c r="J25" s="490"/>
      <c r="K25" s="490"/>
      <c r="L25" s="490"/>
    </row>
    <row r="26" spans="2:31" ht="15" customHeight="1" x14ac:dyDescent="0.25"/>
    <row r="27" spans="2:31" ht="15" customHeight="1" x14ac:dyDescent="0.25"/>
    <row r="28" spans="2:31" ht="15" customHeight="1" x14ac:dyDescent="0.25"/>
    <row r="29" spans="2:31" ht="15" customHeight="1" x14ac:dyDescent="0.25">
      <c r="N29" s="170" t="s">
        <v>4</v>
      </c>
    </row>
    <row r="30" spans="2:31" ht="15" customHeight="1" x14ac:dyDescent="0.25"/>
    <row r="31" spans="2:31" ht="15" customHeight="1" x14ac:dyDescent="0.25">
      <c r="H31" s="195"/>
    </row>
    <row r="32" spans="2:31" ht="15" customHeight="1" x14ac:dyDescent="0.25">
      <c r="N32" s="177"/>
    </row>
    <row r="33" spans="14:14" ht="15" customHeight="1" x14ac:dyDescent="0.25">
      <c r="N33" s="177"/>
    </row>
    <row r="34" spans="14:14" ht="15" customHeight="1" x14ac:dyDescent="0.25"/>
    <row r="35" spans="14:14" ht="32.25" customHeight="1" x14ac:dyDescent="0.25"/>
  </sheetData>
  <mergeCells count="10">
    <mergeCell ref="M4:N4"/>
    <mergeCell ref="O4:P4"/>
    <mergeCell ref="B25:L25"/>
    <mergeCell ref="B2:L2"/>
    <mergeCell ref="B4:B5"/>
    <mergeCell ref="C4:D4"/>
    <mergeCell ref="E4:F4"/>
    <mergeCell ref="G4:H4"/>
    <mergeCell ref="I4:J4"/>
    <mergeCell ref="K4:L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M24"/>
  <sheetViews>
    <sheetView showGridLines="0" workbookViewId="0">
      <selection activeCell="M22" sqref="M22"/>
    </sheetView>
  </sheetViews>
  <sheetFormatPr baseColWidth="10" defaultColWidth="11.42578125" defaultRowHeight="12.75" x14ac:dyDescent="0.25"/>
  <cols>
    <col min="1" max="1" width="2.85546875" style="197" customWidth="1"/>
    <col min="2" max="2" width="35.7109375" style="197" customWidth="1"/>
    <col min="3" max="9" width="10.7109375" style="197" customWidth="1"/>
    <col min="10" max="16384" width="11.42578125" style="197"/>
  </cols>
  <sheetData>
    <row r="2" spans="2:13" ht="40.5" customHeight="1" x14ac:dyDescent="0.25">
      <c r="B2" s="494" t="s">
        <v>319</v>
      </c>
      <c r="C2" s="494"/>
      <c r="D2" s="494"/>
      <c r="E2" s="494"/>
      <c r="F2" s="494"/>
      <c r="G2" s="494"/>
      <c r="H2" s="494"/>
      <c r="I2" s="196"/>
      <c r="J2" s="196"/>
    </row>
    <row r="3" spans="2:13" ht="9.9499999999999993" customHeight="1" x14ac:dyDescent="0.25">
      <c r="B3" s="164"/>
      <c r="C3" s="496"/>
      <c r="D3" s="496"/>
      <c r="E3" s="496"/>
      <c r="F3" s="497" t="s">
        <v>16</v>
      </c>
      <c r="G3" s="497"/>
      <c r="H3" s="497"/>
      <c r="I3" s="198"/>
    </row>
    <row r="4" spans="2:13" ht="36" customHeight="1" x14ac:dyDescent="0.25">
      <c r="B4" s="498"/>
      <c r="C4" s="499" t="s">
        <v>0</v>
      </c>
      <c r="D4" s="499"/>
      <c r="E4" s="499"/>
      <c r="F4" s="499" t="s">
        <v>348</v>
      </c>
      <c r="G4" s="499"/>
      <c r="H4" s="499"/>
      <c r="I4" s="199"/>
    </row>
    <row r="5" spans="2:13" ht="39" customHeight="1" x14ac:dyDescent="0.25">
      <c r="B5" s="498"/>
      <c r="C5" s="200" t="s">
        <v>3</v>
      </c>
      <c r="D5" s="200" t="s">
        <v>2</v>
      </c>
      <c r="E5" s="200" t="s">
        <v>1</v>
      </c>
      <c r="F5" s="200" t="s">
        <v>3</v>
      </c>
      <c r="G5" s="200" t="s">
        <v>2</v>
      </c>
      <c r="H5" s="200" t="s">
        <v>1</v>
      </c>
      <c r="I5" s="201"/>
      <c r="J5" s="202"/>
      <c r="K5" s="203"/>
      <c r="L5" s="203"/>
      <c r="M5" s="203"/>
    </row>
    <row r="6" spans="2:13" x14ac:dyDescent="0.25">
      <c r="B6" s="204" t="s">
        <v>257</v>
      </c>
      <c r="C6" s="205">
        <v>1270</v>
      </c>
      <c r="D6" s="205">
        <v>2050</v>
      </c>
      <c r="E6" s="206">
        <v>1630</v>
      </c>
      <c r="F6" s="207">
        <v>1630</v>
      </c>
      <c r="G6" s="208">
        <v>2220</v>
      </c>
      <c r="H6" s="207">
        <v>1950</v>
      </c>
      <c r="I6" s="209"/>
    </row>
    <row r="7" spans="2:13" ht="15" customHeight="1" x14ac:dyDescent="0.25">
      <c r="B7" s="210" t="s">
        <v>363</v>
      </c>
      <c r="C7" s="414">
        <v>1270</v>
      </c>
      <c r="D7" s="414">
        <v>2060</v>
      </c>
      <c r="E7" s="415">
        <v>1630</v>
      </c>
      <c r="F7" s="416">
        <v>1630</v>
      </c>
      <c r="G7" s="417">
        <v>2220</v>
      </c>
      <c r="H7" s="416">
        <v>1950</v>
      </c>
      <c r="I7" s="211"/>
    </row>
    <row r="8" spans="2:13" ht="13.5" x14ac:dyDescent="0.25">
      <c r="B8" s="412" t="s">
        <v>364</v>
      </c>
      <c r="C8" s="213">
        <v>1100</v>
      </c>
      <c r="D8" s="213">
        <v>1990</v>
      </c>
      <c r="E8" s="214">
        <v>1490</v>
      </c>
      <c r="F8" s="215">
        <v>1510</v>
      </c>
      <c r="G8" s="216">
        <v>2180</v>
      </c>
      <c r="H8" s="215">
        <v>1870</v>
      </c>
      <c r="I8" s="211"/>
    </row>
    <row r="9" spans="2:13" ht="13.5" x14ac:dyDescent="0.25">
      <c r="B9" s="412" t="s">
        <v>365</v>
      </c>
      <c r="C9" s="213">
        <v>1910</v>
      </c>
      <c r="D9" s="213">
        <v>2260</v>
      </c>
      <c r="E9" s="214">
        <v>2070</v>
      </c>
      <c r="F9" s="215">
        <v>2220</v>
      </c>
      <c r="G9" s="216">
        <v>2440</v>
      </c>
      <c r="H9" s="215">
        <v>2270</v>
      </c>
      <c r="I9" s="211"/>
    </row>
    <row r="10" spans="2:13" x14ac:dyDescent="0.25">
      <c r="B10" s="248" t="s">
        <v>259</v>
      </c>
      <c r="C10" s="217">
        <v>2230</v>
      </c>
      <c r="D10" s="217">
        <v>2640</v>
      </c>
      <c r="E10" s="218">
        <v>2400</v>
      </c>
      <c r="F10" s="219">
        <v>2420</v>
      </c>
      <c r="G10" s="220">
        <v>2760</v>
      </c>
      <c r="H10" s="219">
        <v>2580</v>
      </c>
      <c r="I10" s="211"/>
    </row>
    <row r="11" spans="2:13" x14ac:dyDescent="0.25">
      <c r="B11" s="248" t="s">
        <v>260</v>
      </c>
      <c r="C11" s="217">
        <v>1490</v>
      </c>
      <c r="D11" s="217">
        <v>2200</v>
      </c>
      <c r="E11" s="218">
        <v>2140</v>
      </c>
      <c r="F11" s="219">
        <v>2200</v>
      </c>
      <c r="G11" s="220">
        <v>2750</v>
      </c>
      <c r="H11" s="219">
        <v>2730</v>
      </c>
      <c r="I11" s="211"/>
    </row>
    <row r="12" spans="2:13" x14ac:dyDescent="0.25">
      <c r="B12" s="248" t="s">
        <v>261</v>
      </c>
      <c r="C12" s="217">
        <v>1660</v>
      </c>
      <c r="D12" s="217">
        <v>1900</v>
      </c>
      <c r="E12" s="218">
        <v>1730</v>
      </c>
      <c r="F12" s="219">
        <v>1830</v>
      </c>
      <c r="G12" s="220">
        <v>1940</v>
      </c>
      <c r="H12" s="219">
        <v>1870</v>
      </c>
      <c r="I12" s="211"/>
    </row>
    <row r="13" spans="2:13" x14ac:dyDescent="0.25">
      <c r="B13" s="248" t="s">
        <v>14</v>
      </c>
      <c r="C13" s="217">
        <v>1330</v>
      </c>
      <c r="D13" s="217">
        <v>1780</v>
      </c>
      <c r="E13" s="218">
        <v>1600</v>
      </c>
      <c r="F13" s="219">
        <v>1750</v>
      </c>
      <c r="G13" s="220">
        <v>2010</v>
      </c>
      <c r="H13" s="219">
        <v>1920</v>
      </c>
      <c r="I13" s="211"/>
    </row>
    <row r="14" spans="2:13" ht="13.5" x14ac:dyDescent="0.25">
      <c r="B14" s="248" t="s">
        <v>349</v>
      </c>
      <c r="C14" s="217">
        <v>2160</v>
      </c>
      <c r="D14" s="217">
        <v>2640</v>
      </c>
      <c r="E14" s="218">
        <v>2530</v>
      </c>
      <c r="F14" s="219">
        <v>2580</v>
      </c>
      <c r="G14" s="220">
        <v>2790</v>
      </c>
      <c r="H14" s="219">
        <v>2750</v>
      </c>
      <c r="I14" s="211"/>
    </row>
    <row r="15" spans="2:13" ht="26.25" x14ac:dyDescent="0.25">
      <c r="B15" s="412" t="s">
        <v>366</v>
      </c>
      <c r="C15" s="213">
        <v>940</v>
      </c>
      <c r="D15" s="213">
        <v>1620</v>
      </c>
      <c r="E15" s="214">
        <v>1270</v>
      </c>
      <c r="F15" s="215">
        <v>1020</v>
      </c>
      <c r="G15" s="216">
        <v>1560</v>
      </c>
      <c r="H15" s="215">
        <v>1290</v>
      </c>
      <c r="I15" s="211"/>
    </row>
    <row r="16" spans="2:13" x14ac:dyDescent="0.25">
      <c r="B16" s="248" t="s">
        <v>15</v>
      </c>
      <c r="C16" s="217">
        <v>750</v>
      </c>
      <c r="D16" s="217">
        <v>1060</v>
      </c>
      <c r="E16" s="218">
        <v>890</v>
      </c>
      <c r="F16" s="219">
        <v>840</v>
      </c>
      <c r="G16" s="220">
        <v>1100</v>
      </c>
      <c r="H16" s="219">
        <v>970</v>
      </c>
      <c r="I16" s="211"/>
    </row>
    <row r="17" spans="2:9" x14ac:dyDescent="0.25">
      <c r="B17" s="248" t="s">
        <v>5</v>
      </c>
      <c r="C17" s="217">
        <v>1980</v>
      </c>
      <c r="D17" s="217">
        <v>3040</v>
      </c>
      <c r="E17" s="218">
        <v>2660</v>
      </c>
      <c r="F17" s="219">
        <v>2340</v>
      </c>
      <c r="G17" s="220">
        <v>3440</v>
      </c>
      <c r="H17" s="219">
        <v>3030</v>
      </c>
      <c r="I17" s="211"/>
    </row>
    <row r="18" spans="2:9" ht="13.5" x14ac:dyDescent="0.25">
      <c r="B18" s="413" t="s">
        <v>367</v>
      </c>
      <c r="C18" s="221">
        <v>1480</v>
      </c>
      <c r="D18" s="221">
        <v>2280</v>
      </c>
      <c r="E18" s="222">
        <v>1970</v>
      </c>
      <c r="F18" s="223">
        <v>1710</v>
      </c>
      <c r="G18" s="224">
        <v>2440</v>
      </c>
      <c r="H18" s="223">
        <v>2180</v>
      </c>
      <c r="I18" s="225"/>
    </row>
    <row r="19" spans="2:9" x14ac:dyDescent="0.25">
      <c r="B19" s="212" t="s">
        <v>245</v>
      </c>
      <c r="C19" s="213">
        <v>1210</v>
      </c>
      <c r="D19" s="213">
        <v>2030</v>
      </c>
      <c r="E19" s="214">
        <v>1570</v>
      </c>
      <c r="F19" s="215">
        <v>1620</v>
      </c>
      <c r="G19" s="216">
        <v>2230</v>
      </c>
      <c r="H19" s="215">
        <v>1940</v>
      </c>
      <c r="I19" s="226"/>
    </row>
    <row r="20" spans="2:9" x14ac:dyDescent="0.25">
      <c r="B20" s="227" t="s">
        <v>250</v>
      </c>
      <c r="C20" s="228">
        <v>1470</v>
      </c>
      <c r="D20" s="228">
        <v>2140</v>
      </c>
      <c r="E20" s="229">
        <v>1810</v>
      </c>
      <c r="F20" s="230">
        <v>1670</v>
      </c>
      <c r="G20" s="231">
        <v>2210</v>
      </c>
      <c r="H20" s="230">
        <v>1970</v>
      </c>
      <c r="I20" s="225"/>
    </row>
    <row r="21" spans="2:9" ht="12.95" customHeight="1" x14ac:dyDescent="0.25">
      <c r="C21" s="232"/>
      <c r="D21" s="232"/>
      <c r="E21" s="232"/>
      <c r="F21" s="232"/>
      <c r="G21" s="232"/>
      <c r="H21" s="232"/>
      <c r="I21" s="232"/>
    </row>
    <row r="22" spans="2:9" ht="323.25" customHeight="1" x14ac:dyDescent="0.25">
      <c r="B22" s="495" t="s">
        <v>351</v>
      </c>
      <c r="C22" s="495"/>
      <c r="D22" s="495"/>
      <c r="E22" s="495"/>
      <c r="F22" s="495"/>
      <c r="G22" s="495"/>
      <c r="H22" s="495"/>
      <c r="I22" s="233"/>
    </row>
    <row r="23" spans="2:9" x14ac:dyDescent="0.25">
      <c r="B23" s="48"/>
    </row>
    <row r="24" spans="2:9" x14ac:dyDescent="0.25">
      <c r="B24" s="48"/>
    </row>
  </sheetData>
  <mergeCells count="7">
    <mergeCell ref="B2:H2"/>
    <mergeCell ref="B22:H22"/>
    <mergeCell ref="C3:E3"/>
    <mergeCell ref="F3:H3"/>
    <mergeCell ref="B4:B5"/>
    <mergeCell ref="C4:E4"/>
    <mergeCell ref="F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M33"/>
  <sheetViews>
    <sheetView showGridLines="0" workbookViewId="0"/>
  </sheetViews>
  <sheetFormatPr baseColWidth="10" defaultColWidth="11.42578125" defaultRowHeight="12.75" x14ac:dyDescent="0.25"/>
  <cols>
    <col min="1" max="1" width="2.85546875" style="234" customWidth="1"/>
    <col min="2" max="2" width="47.140625" style="234" customWidth="1"/>
    <col min="3" max="8" width="10.7109375" style="234" customWidth="1"/>
    <col min="9" max="16384" width="11.42578125" style="234"/>
  </cols>
  <sheetData>
    <row r="2" spans="2:13" ht="29.25" customHeight="1" x14ac:dyDescent="0.25">
      <c r="B2" s="494" t="s">
        <v>272</v>
      </c>
      <c r="C2" s="494"/>
      <c r="D2" s="494"/>
      <c r="E2" s="494"/>
      <c r="F2" s="494"/>
      <c r="G2" s="494"/>
      <c r="H2" s="494"/>
    </row>
    <row r="3" spans="2:13" ht="12.6" customHeight="1" x14ac:dyDescent="0.25">
      <c r="B3" s="164"/>
      <c r="C3" s="504"/>
      <c r="D3" s="504"/>
      <c r="E3" s="504"/>
      <c r="F3" s="501" t="s">
        <v>16</v>
      </c>
      <c r="G3" s="501"/>
      <c r="H3" s="501"/>
    </row>
    <row r="4" spans="2:13" ht="36" customHeight="1" x14ac:dyDescent="0.25">
      <c r="B4" s="502"/>
      <c r="C4" s="505" t="s">
        <v>0</v>
      </c>
      <c r="D4" s="506"/>
      <c r="E4" s="507"/>
      <c r="F4" s="505" t="s">
        <v>348</v>
      </c>
      <c r="G4" s="506"/>
      <c r="H4" s="507"/>
      <c r="J4" s="235"/>
      <c r="K4" s="31"/>
      <c r="L4" s="31"/>
      <c r="M4" s="31"/>
    </row>
    <row r="5" spans="2:13" x14ac:dyDescent="0.25">
      <c r="B5" s="503"/>
      <c r="C5" s="236" t="s">
        <v>1</v>
      </c>
      <c r="D5" s="236" t="s">
        <v>3</v>
      </c>
      <c r="E5" s="236" t="s">
        <v>2</v>
      </c>
      <c r="F5" s="236" t="s">
        <v>1</v>
      </c>
      <c r="G5" s="236" t="s">
        <v>3</v>
      </c>
      <c r="H5" s="236" t="s">
        <v>2</v>
      </c>
      <c r="J5" s="202"/>
      <c r="K5" s="31"/>
      <c r="L5" s="31"/>
      <c r="M5" s="31"/>
    </row>
    <row r="6" spans="2:13" x14ac:dyDescent="0.25">
      <c r="B6" s="204" t="s">
        <v>0</v>
      </c>
      <c r="C6" s="237">
        <v>1630</v>
      </c>
      <c r="D6" s="238">
        <v>1270</v>
      </c>
      <c r="E6" s="238">
        <v>2050</v>
      </c>
      <c r="F6" s="239">
        <v>1950</v>
      </c>
      <c r="G6" s="240">
        <v>1630</v>
      </c>
      <c r="H6" s="241">
        <v>2220</v>
      </c>
      <c r="I6" s="242"/>
    </row>
    <row r="7" spans="2:13" x14ac:dyDescent="0.25">
      <c r="B7" s="243" t="s">
        <v>13</v>
      </c>
      <c r="C7" s="237">
        <v>1630</v>
      </c>
      <c r="D7" s="238">
        <v>1270</v>
      </c>
      <c r="E7" s="238">
        <v>2060</v>
      </c>
      <c r="F7" s="239">
        <v>1950</v>
      </c>
      <c r="G7" s="240">
        <v>1630</v>
      </c>
      <c r="H7" s="241">
        <v>2220</v>
      </c>
    </row>
    <row r="8" spans="2:13" x14ac:dyDescent="0.25">
      <c r="B8" s="244" t="s">
        <v>245</v>
      </c>
      <c r="C8" s="237">
        <v>1570</v>
      </c>
      <c r="D8" s="238">
        <v>1209.8070933650499</v>
      </c>
      <c r="E8" s="238">
        <v>2030</v>
      </c>
      <c r="F8" s="237">
        <v>1940</v>
      </c>
      <c r="G8" s="238">
        <v>1620</v>
      </c>
      <c r="H8" s="238">
        <v>2230</v>
      </c>
    </row>
    <row r="9" spans="2:13" ht="13.5" x14ac:dyDescent="0.25">
      <c r="B9" s="244" t="s">
        <v>352</v>
      </c>
      <c r="C9" s="237">
        <v>1470</v>
      </c>
      <c r="D9" s="238">
        <v>1090</v>
      </c>
      <c r="E9" s="238">
        <v>1990.1091035578299</v>
      </c>
      <c r="F9" s="245">
        <v>1880</v>
      </c>
      <c r="G9" s="246">
        <v>1520</v>
      </c>
      <c r="H9" s="246">
        <v>2200</v>
      </c>
    </row>
    <row r="10" spans="2:13" x14ac:dyDescent="0.25">
      <c r="B10" s="244" t="s">
        <v>251</v>
      </c>
      <c r="C10" s="237">
        <v>2120</v>
      </c>
      <c r="D10" s="238">
        <v>2000</v>
      </c>
      <c r="E10" s="238">
        <v>2270</v>
      </c>
      <c r="F10" s="247">
        <v>2470</v>
      </c>
      <c r="G10" s="247">
        <v>2330</v>
      </c>
      <c r="H10" s="247">
        <v>2640</v>
      </c>
    </row>
    <row r="11" spans="2:13" x14ac:dyDescent="0.25">
      <c r="B11" s="248" t="s">
        <v>259</v>
      </c>
      <c r="C11" s="249">
        <v>2490</v>
      </c>
      <c r="D11" s="249">
        <v>2339.8240294605898</v>
      </c>
      <c r="E11" s="249">
        <v>2740</v>
      </c>
      <c r="F11" s="250">
        <v>2770</v>
      </c>
      <c r="G11" s="250">
        <v>2620</v>
      </c>
      <c r="H11" s="250">
        <v>2980</v>
      </c>
    </row>
    <row r="12" spans="2:13" x14ac:dyDescent="0.25">
      <c r="B12" s="248" t="s">
        <v>260</v>
      </c>
      <c r="C12" s="249">
        <v>1830</v>
      </c>
      <c r="D12" s="249">
        <v>1410.19116617687</v>
      </c>
      <c r="E12" s="249">
        <v>1880</v>
      </c>
      <c r="F12" s="250">
        <v>2610</v>
      </c>
      <c r="G12" s="250">
        <v>2260</v>
      </c>
      <c r="H12" s="250">
        <v>2620</v>
      </c>
    </row>
    <row r="13" spans="2:13" x14ac:dyDescent="0.25">
      <c r="B13" s="251" t="s">
        <v>261</v>
      </c>
      <c r="C13" s="249">
        <v>1680</v>
      </c>
      <c r="D13" s="249">
        <v>1620</v>
      </c>
      <c r="E13" s="249">
        <v>1980</v>
      </c>
      <c r="F13" s="250">
        <v>1940</v>
      </c>
      <c r="G13" s="250">
        <v>1880</v>
      </c>
      <c r="H13" s="250">
        <v>2120</v>
      </c>
    </row>
    <row r="14" spans="2:13" x14ac:dyDescent="0.25">
      <c r="B14" s="251" t="s">
        <v>14</v>
      </c>
      <c r="C14" s="249">
        <v>1410</v>
      </c>
      <c r="D14" s="249">
        <v>1160</v>
      </c>
      <c r="E14" s="249">
        <v>1609.92164791957</v>
      </c>
      <c r="F14" s="250">
        <v>1850</v>
      </c>
      <c r="G14" s="250">
        <v>1700</v>
      </c>
      <c r="H14" s="250">
        <v>1950.16215876607</v>
      </c>
    </row>
    <row r="15" spans="2:13" ht="13.5" x14ac:dyDescent="0.25">
      <c r="B15" s="251" t="s">
        <v>353</v>
      </c>
      <c r="C15" s="249">
        <v>2540</v>
      </c>
      <c r="D15" s="249">
        <v>2139.7097413718802</v>
      </c>
      <c r="E15" s="249">
        <v>2680</v>
      </c>
      <c r="F15" s="250">
        <v>2970</v>
      </c>
      <c r="G15" s="250">
        <v>2790</v>
      </c>
      <c r="H15" s="250">
        <v>3010</v>
      </c>
    </row>
    <row r="16" spans="2:13" x14ac:dyDescent="0.25">
      <c r="B16" s="244" t="s">
        <v>252</v>
      </c>
      <c r="C16" s="252">
        <v>970</v>
      </c>
      <c r="D16" s="252">
        <v>690</v>
      </c>
      <c r="E16" s="252">
        <v>1230</v>
      </c>
      <c r="F16" s="247">
        <v>1000</v>
      </c>
      <c r="G16" s="247">
        <v>780</v>
      </c>
      <c r="H16" s="247">
        <v>1150</v>
      </c>
    </row>
    <row r="17" spans="2:9" x14ac:dyDescent="0.25">
      <c r="B17" s="251" t="s">
        <v>15</v>
      </c>
      <c r="C17" s="249">
        <v>840</v>
      </c>
      <c r="D17" s="249">
        <v>630</v>
      </c>
      <c r="E17" s="249">
        <v>1050</v>
      </c>
      <c r="F17" s="250">
        <v>940</v>
      </c>
      <c r="G17" s="250">
        <v>750</v>
      </c>
      <c r="H17" s="250">
        <v>1090</v>
      </c>
    </row>
    <row r="18" spans="2:9" x14ac:dyDescent="0.25">
      <c r="B18" s="251" t="s">
        <v>5</v>
      </c>
      <c r="C18" s="253">
        <v>2100.4724615621499</v>
      </c>
      <c r="D18" s="253">
        <v>1420</v>
      </c>
      <c r="E18" s="253">
        <v>2470</v>
      </c>
      <c r="F18" s="254">
        <v>3090</v>
      </c>
      <c r="G18" s="254">
        <v>2660</v>
      </c>
      <c r="H18" s="254">
        <v>3210</v>
      </c>
    </row>
    <row r="19" spans="2:9" ht="13.5" x14ac:dyDescent="0.25">
      <c r="B19" s="204" t="s">
        <v>354</v>
      </c>
      <c r="C19" s="245">
        <v>1810</v>
      </c>
      <c r="D19" s="246">
        <v>1470</v>
      </c>
      <c r="E19" s="246">
        <v>2140</v>
      </c>
      <c r="F19" s="245">
        <v>1970</v>
      </c>
      <c r="G19" s="246">
        <v>1670</v>
      </c>
      <c r="H19" s="246">
        <v>2210</v>
      </c>
    </row>
    <row r="20" spans="2:9" ht="13.5" x14ac:dyDescent="0.25">
      <c r="B20" s="244" t="s">
        <v>355</v>
      </c>
      <c r="C20" s="252">
        <v>1570</v>
      </c>
      <c r="D20" s="252">
        <v>1180</v>
      </c>
      <c r="E20" s="252">
        <v>1960</v>
      </c>
      <c r="F20" s="247">
        <v>1809.61852835778</v>
      </c>
      <c r="G20" s="247">
        <v>1460</v>
      </c>
      <c r="H20" s="247">
        <v>2070</v>
      </c>
    </row>
    <row r="21" spans="2:9" x14ac:dyDescent="0.25">
      <c r="B21" s="244" t="s">
        <v>253</v>
      </c>
      <c r="C21" s="252">
        <v>2030</v>
      </c>
      <c r="D21" s="252">
        <v>1810</v>
      </c>
      <c r="E21" s="252">
        <v>2260</v>
      </c>
      <c r="F21" s="247">
        <v>2160</v>
      </c>
      <c r="G21" s="247">
        <v>1970</v>
      </c>
      <c r="H21" s="247">
        <v>2330</v>
      </c>
    </row>
    <row r="22" spans="2:9" x14ac:dyDescent="0.25">
      <c r="B22" s="248" t="s">
        <v>259</v>
      </c>
      <c r="C22" s="249">
        <v>2290</v>
      </c>
      <c r="D22" s="249">
        <v>2060</v>
      </c>
      <c r="E22" s="249">
        <v>2540</v>
      </c>
      <c r="F22" s="250">
        <v>2420</v>
      </c>
      <c r="G22" s="250">
        <v>2209.74399724966</v>
      </c>
      <c r="H22" s="250">
        <v>2610</v>
      </c>
    </row>
    <row r="23" spans="2:9" x14ac:dyDescent="0.25">
      <c r="B23" s="248" t="s">
        <v>260</v>
      </c>
      <c r="C23" s="249">
        <v>2760</v>
      </c>
      <c r="D23" s="249">
        <v>1890</v>
      </c>
      <c r="E23" s="249">
        <v>2800.2268573421402</v>
      </c>
      <c r="F23" s="250">
        <v>2830</v>
      </c>
      <c r="G23" s="250">
        <v>2140</v>
      </c>
      <c r="H23" s="250">
        <v>2850</v>
      </c>
    </row>
    <row r="24" spans="2:9" x14ac:dyDescent="0.25">
      <c r="B24" s="251" t="s">
        <v>14</v>
      </c>
      <c r="C24" s="249">
        <v>1750</v>
      </c>
      <c r="D24" s="249">
        <v>1489.50610721564</v>
      </c>
      <c r="E24" s="249">
        <v>1900</v>
      </c>
      <c r="F24" s="250">
        <v>1960</v>
      </c>
      <c r="G24" s="250">
        <v>1780.1900693177699</v>
      </c>
      <c r="H24" s="250">
        <v>2050</v>
      </c>
    </row>
    <row r="25" spans="2:9" x14ac:dyDescent="0.25">
      <c r="B25" s="251" t="s">
        <v>261</v>
      </c>
      <c r="C25" s="249">
        <v>1750</v>
      </c>
      <c r="D25" s="249">
        <v>1680</v>
      </c>
      <c r="E25" s="249">
        <v>1880</v>
      </c>
      <c r="F25" s="250">
        <v>1850</v>
      </c>
      <c r="G25" s="250">
        <v>1810</v>
      </c>
      <c r="H25" s="250">
        <v>1910</v>
      </c>
    </row>
    <row r="26" spans="2:9" ht="13.5" x14ac:dyDescent="0.25">
      <c r="B26" s="251" t="s">
        <v>353</v>
      </c>
      <c r="C26" s="249">
        <v>2520</v>
      </c>
      <c r="D26" s="249">
        <v>2180</v>
      </c>
      <c r="E26" s="249">
        <v>2600</v>
      </c>
      <c r="F26" s="250">
        <v>2640</v>
      </c>
      <c r="G26" s="250">
        <v>2480</v>
      </c>
      <c r="H26" s="250">
        <v>2680</v>
      </c>
    </row>
    <row r="27" spans="2:9" x14ac:dyDescent="0.25">
      <c r="B27" s="244" t="s">
        <v>254</v>
      </c>
      <c r="C27" s="252">
        <v>1430</v>
      </c>
      <c r="D27" s="252">
        <v>1050</v>
      </c>
      <c r="E27" s="252">
        <v>1840</v>
      </c>
      <c r="F27" s="247">
        <v>1429.72324791038</v>
      </c>
      <c r="G27" s="247">
        <v>1110</v>
      </c>
      <c r="H27" s="247">
        <v>1790</v>
      </c>
    </row>
    <row r="28" spans="2:9" x14ac:dyDescent="0.25">
      <c r="B28" s="251" t="s">
        <v>15</v>
      </c>
      <c r="C28" s="249">
        <v>920</v>
      </c>
      <c r="D28" s="249">
        <v>820</v>
      </c>
      <c r="E28" s="249">
        <v>1060</v>
      </c>
      <c r="F28" s="250">
        <v>980</v>
      </c>
      <c r="G28" s="250">
        <v>880</v>
      </c>
      <c r="H28" s="250">
        <v>1120</v>
      </c>
    </row>
    <row r="29" spans="2:9" x14ac:dyDescent="0.25">
      <c r="B29" s="251" t="s">
        <v>5</v>
      </c>
      <c r="C29" s="249">
        <v>2770</v>
      </c>
      <c r="D29" s="249">
        <v>2090</v>
      </c>
      <c r="E29" s="249">
        <v>3150</v>
      </c>
      <c r="F29" s="250">
        <v>3030.1424514736</v>
      </c>
      <c r="G29" s="250">
        <v>2350</v>
      </c>
      <c r="H29" s="250">
        <v>3450</v>
      </c>
    </row>
    <row r="30" spans="2:9" ht="13.5" x14ac:dyDescent="0.25">
      <c r="B30" s="255" t="s">
        <v>350</v>
      </c>
      <c r="C30" s="256">
        <v>1970</v>
      </c>
      <c r="D30" s="256">
        <v>1480</v>
      </c>
      <c r="E30" s="256">
        <v>2280</v>
      </c>
      <c r="F30" s="257">
        <v>2180</v>
      </c>
      <c r="G30" s="258">
        <v>1710</v>
      </c>
      <c r="H30" s="259">
        <v>2440</v>
      </c>
      <c r="I30" s="242"/>
    </row>
    <row r="31" spans="2:9" ht="143.1" customHeight="1" x14ac:dyDescent="0.25">
      <c r="B31" s="500" t="s">
        <v>368</v>
      </c>
      <c r="C31" s="500"/>
      <c r="D31" s="500"/>
      <c r="E31" s="500"/>
      <c r="F31" s="500"/>
      <c r="G31" s="500"/>
      <c r="H31" s="500"/>
    </row>
    <row r="32" spans="2:9" x14ac:dyDescent="0.25">
      <c r="C32" s="164"/>
    </row>
    <row r="33" spans="2:2" x14ac:dyDescent="0.25">
      <c r="B33" s="48"/>
    </row>
  </sheetData>
  <mergeCells count="7">
    <mergeCell ref="B31:H31"/>
    <mergeCell ref="F3:H3"/>
    <mergeCell ref="B2:H2"/>
    <mergeCell ref="B4:B5"/>
    <mergeCell ref="C3:E3"/>
    <mergeCell ref="C4:E4"/>
    <mergeCell ref="F4:H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Q27"/>
  <sheetViews>
    <sheetView showGridLines="0" workbookViewId="0"/>
  </sheetViews>
  <sheetFormatPr baseColWidth="10" defaultColWidth="10.85546875" defaultRowHeight="12.75" x14ac:dyDescent="0.25"/>
  <cols>
    <col min="1" max="1" width="3.42578125" style="1" customWidth="1"/>
    <col min="2" max="2" width="10.85546875" style="1"/>
    <col min="3" max="4" width="15.7109375" style="1" customWidth="1"/>
    <col min="5" max="5" width="21.7109375" style="1" customWidth="1"/>
    <col min="6" max="6" width="23.7109375" style="1" customWidth="1"/>
    <col min="7" max="16384" width="10.85546875" style="1"/>
  </cols>
  <sheetData>
    <row r="1" spans="2:17" x14ac:dyDescent="0.25">
      <c r="B1" s="509"/>
      <c r="C1" s="509"/>
      <c r="D1" s="509"/>
      <c r="E1" s="509"/>
      <c r="F1" s="509"/>
      <c r="G1" s="509"/>
    </row>
    <row r="2" spans="2:17" ht="16.5" customHeight="1" x14ac:dyDescent="0.25">
      <c r="B2" s="510" t="s">
        <v>249</v>
      </c>
      <c r="C2" s="511"/>
      <c r="D2" s="511"/>
      <c r="E2" s="511"/>
      <c r="F2" s="511"/>
    </row>
    <row r="3" spans="2:17" ht="16.5" customHeight="1" x14ac:dyDescent="0.25">
      <c r="B3" s="418"/>
      <c r="C3" s="260"/>
      <c r="D3" s="260"/>
      <c r="E3" s="260"/>
      <c r="F3" s="260"/>
    </row>
    <row r="4" spans="2:17" ht="99.75" customHeight="1" x14ac:dyDescent="0.25">
      <c r="B4" s="418"/>
      <c r="C4" s="513" t="s">
        <v>277</v>
      </c>
      <c r="D4" s="514"/>
      <c r="E4" s="513" t="s">
        <v>278</v>
      </c>
      <c r="F4" s="514"/>
      <c r="H4" s="508"/>
      <c r="I4" s="508"/>
      <c r="J4" s="508"/>
      <c r="K4" s="508"/>
      <c r="L4" s="508"/>
      <c r="M4" s="508"/>
      <c r="N4" s="508"/>
      <c r="O4" s="508"/>
      <c r="P4" s="508"/>
      <c r="Q4" s="508"/>
    </row>
    <row r="5" spans="2:17" ht="80.099999999999994" customHeight="1" x14ac:dyDescent="0.25">
      <c r="B5" s="420"/>
      <c r="C5" s="421" t="s">
        <v>370</v>
      </c>
      <c r="D5" s="421" t="s">
        <v>290</v>
      </c>
      <c r="E5" s="421" t="s">
        <v>291</v>
      </c>
      <c r="F5" s="421" t="s">
        <v>369</v>
      </c>
    </row>
    <row r="6" spans="2:17" x14ac:dyDescent="0.25">
      <c r="B6" s="423">
        <v>2004</v>
      </c>
      <c r="C6" s="424">
        <v>-50.1</v>
      </c>
      <c r="D6" s="424">
        <v>-45.8</v>
      </c>
      <c r="E6" s="424">
        <v>-35.4</v>
      </c>
      <c r="F6" s="424">
        <v>-29.8</v>
      </c>
    </row>
    <row r="7" spans="2:17" x14ac:dyDescent="0.25">
      <c r="B7" s="372">
        <v>2005</v>
      </c>
      <c r="C7" s="425">
        <v>-49.8</v>
      </c>
      <c r="D7" s="425">
        <v>-45.5</v>
      </c>
      <c r="E7" s="425">
        <v>-35.299999999999997</v>
      </c>
      <c r="F7" s="425">
        <v>-29.8</v>
      </c>
    </row>
    <row r="8" spans="2:17" x14ac:dyDescent="0.25">
      <c r="B8" s="372">
        <v>2006</v>
      </c>
      <c r="C8" s="425">
        <v>-49.1</v>
      </c>
      <c r="D8" s="425">
        <v>-44.8</v>
      </c>
      <c r="E8" s="425">
        <v>-35.1</v>
      </c>
      <c r="F8" s="425">
        <v>-29.7</v>
      </c>
    </row>
    <row r="9" spans="2:17" x14ac:dyDescent="0.25">
      <c r="B9" s="372">
        <v>2007</v>
      </c>
      <c r="C9" s="425">
        <v>-48.4</v>
      </c>
      <c r="D9" s="425">
        <v>-44.2</v>
      </c>
      <c r="E9" s="425">
        <v>-34.6</v>
      </c>
      <c r="F9" s="425">
        <v>-29.3</v>
      </c>
    </row>
    <row r="10" spans="2:17" x14ac:dyDescent="0.25">
      <c r="B10" s="372">
        <v>2008</v>
      </c>
      <c r="C10" s="425">
        <v>-47.3</v>
      </c>
      <c r="D10" s="425">
        <v>-43.2</v>
      </c>
      <c r="E10" s="425">
        <v>-33.4</v>
      </c>
      <c r="F10" s="425">
        <v>-28.2</v>
      </c>
    </row>
    <row r="11" spans="2:17" x14ac:dyDescent="0.25">
      <c r="B11" s="372">
        <v>2009</v>
      </c>
      <c r="C11" s="425">
        <v>-47</v>
      </c>
      <c r="D11" s="425">
        <v>-42.8</v>
      </c>
      <c r="E11" s="425">
        <v>-33.299999999999997</v>
      </c>
      <c r="F11" s="425">
        <v>-28</v>
      </c>
    </row>
    <row r="12" spans="2:17" x14ac:dyDescent="0.25">
      <c r="B12" s="372">
        <v>2010</v>
      </c>
      <c r="C12" s="425">
        <v>-46.6</v>
      </c>
      <c r="D12" s="425">
        <v>-42.4</v>
      </c>
      <c r="E12" s="425">
        <v>-32.9</v>
      </c>
      <c r="F12" s="425">
        <v>-27.6</v>
      </c>
    </row>
    <row r="13" spans="2:17" x14ac:dyDescent="0.25">
      <c r="B13" s="372">
        <v>2011</v>
      </c>
      <c r="C13" s="425">
        <v>-46.7</v>
      </c>
      <c r="D13" s="425">
        <v>-42.2</v>
      </c>
      <c r="E13" s="425">
        <v>-33.700000000000003</v>
      </c>
      <c r="F13" s="425">
        <v>-28.2</v>
      </c>
    </row>
    <row r="14" spans="2:17" x14ac:dyDescent="0.25">
      <c r="B14" s="372">
        <v>2012</v>
      </c>
      <c r="C14" s="425">
        <v>-44.7</v>
      </c>
      <c r="D14" s="425">
        <v>-40.4</v>
      </c>
      <c r="E14" s="425">
        <v>-31.2</v>
      </c>
      <c r="F14" s="425">
        <v>-26</v>
      </c>
    </row>
    <row r="15" spans="2:17" x14ac:dyDescent="0.25">
      <c r="B15" s="372">
        <v>2013</v>
      </c>
      <c r="C15" s="425">
        <v>-43.9</v>
      </c>
      <c r="D15" s="425">
        <v>-39.799999999999997</v>
      </c>
      <c r="E15" s="425">
        <v>-30.2</v>
      </c>
      <c r="F15" s="425">
        <v>-25.2</v>
      </c>
    </row>
    <row r="16" spans="2:17" x14ac:dyDescent="0.25">
      <c r="B16" s="372">
        <v>2014</v>
      </c>
      <c r="C16" s="425">
        <v>-43.5</v>
      </c>
      <c r="D16" s="425">
        <v>-39.6</v>
      </c>
      <c r="E16" s="425">
        <v>-30.1</v>
      </c>
      <c r="F16" s="425">
        <v>-25.3</v>
      </c>
    </row>
    <row r="17" spans="2:6" x14ac:dyDescent="0.25">
      <c r="B17" s="372">
        <v>2015</v>
      </c>
      <c r="C17" s="425">
        <v>-43</v>
      </c>
      <c r="D17" s="425">
        <v>-39.200000000000003</v>
      </c>
      <c r="E17" s="425">
        <v>-29.7</v>
      </c>
      <c r="F17" s="425">
        <v>-25.1</v>
      </c>
    </row>
    <row r="18" spans="2:6" x14ac:dyDescent="0.25">
      <c r="B18" s="372">
        <v>2016</v>
      </c>
      <c r="C18" s="425">
        <v>-42.3</v>
      </c>
      <c r="D18" s="425">
        <v>-38</v>
      </c>
      <c r="E18" s="425">
        <v>-29.1</v>
      </c>
      <c r="F18" s="425">
        <v>-23.8</v>
      </c>
    </row>
    <row r="19" spans="2:6" x14ac:dyDescent="0.25">
      <c r="B19" s="372">
        <v>2017</v>
      </c>
      <c r="C19" s="425">
        <v>-41.8</v>
      </c>
      <c r="D19" s="425">
        <v>-38.1</v>
      </c>
      <c r="E19" s="425">
        <v>-29</v>
      </c>
      <c r="F19" s="425">
        <v>-24.5</v>
      </c>
    </row>
    <row r="20" spans="2:6" x14ac:dyDescent="0.25">
      <c r="B20" s="372">
        <v>2018</v>
      </c>
      <c r="C20" s="425">
        <v>-41.2</v>
      </c>
      <c r="D20" s="425">
        <v>-37.700000000000003</v>
      </c>
      <c r="E20" s="425">
        <v>-28.6</v>
      </c>
      <c r="F20" s="425">
        <v>-24.3</v>
      </c>
    </row>
    <row r="21" spans="2:6" x14ac:dyDescent="0.25">
      <c r="B21" s="372">
        <v>2019</v>
      </c>
      <c r="C21" s="425">
        <v>-40.700000000000003</v>
      </c>
      <c r="D21" s="425">
        <v>-37.4</v>
      </c>
      <c r="E21" s="425">
        <v>-28.4</v>
      </c>
      <c r="F21" s="425">
        <v>-24.3</v>
      </c>
    </row>
    <row r="22" spans="2:6" x14ac:dyDescent="0.25">
      <c r="B22" s="372">
        <v>2020</v>
      </c>
      <c r="C22" s="425">
        <v>-39.799999999999997</v>
      </c>
      <c r="D22" s="425">
        <v>-37.1</v>
      </c>
      <c r="E22" s="425">
        <v>-27.3</v>
      </c>
      <c r="F22" s="425">
        <v>-24.1</v>
      </c>
    </row>
    <row r="23" spans="2:6" x14ac:dyDescent="0.25">
      <c r="B23" s="372">
        <v>2021</v>
      </c>
      <c r="C23" s="425">
        <v>-39</v>
      </c>
      <c r="D23" s="425">
        <v>-36.5</v>
      </c>
      <c r="E23" s="425">
        <v>-26.5</v>
      </c>
      <c r="F23" s="425">
        <v>-23.5</v>
      </c>
    </row>
    <row r="24" spans="2:6" x14ac:dyDescent="0.25">
      <c r="B24" s="419">
        <v>2022</v>
      </c>
      <c r="C24" s="426">
        <v>-38.1</v>
      </c>
      <c r="D24" s="426">
        <v>-35.799999999999997</v>
      </c>
      <c r="E24" s="426">
        <v>-25.9</v>
      </c>
      <c r="F24" s="426">
        <v>-23.1</v>
      </c>
    </row>
    <row r="25" spans="2:6" x14ac:dyDescent="0.25">
      <c r="B25" s="367"/>
      <c r="C25" s="422"/>
      <c r="D25" s="422"/>
      <c r="E25" s="422"/>
      <c r="F25" s="422"/>
    </row>
    <row r="26" spans="2:6" ht="153.94999999999999" customHeight="1" x14ac:dyDescent="0.25">
      <c r="B26" s="471" t="s">
        <v>371</v>
      </c>
      <c r="C26" s="512"/>
      <c r="D26" s="512"/>
      <c r="E26" s="512"/>
      <c r="F26" s="512"/>
    </row>
    <row r="27" spans="2:6" x14ac:dyDescent="0.25">
      <c r="B27" s="3"/>
    </row>
  </sheetData>
  <mergeCells count="6">
    <mergeCell ref="H4:Q4"/>
    <mergeCell ref="B1:G1"/>
    <mergeCell ref="B2:F2"/>
    <mergeCell ref="B26:F26"/>
    <mergeCell ref="C4:D4"/>
    <mergeCell ref="E4:F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105"/>
  <sheetViews>
    <sheetView showGridLines="0" workbookViewId="0"/>
  </sheetViews>
  <sheetFormatPr baseColWidth="10" defaultColWidth="10.85546875" defaultRowHeight="12.75" x14ac:dyDescent="0.25"/>
  <cols>
    <col min="1" max="1" width="2.42578125" style="1" customWidth="1"/>
    <col min="2" max="2" width="13.7109375" style="1" customWidth="1"/>
    <col min="3" max="3" width="23.7109375" style="1" bestFit="1" customWidth="1"/>
    <col min="4" max="4" width="24.140625" style="1" customWidth="1"/>
    <col min="5" max="5" width="26" style="1" customWidth="1"/>
    <col min="6" max="6" width="10.85546875" style="1"/>
    <col min="7" max="7" width="18.28515625" style="1" bestFit="1" customWidth="1"/>
    <col min="8" max="16384" width="10.85546875" style="1"/>
  </cols>
  <sheetData>
    <row r="2" spans="1:11" ht="15.95" customHeight="1" x14ac:dyDescent="0.25">
      <c r="A2" s="263"/>
      <c r="B2" s="264" t="s">
        <v>320</v>
      </c>
      <c r="C2" s="263"/>
      <c r="D2" s="263"/>
      <c r="E2" s="263"/>
      <c r="F2" s="263"/>
      <c r="G2" s="263"/>
      <c r="H2" s="263"/>
    </row>
    <row r="3" spans="1:11" x14ac:dyDescent="0.25">
      <c r="A3" s="31"/>
      <c r="B3" s="31"/>
      <c r="C3" s="31"/>
      <c r="D3" s="31"/>
    </row>
    <row r="4" spans="1:11" s="265" customFormat="1" ht="25.5" x14ac:dyDescent="0.25">
      <c r="B4" s="261" t="s">
        <v>270</v>
      </c>
      <c r="C4" s="261" t="s">
        <v>37</v>
      </c>
      <c r="D4" s="261" t="s">
        <v>236</v>
      </c>
      <c r="E4" s="261" t="s">
        <v>269</v>
      </c>
      <c r="G4" s="266"/>
    </row>
    <row r="5" spans="1:11" x14ac:dyDescent="0.25">
      <c r="B5" s="267" t="s">
        <v>38</v>
      </c>
      <c r="C5" s="267" t="s">
        <v>39</v>
      </c>
      <c r="D5" s="268">
        <v>1497.0457806407601</v>
      </c>
      <c r="E5" s="269" t="s">
        <v>273</v>
      </c>
      <c r="G5" s="3"/>
      <c r="H5" s="270"/>
      <c r="I5" s="270"/>
      <c r="J5" s="270"/>
    </row>
    <row r="6" spans="1:11" x14ac:dyDescent="0.25">
      <c r="B6" s="267" t="s">
        <v>40</v>
      </c>
      <c r="C6" s="267" t="s">
        <v>41</v>
      </c>
      <c r="D6" s="268">
        <v>1417.6264409605301</v>
      </c>
      <c r="E6" s="269" t="s">
        <v>274</v>
      </c>
      <c r="G6" s="30"/>
    </row>
    <row r="7" spans="1:11" x14ac:dyDescent="0.25">
      <c r="B7" s="267" t="s">
        <v>42</v>
      </c>
      <c r="C7" s="267" t="s">
        <v>43</v>
      </c>
      <c r="D7" s="268">
        <v>1415.99725268322</v>
      </c>
      <c r="E7" s="269" t="s">
        <v>274</v>
      </c>
      <c r="G7" s="30"/>
    </row>
    <row r="8" spans="1:11" x14ac:dyDescent="0.25">
      <c r="B8" s="267" t="s">
        <v>44</v>
      </c>
      <c r="C8" s="267" t="s">
        <v>45</v>
      </c>
      <c r="D8" s="268">
        <v>1470.5242040471201</v>
      </c>
      <c r="E8" s="269" t="s">
        <v>273</v>
      </c>
    </row>
    <row r="9" spans="1:11" x14ac:dyDescent="0.25">
      <c r="B9" s="267" t="s">
        <v>46</v>
      </c>
      <c r="C9" s="267" t="s">
        <v>47</v>
      </c>
      <c r="D9" s="268">
        <v>1511.15367234572</v>
      </c>
      <c r="E9" s="269" t="s">
        <v>273</v>
      </c>
    </row>
    <row r="10" spans="1:11" x14ac:dyDescent="0.25">
      <c r="B10" s="267" t="s">
        <v>48</v>
      </c>
      <c r="C10" s="267" t="s">
        <v>49</v>
      </c>
      <c r="D10" s="268">
        <v>1502.5643861246899</v>
      </c>
      <c r="E10" s="269" t="s">
        <v>273</v>
      </c>
    </row>
    <row r="11" spans="1:11" x14ac:dyDescent="0.25">
      <c r="B11" s="267" t="s">
        <v>50</v>
      </c>
      <c r="C11" s="267" t="s">
        <v>51</v>
      </c>
      <c r="D11" s="268">
        <v>1433.56733198604</v>
      </c>
      <c r="E11" s="269" t="s">
        <v>274</v>
      </c>
      <c r="G11" s="13"/>
      <c r="H11" s="13"/>
      <c r="I11" s="13"/>
      <c r="J11" s="13"/>
      <c r="K11" s="13"/>
    </row>
    <row r="12" spans="1:11" x14ac:dyDescent="0.25">
      <c r="B12" s="267" t="s">
        <v>52</v>
      </c>
      <c r="C12" s="267" t="s">
        <v>53</v>
      </c>
      <c r="D12" s="268">
        <v>1370.1412691133901</v>
      </c>
      <c r="E12" s="269" t="s">
        <v>274</v>
      </c>
      <c r="G12" s="13"/>
      <c r="H12" s="13"/>
      <c r="I12" s="13"/>
      <c r="J12" s="13"/>
      <c r="K12" s="13"/>
    </row>
    <row r="13" spans="1:11" x14ac:dyDescent="0.25">
      <c r="B13" s="267" t="s">
        <v>54</v>
      </c>
      <c r="C13" s="267" t="s">
        <v>55</v>
      </c>
      <c r="D13" s="268">
        <v>1390.50584417092</v>
      </c>
      <c r="E13" s="269" t="s">
        <v>274</v>
      </c>
      <c r="G13" s="13"/>
      <c r="H13" s="13"/>
      <c r="I13" s="13"/>
      <c r="J13" s="13"/>
      <c r="K13" s="13"/>
    </row>
    <row r="14" spans="1:11" x14ac:dyDescent="0.25">
      <c r="B14" s="267" t="s">
        <v>56</v>
      </c>
      <c r="C14" s="267" t="s">
        <v>57</v>
      </c>
      <c r="D14" s="268">
        <v>1407.16609613282</v>
      </c>
      <c r="E14" s="269" t="s">
        <v>274</v>
      </c>
      <c r="G14" s="13"/>
      <c r="H14" s="13"/>
      <c r="I14" s="13"/>
      <c r="J14" s="13"/>
      <c r="K14" s="13"/>
    </row>
    <row r="15" spans="1:11" x14ac:dyDescent="0.25">
      <c r="B15" s="267" t="s">
        <v>58</v>
      </c>
      <c r="C15" s="267" t="s">
        <v>59</v>
      </c>
      <c r="D15" s="268">
        <v>1367.73235412901</v>
      </c>
      <c r="E15" s="269" t="s">
        <v>274</v>
      </c>
      <c r="G15" s="13"/>
      <c r="H15" s="13"/>
      <c r="I15" s="13"/>
      <c r="J15" s="13"/>
      <c r="K15" s="13"/>
    </row>
    <row r="16" spans="1:11" x14ac:dyDescent="0.25">
      <c r="B16" s="267" t="s">
        <v>60</v>
      </c>
      <c r="C16" s="267" t="s">
        <v>61</v>
      </c>
      <c r="D16" s="268">
        <v>1353.43344043416</v>
      </c>
      <c r="E16" s="269" t="s">
        <v>274</v>
      </c>
      <c r="G16" s="13"/>
      <c r="H16" s="13"/>
      <c r="I16" s="13"/>
      <c r="J16" s="13"/>
      <c r="K16" s="13"/>
    </row>
    <row r="17" spans="2:11" x14ac:dyDescent="0.25">
      <c r="B17" s="267" t="s">
        <v>62</v>
      </c>
      <c r="C17" s="267" t="s">
        <v>63</v>
      </c>
      <c r="D17" s="268">
        <v>1536.91826384569</v>
      </c>
      <c r="E17" s="269" t="s">
        <v>273</v>
      </c>
      <c r="G17" s="13"/>
      <c r="H17" s="13"/>
      <c r="I17" s="13"/>
      <c r="J17" s="13"/>
      <c r="K17" s="13"/>
    </row>
    <row r="18" spans="2:11" x14ac:dyDescent="0.25">
      <c r="B18" s="267" t="s">
        <v>64</v>
      </c>
      <c r="C18" s="267" t="s">
        <v>65</v>
      </c>
      <c r="D18" s="268">
        <v>1513.5874888583901</v>
      </c>
      <c r="E18" s="269" t="s">
        <v>273</v>
      </c>
      <c r="G18" s="13"/>
      <c r="H18" s="13"/>
      <c r="I18" s="13"/>
      <c r="J18" s="13"/>
      <c r="K18" s="13"/>
    </row>
    <row r="19" spans="2:11" x14ac:dyDescent="0.25">
      <c r="B19" s="267" t="s">
        <v>66</v>
      </c>
      <c r="C19" s="267" t="s">
        <v>67</v>
      </c>
      <c r="D19" s="268">
        <v>1297.2986321077999</v>
      </c>
      <c r="E19" s="269" t="s">
        <v>275</v>
      </c>
      <c r="G19" s="13"/>
      <c r="H19" s="13"/>
      <c r="I19" s="13"/>
      <c r="J19" s="13"/>
      <c r="K19" s="13"/>
    </row>
    <row r="20" spans="2:11" x14ac:dyDescent="0.25">
      <c r="B20" s="267" t="s">
        <v>68</v>
      </c>
      <c r="C20" s="267" t="s">
        <v>69</v>
      </c>
      <c r="D20" s="268">
        <v>1388.9235147322599</v>
      </c>
      <c r="E20" s="269" t="s">
        <v>274</v>
      </c>
      <c r="G20" s="13"/>
      <c r="H20" s="13"/>
      <c r="I20" s="13"/>
      <c r="J20" s="13"/>
      <c r="K20" s="13"/>
    </row>
    <row r="21" spans="2:11" x14ac:dyDescent="0.25">
      <c r="B21" s="267" t="s">
        <v>70</v>
      </c>
      <c r="C21" s="267" t="s">
        <v>71</v>
      </c>
      <c r="D21" s="268">
        <v>1514.0638734997201</v>
      </c>
      <c r="E21" s="269" t="s">
        <v>273</v>
      </c>
      <c r="G21" s="13"/>
      <c r="H21" s="13"/>
      <c r="I21" s="13"/>
      <c r="J21" s="13"/>
      <c r="K21" s="13"/>
    </row>
    <row r="22" spans="2:11" x14ac:dyDescent="0.25">
      <c r="B22" s="267" t="s">
        <v>72</v>
      </c>
      <c r="C22" s="267" t="s">
        <v>73</v>
      </c>
      <c r="D22" s="268">
        <v>1439.60310756172</v>
      </c>
      <c r="E22" s="269" t="s">
        <v>274</v>
      </c>
    </row>
    <row r="23" spans="2:11" x14ac:dyDescent="0.25">
      <c r="B23" s="267" t="s">
        <v>74</v>
      </c>
      <c r="C23" s="267" t="s">
        <v>75</v>
      </c>
      <c r="D23" s="268">
        <v>1430.81582255741</v>
      </c>
      <c r="E23" s="269" t="s">
        <v>274</v>
      </c>
    </row>
    <row r="24" spans="2:11" x14ac:dyDescent="0.25">
      <c r="B24" s="271">
        <v>20</v>
      </c>
      <c r="C24" s="267" t="s">
        <v>94</v>
      </c>
      <c r="D24" s="268">
        <v>1390.03185475345</v>
      </c>
      <c r="E24" s="269" t="s">
        <v>274</v>
      </c>
    </row>
    <row r="25" spans="2:11" x14ac:dyDescent="0.25">
      <c r="B25" s="267" t="s">
        <v>76</v>
      </c>
      <c r="C25" s="267" t="s">
        <v>77</v>
      </c>
      <c r="D25" s="268">
        <v>1579.4854136505501</v>
      </c>
      <c r="E25" s="269" t="s">
        <v>273</v>
      </c>
      <c r="G25" s="272"/>
    </row>
    <row r="26" spans="2:11" x14ac:dyDescent="0.25">
      <c r="B26" s="267" t="s">
        <v>78</v>
      </c>
      <c r="C26" s="267" t="s">
        <v>79</v>
      </c>
      <c r="D26" s="268">
        <v>1479.7595213935001</v>
      </c>
      <c r="E26" s="269" t="s">
        <v>273</v>
      </c>
    </row>
    <row r="27" spans="2:11" x14ac:dyDescent="0.25">
      <c r="B27" s="267" t="s">
        <v>80</v>
      </c>
      <c r="C27" s="267" t="s">
        <v>81</v>
      </c>
      <c r="D27" s="268">
        <v>1318.7995416533199</v>
      </c>
      <c r="E27" s="269" t="s">
        <v>275</v>
      </c>
    </row>
    <row r="28" spans="2:11" x14ac:dyDescent="0.25">
      <c r="B28" s="267" t="s">
        <v>82</v>
      </c>
      <c r="C28" s="267" t="s">
        <v>83</v>
      </c>
      <c r="D28" s="268">
        <v>1390.0292462877101</v>
      </c>
      <c r="E28" s="269" t="s">
        <v>274</v>
      </c>
    </row>
    <row r="29" spans="2:11" x14ac:dyDescent="0.25">
      <c r="B29" s="267" t="s">
        <v>84</v>
      </c>
      <c r="C29" s="267" t="s">
        <v>85</v>
      </c>
      <c r="D29" s="268">
        <v>1435.8201298487099</v>
      </c>
      <c r="E29" s="269" t="s">
        <v>274</v>
      </c>
    </row>
    <row r="30" spans="2:11" x14ac:dyDescent="0.25">
      <c r="B30" s="267" t="s">
        <v>86</v>
      </c>
      <c r="C30" s="267" t="s">
        <v>87</v>
      </c>
      <c r="D30" s="268">
        <v>1477.5599935538301</v>
      </c>
      <c r="E30" s="269" t="s">
        <v>273</v>
      </c>
    </row>
    <row r="31" spans="2:11" x14ac:dyDescent="0.25">
      <c r="B31" s="267" t="s">
        <v>88</v>
      </c>
      <c r="C31" s="267" t="s">
        <v>89</v>
      </c>
      <c r="D31" s="268">
        <v>1534.48684096784</v>
      </c>
      <c r="E31" s="269" t="s">
        <v>273</v>
      </c>
    </row>
    <row r="32" spans="2:11" x14ac:dyDescent="0.25">
      <c r="B32" s="267" t="s">
        <v>90</v>
      </c>
      <c r="C32" s="267" t="s">
        <v>91</v>
      </c>
      <c r="D32" s="268">
        <v>1522.39796123211</v>
      </c>
      <c r="E32" s="269" t="s">
        <v>273</v>
      </c>
    </row>
    <row r="33" spans="2:5" x14ac:dyDescent="0.25">
      <c r="B33" s="267" t="s">
        <v>92</v>
      </c>
      <c r="C33" s="267" t="s">
        <v>93</v>
      </c>
      <c r="D33" s="268">
        <v>1524.90924225189</v>
      </c>
      <c r="E33" s="269" t="s">
        <v>273</v>
      </c>
    </row>
    <row r="34" spans="2:5" x14ac:dyDescent="0.25">
      <c r="B34" s="267" t="s">
        <v>95</v>
      </c>
      <c r="C34" s="267" t="s">
        <v>96</v>
      </c>
      <c r="D34" s="268">
        <v>1446.70499508845</v>
      </c>
      <c r="E34" s="269" t="s">
        <v>274</v>
      </c>
    </row>
    <row r="35" spans="2:5" x14ac:dyDescent="0.25">
      <c r="B35" s="267" t="s">
        <v>97</v>
      </c>
      <c r="C35" s="267" t="s">
        <v>98</v>
      </c>
      <c r="D35" s="268">
        <v>1633.76425174512</v>
      </c>
      <c r="E35" s="269" t="s">
        <v>271</v>
      </c>
    </row>
    <row r="36" spans="2:5" x14ac:dyDescent="0.25">
      <c r="B36" s="267" t="s">
        <v>99</v>
      </c>
      <c r="C36" s="267" t="s">
        <v>100</v>
      </c>
      <c r="D36" s="268">
        <v>1361.4897934363401</v>
      </c>
      <c r="E36" s="269" t="s">
        <v>274</v>
      </c>
    </row>
    <row r="37" spans="2:5" x14ac:dyDescent="0.25">
      <c r="B37" s="267" t="s">
        <v>101</v>
      </c>
      <c r="C37" s="267" t="s">
        <v>102</v>
      </c>
      <c r="D37" s="268">
        <v>1599.3609273397201</v>
      </c>
      <c r="E37" s="269" t="s">
        <v>273</v>
      </c>
    </row>
    <row r="38" spans="2:5" x14ac:dyDescent="0.25">
      <c r="B38" s="267" t="s">
        <v>103</v>
      </c>
      <c r="C38" s="267" t="s">
        <v>104</v>
      </c>
      <c r="D38" s="268">
        <v>1513.6674603285301</v>
      </c>
      <c r="E38" s="269" t="s">
        <v>273</v>
      </c>
    </row>
    <row r="39" spans="2:5" x14ac:dyDescent="0.25">
      <c r="B39" s="267" t="s">
        <v>105</v>
      </c>
      <c r="C39" s="267" t="s">
        <v>106</v>
      </c>
      <c r="D39" s="268">
        <v>1534.04063925227</v>
      </c>
      <c r="E39" s="269" t="s">
        <v>273</v>
      </c>
    </row>
    <row r="40" spans="2:5" x14ac:dyDescent="0.25">
      <c r="B40" s="267" t="s">
        <v>107</v>
      </c>
      <c r="C40" s="267" t="s">
        <v>108</v>
      </c>
      <c r="D40" s="268">
        <v>1370.8939674889</v>
      </c>
      <c r="E40" s="269" t="s">
        <v>274</v>
      </c>
    </row>
    <row r="41" spans="2:5" x14ac:dyDescent="0.25">
      <c r="B41" s="267" t="s">
        <v>109</v>
      </c>
      <c r="C41" s="267" t="s">
        <v>110</v>
      </c>
      <c r="D41" s="268">
        <v>1551.0853977694501</v>
      </c>
      <c r="E41" s="269" t="s">
        <v>273</v>
      </c>
    </row>
    <row r="42" spans="2:5" x14ac:dyDescent="0.25">
      <c r="B42" s="267" t="s">
        <v>111</v>
      </c>
      <c r="C42" s="267" t="s">
        <v>112</v>
      </c>
      <c r="D42" s="268">
        <v>1572.87994829891</v>
      </c>
      <c r="E42" s="269" t="s">
        <v>273</v>
      </c>
    </row>
    <row r="43" spans="2:5" x14ac:dyDescent="0.25">
      <c r="B43" s="267" t="s">
        <v>113</v>
      </c>
      <c r="C43" s="267" t="s">
        <v>114</v>
      </c>
      <c r="D43" s="268">
        <v>1437.6113322465301</v>
      </c>
      <c r="E43" s="269" t="s">
        <v>274</v>
      </c>
    </row>
    <row r="44" spans="2:5" x14ac:dyDescent="0.25">
      <c r="B44" s="267" t="s">
        <v>115</v>
      </c>
      <c r="C44" s="267" t="s">
        <v>116</v>
      </c>
      <c r="D44" s="268">
        <v>1450.1214240228401</v>
      </c>
      <c r="E44" s="269" t="s">
        <v>273</v>
      </c>
    </row>
    <row r="45" spans="2:5" x14ac:dyDescent="0.25">
      <c r="B45" s="267" t="s">
        <v>117</v>
      </c>
      <c r="C45" s="267" t="s">
        <v>118</v>
      </c>
      <c r="D45" s="268">
        <v>1499.53766644138</v>
      </c>
      <c r="E45" s="269" t="s">
        <v>273</v>
      </c>
    </row>
    <row r="46" spans="2:5" x14ac:dyDescent="0.25">
      <c r="B46" s="267" t="s">
        <v>119</v>
      </c>
      <c r="C46" s="267" t="s">
        <v>120</v>
      </c>
      <c r="D46" s="268">
        <v>1406.2993178596701</v>
      </c>
      <c r="E46" s="269" t="s">
        <v>274</v>
      </c>
    </row>
    <row r="47" spans="2:5" x14ac:dyDescent="0.25">
      <c r="B47" s="267" t="s">
        <v>121</v>
      </c>
      <c r="C47" s="267" t="s">
        <v>122</v>
      </c>
      <c r="D47" s="268">
        <v>1367.3835227273</v>
      </c>
      <c r="E47" s="269" t="s">
        <v>274</v>
      </c>
    </row>
    <row r="48" spans="2:5" x14ac:dyDescent="0.25">
      <c r="B48" s="267" t="s">
        <v>123</v>
      </c>
      <c r="C48" s="267" t="s">
        <v>124</v>
      </c>
      <c r="D48" s="268">
        <v>1575.5553358505099</v>
      </c>
      <c r="E48" s="269" t="s">
        <v>273</v>
      </c>
    </row>
    <row r="49" spans="2:5" x14ac:dyDescent="0.25">
      <c r="B49" s="267" t="s">
        <v>125</v>
      </c>
      <c r="C49" s="267" t="s">
        <v>126</v>
      </c>
      <c r="D49" s="268">
        <v>1583.9733349559101</v>
      </c>
      <c r="E49" s="269" t="s">
        <v>273</v>
      </c>
    </row>
    <row r="50" spans="2:5" x14ac:dyDescent="0.25">
      <c r="B50" s="267" t="s">
        <v>127</v>
      </c>
      <c r="C50" s="267" t="s">
        <v>128</v>
      </c>
      <c r="D50" s="268">
        <v>1457.41532346649</v>
      </c>
      <c r="E50" s="269" t="s">
        <v>273</v>
      </c>
    </row>
    <row r="51" spans="2:5" x14ac:dyDescent="0.25">
      <c r="B51" s="267" t="s">
        <v>129</v>
      </c>
      <c r="C51" s="267" t="s">
        <v>130</v>
      </c>
      <c r="D51" s="268">
        <v>1339.1415412104</v>
      </c>
      <c r="E51" s="269" t="s">
        <v>275</v>
      </c>
    </row>
    <row r="52" spans="2:5" x14ac:dyDescent="0.25">
      <c r="B52" s="267" t="s">
        <v>131</v>
      </c>
      <c r="C52" s="267" t="s">
        <v>132</v>
      </c>
      <c r="D52" s="268">
        <v>1349.5595003593101</v>
      </c>
      <c r="E52" s="269" t="s">
        <v>275</v>
      </c>
    </row>
    <row r="53" spans="2:5" x14ac:dyDescent="0.25">
      <c r="B53" s="267" t="s">
        <v>133</v>
      </c>
      <c r="C53" s="267" t="s">
        <v>134</v>
      </c>
      <c r="D53" s="268">
        <v>1449.9821253340399</v>
      </c>
      <c r="E53" s="269" t="s">
        <v>274</v>
      </c>
    </row>
    <row r="54" spans="2:5" x14ac:dyDescent="0.25">
      <c r="B54" s="267" t="s">
        <v>135</v>
      </c>
      <c r="C54" s="267" t="s">
        <v>136</v>
      </c>
      <c r="D54" s="268">
        <v>1430.96931569918</v>
      </c>
      <c r="E54" s="269" t="s">
        <v>274</v>
      </c>
    </row>
    <row r="55" spans="2:5" x14ac:dyDescent="0.25">
      <c r="B55" s="267" t="s">
        <v>137</v>
      </c>
      <c r="C55" s="267" t="s">
        <v>138</v>
      </c>
      <c r="D55" s="268">
        <v>1504.85437114155</v>
      </c>
      <c r="E55" s="269" t="s">
        <v>273</v>
      </c>
    </row>
    <row r="56" spans="2:5" x14ac:dyDescent="0.25">
      <c r="B56" s="267" t="s">
        <v>139</v>
      </c>
      <c r="C56" s="267" t="s">
        <v>140</v>
      </c>
      <c r="D56" s="268">
        <v>1349.16881418094</v>
      </c>
      <c r="E56" s="269" t="s">
        <v>275</v>
      </c>
    </row>
    <row r="57" spans="2:5" x14ac:dyDescent="0.25">
      <c r="B57" s="267" t="s">
        <v>141</v>
      </c>
      <c r="C57" s="267" t="s">
        <v>142</v>
      </c>
      <c r="D57" s="268">
        <v>1362.2106515790599</v>
      </c>
      <c r="E57" s="269" t="s">
        <v>274</v>
      </c>
    </row>
    <row r="58" spans="2:5" x14ac:dyDescent="0.25">
      <c r="B58" s="267" t="s">
        <v>143</v>
      </c>
      <c r="C58" s="267" t="s">
        <v>144</v>
      </c>
      <c r="D58" s="268">
        <v>1480.62812045126</v>
      </c>
      <c r="E58" s="269" t="s">
        <v>273</v>
      </c>
    </row>
    <row r="59" spans="2:5" x14ac:dyDescent="0.25">
      <c r="B59" s="267" t="s">
        <v>145</v>
      </c>
      <c r="C59" s="267" t="s">
        <v>146</v>
      </c>
      <c r="D59" s="268">
        <v>1388.8848930976401</v>
      </c>
      <c r="E59" s="269" t="s">
        <v>274</v>
      </c>
    </row>
    <row r="60" spans="2:5" x14ac:dyDescent="0.25">
      <c r="B60" s="267" t="s">
        <v>147</v>
      </c>
      <c r="C60" s="267" t="s">
        <v>148</v>
      </c>
      <c r="D60" s="268">
        <v>1533.4894040597201</v>
      </c>
      <c r="E60" s="269" t="s">
        <v>273</v>
      </c>
    </row>
    <row r="61" spans="2:5" x14ac:dyDescent="0.25">
      <c r="B61" s="267" t="s">
        <v>149</v>
      </c>
      <c r="C61" s="267" t="s">
        <v>150</v>
      </c>
      <c r="D61" s="268">
        <v>1401.63970470558</v>
      </c>
      <c r="E61" s="269" t="s">
        <v>274</v>
      </c>
    </row>
    <row r="62" spans="2:5" x14ac:dyDescent="0.25">
      <c r="B62" s="267" t="s">
        <v>151</v>
      </c>
      <c r="C62" s="267" t="s">
        <v>152</v>
      </c>
      <c r="D62" s="268">
        <v>1427.48886518579</v>
      </c>
      <c r="E62" s="269" t="s">
        <v>274</v>
      </c>
    </row>
    <row r="63" spans="2:5" x14ac:dyDescent="0.25">
      <c r="B63" s="267" t="s">
        <v>153</v>
      </c>
      <c r="C63" s="267" t="s">
        <v>154</v>
      </c>
      <c r="D63" s="268">
        <v>1445.8387156050001</v>
      </c>
      <c r="E63" s="269" t="s">
        <v>274</v>
      </c>
    </row>
    <row r="64" spans="2:5" x14ac:dyDescent="0.25">
      <c r="B64" s="267" t="s">
        <v>155</v>
      </c>
      <c r="C64" s="267" t="s">
        <v>156</v>
      </c>
      <c r="D64" s="268">
        <v>1562.6619594241599</v>
      </c>
      <c r="E64" s="269" t="s">
        <v>273</v>
      </c>
    </row>
    <row r="65" spans="2:7" x14ac:dyDescent="0.25">
      <c r="B65" s="267" t="s">
        <v>157</v>
      </c>
      <c r="C65" s="267" t="s">
        <v>158</v>
      </c>
      <c r="D65" s="268">
        <v>1359.8933326936601</v>
      </c>
      <c r="E65" s="269" t="s">
        <v>274</v>
      </c>
    </row>
    <row r="66" spans="2:7" x14ac:dyDescent="0.25">
      <c r="B66" s="267" t="s">
        <v>159</v>
      </c>
      <c r="C66" s="267" t="s">
        <v>160</v>
      </c>
      <c r="D66" s="268">
        <v>1354.44855833322</v>
      </c>
      <c r="E66" s="269" t="s">
        <v>274</v>
      </c>
    </row>
    <row r="67" spans="2:7" x14ac:dyDescent="0.25">
      <c r="B67" s="267" t="s">
        <v>161</v>
      </c>
      <c r="C67" s="267" t="s">
        <v>162</v>
      </c>
      <c r="D67" s="268">
        <v>1506.4964161160301</v>
      </c>
      <c r="E67" s="269" t="s">
        <v>273</v>
      </c>
    </row>
    <row r="68" spans="2:7" x14ac:dyDescent="0.25">
      <c r="B68" s="267" t="s">
        <v>163</v>
      </c>
      <c r="C68" s="267" t="s">
        <v>164</v>
      </c>
      <c r="D68" s="268">
        <v>1536.67321714176</v>
      </c>
      <c r="E68" s="269" t="s">
        <v>273</v>
      </c>
    </row>
    <row r="69" spans="2:7" x14ac:dyDescent="0.25">
      <c r="B69" s="267" t="s">
        <v>165</v>
      </c>
      <c r="C69" s="267" t="s">
        <v>166</v>
      </c>
      <c r="D69" s="268">
        <v>1392.63695307647</v>
      </c>
      <c r="E69" s="269" t="s">
        <v>274</v>
      </c>
    </row>
    <row r="70" spans="2:7" x14ac:dyDescent="0.25">
      <c r="B70" s="267" t="s">
        <v>167</v>
      </c>
      <c r="C70" s="267" t="s">
        <v>168</v>
      </c>
      <c r="D70" s="268">
        <v>1432.24070931298</v>
      </c>
      <c r="E70" s="269" t="s">
        <v>274</v>
      </c>
    </row>
    <row r="71" spans="2:7" x14ac:dyDescent="0.25">
      <c r="B71" s="267" t="s">
        <v>169</v>
      </c>
      <c r="C71" s="267" t="s">
        <v>170</v>
      </c>
      <c r="D71" s="268">
        <v>1504.23450871107</v>
      </c>
      <c r="E71" s="269" t="s">
        <v>273</v>
      </c>
    </row>
    <row r="72" spans="2:7" x14ac:dyDescent="0.25">
      <c r="B72" s="267" t="s">
        <v>171</v>
      </c>
      <c r="C72" s="267" t="s">
        <v>172</v>
      </c>
      <c r="D72" s="268">
        <v>1418.4820456349701</v>
      </c>
      <c r="E72" s="269" t="s">
        <v>274</v>
      </c>
      <c r="G72" s="272"/>
    </row>
    <row r="73" spans="2:7" x14ac:dyDescent="0.25">
      <c r="B73" s="267" t="s">
        <v>173</v>
      </c>
      <c r="C73" s="267" t="s">
        <v>174</v>
      </c>
      <c r="D73" s="268">
        <v>1658.26273378265</v>
      </c>
      <c r="E73" s="269" t="s">
        <v>271</v>
      </c>
    </row>
    <row r="74" spans="2:7" x14ac:dyDescent="0.25">
      <c r="B74" s="267" t="s">
        <v>175</v>
      </c>
      <c r="C74" s="267" t="s">
        <v>176</v>
      </c>
      <c r="D74" s="268">
        <v>1354.06813850238</v>
      </c>
      <c r="E74" s="269" t="s">
        <v>274</v>
      </c>
    </row>
    <row r="75" spans="2:7" x14ac:dyDescent="0.25">
      <c r="B75" s="267" t="s">
        <v>177</v>
      </c>
      <c r="C75" s="267" t="s">
        <v>178</v>
      </c>
      <c r="D75" s="268">
        <v>1406.97931740271</v>
      </c>
      <c r="E75" s="269" t="s">
        <v>274</v>
      </c>
    </row>
    <row r="76" spans="2:7" x14ac:dyDescent="0.25">
      <c r="B76" s="267" t="s">
        <v>179</v>
      </c>
      <c r="C76" s="267" t="s">
        <v>180</v>
      </c>
      <c r="D76" s="268">
        <v>1451.07679556477</v>
      </c>
      <c r="E76" s="269" t="s">
        <v>273</v>
      </c>
    </row>
    <row r="77" spans="2:7" x14ac:dyDescent="0.25">
      <c r="B77" s="273" t="s">
        <v>181</v>
      </c>
      <c r="C77" s="273" t="s">
        <v>182</v>
      </c>
      <c r="D77" s="274">
        <v>1545.3650060094401</v>
      </c>
      <c r="E77" s="269" t="s">
        <v>273</v>
      </c>
    </row>
    <row r="78" spans="2:7" x14ac:dyDescent="0.25">
      <c r="B78" s="273" t="s">
        <v>183</v>
      </c>
      <c r="C78" s="273" t="s">
        <v>184</v>
      </c>
      <c r="D78" s="274">
        <v>1429.6754856079001</v>
      </c>
      <c r="E78" s="269" t="s">
        <v>274</v>
      </c>
    </row>
    <row r="79" spans="2:7" x14ac:dyDescent="0.25">
      <c r="B79" s="273" t="s">
        <v>185</v>
      </c>
      <c r="C79" s="273" t="s">
        <v>186</v>
      </c>
      <c r="D79" s="274">
        <v>2130.6901405711301</v>
      </c>
      <c r="E79" s="269" t="s">
        <v>271</v>
      </c>
    </row>
    <row r="80" spans="2:7" x14ac:dyDescent="0.25">
      <c r="B80" s="273" t="s">
        <v>187</v>
      </c>
      <c r="C80" s="273" t="s">
        <v>188</v>
      </c>
      <c r="D80" s="274">
        <v>1491.10541152991</v>
      </c>
      <c r="E80" s="269" t="s">
        <v>273</v>
      </c>
    </row>
    <row r="81" spans="2:5" x14ac:dyDescent="0.25">
      <c r="B81" s="273" t="s">
        <v>189</v>
      </c>
      <c r="C81" s="273" t="s">
        <v>190</v>
      </c>
      <c r="D81" s="274">
        <v>1711.3652166705101</v>
      </c>
      <c r="E81" s="269" t="s">
        <v>271</v>
      </c>
    </row>
    <row r="82" spans="2:5" x14ac:dyDescent="0.25">
      <c r="B82" s="273" t="s">
        <v>191</v>
      </c>
      <c r="C82" s="273" t="s">
        <v>192</v>
      </c>
      <c r="D82" s="274">
        <v>2064.8666515931</v>
      </c>
      <c r="E82" s="269" t="s">
        <v>271</v>
      </c>
    </row>
    <row r="83" spans="2:5" x14ac:dyDescent="0.25">
      <c r="B83" s="273" t="s">
        <v>193</v>
      </c>
      <c r="C83" s="273" t="s">
        <v>194</v>
      </c>
      <c r="D83" s="274">
        <v>1378.5468024680599</v>
      </c>
      <c r="E83" s="269" t="s">
        <v>274</v>
      </c>
    </row>
    <row r="84" spans="2:5" x14ac:dyDescent="0.25">
      <c r="B84" s="273" t="s">
        <v>195</v>
      </c>
      <c r="C84" s="273" t="s">
        <v>196</v>
      </c>
      <c r="D84" s="274">
        <v>1430.2531754111901</v>
      </c>
      <c r="E84" s="269" t="s">
        <v>274</v>
      </c>
    </row>
    <row r="85" spans="2:5" x14ac:dyDescent="0.25">
      <c r="B85" s="273" t="s">
        <v>197</v>
      </c>
      <c r="C85" s="273" t="s">
        <v>198</v>
      </c>
      <c r="D85" s="274">
        <v>1409.6652504344299</v>
      </c>
      <c r="E85" s="269" t="s">
        <v>274</v>
      </c>
    </row>
    <row r="86" spans="2:5" x14ac:dyDescent="0.25">
      <c r="B86" s="273" t="s">
        <v>199</v>
      </c>
      <c r="C86" s="273" t="s">
        <v>200</v>
      </c>
      <c r="D86" s="274">
        <v>1325.13530076705</v>
      </c>
      <c r="E86" s="269" t="s">
        <v>275</v>
      </c>
    </row>
    <row r="87" spans="2:5" x14ac:dyDescent="0.25">
      <c r="B87" s="273" t="s">
        <v>201</v>
      </c>
      <c r="C87" s="273" t="s">
        <v>202</v>
      </c>
      <c r="D87" s="274">
        <v>1546.4237368843999</v>
      </c>
      <c r="E87" s="269" t="s">
        <v>273</v>
      </c>
    </row>
    <row r="88" spans="2:5" x14ac:dyDescent="0.25">
      <c r="B88" s="273" t="s">
        <v>203</v>
      </c>
      <c r="C88" s="273" t="s">
        <v>204</v>
      </c>
      <c r="D88" s="274">
        <v>1438.68163189039</v>
      </c>
      <c r="E88" s="269" t="s">
        <v>274</v>
      </c>
    </row>
    <row r="89" spans="2:5" x14ac:dyDescent="0.25">
      <c r="B89" s="273" t="s">
        <v>205</v>
      </c>
      <c r="C89" s="273" t="s">
        <v>206</v>
      </c>
      <c r="D89" s="274">
        <v>1441.2372192591299</v>
      </c>
      <c r="E89" s="269" t="s">
        <v>274</v>
      </c>
    </row>
    <row r="90" spans="2:5" x14ac:dyDescent="0.25">
      <c r="B90" s="273" t="s">
        <v>207</v>
      </c>
      <c r="C90" s="273" t="s">
        <v>208</v>
      </c>
      <c r="D90" s="274">
        <v>1478.3728486779501</v>
      </c>
      <c r="E90" s="269" t="s">
        <v>273</v>
      </c>
    </row>
    <row r="91" spans="2:5" x14ac:dyDescent="0.25">
      <c r="B91" s="273" t="s">
        <v>209</v>
      </c>
      <c r="C91" s="273" t="s">
        <v>210</v>
      </c>
      <c r="D91" s="274">
        <v>1493.4153919406299</v>
      </c>
      <c r="E91" s="269" t="s">
        <v>273</v>
      </c>
    </row>
    <row r="92" spans="2:5" x14ac:dyDescent="0.25">
      <c r="B92" s="273" t="s">
        <v>211</v>
      </c>
      <c r="C92" s="273" t="s">
        <v>212</v>
      </c>
      <c r="D92" s="274">
        <v>1413.4783162384899</v>
      </c>
      <c r="E92" s="269" t="s">
        <v>274</v>
      </c>
    </row>
    <row r="93" spans="2:5" x14ac:dyDescent="0.25">
      <c r="B93" s="273" t="s">
        <v>213</v>
      </c>
      <c r="C93" s="273" t="s">
        <v>214</v>
      </c>
      <c r="D93" s="274">
        <v>1485.42411812667</v>
      </c>
      <c r="E93" s="269" t="s">
        <v>273</v>
      </c>
    </row>
    <row r="94" spans="2:5" x14ac:dyDescent="0.25">
      <c r="B94" s="273" t="s">
        <v>215</v>
      </c>
      <c r="C94" s="273" t="s">
        <v>216</v>
      </c>
      <c r="D94" s="274">
        <v>1416.6043474282701</v>
      </c>
      <c r="E94" s="269" t="s">
        <v>274</v>
      </c>
    </row>
    <row r="95" spans="2:5" x14ac:dyDescent="0.25">
      <c r="B95" s="273" t="s">
        <v>217</v>
      </c>
      <c r="C95" s="273" t="s">
        <v>218</v>
      </c>
      <c r="D95" s="274">
        <v>1876.6445858359</v>
      </c>
      <c r="E95" s="269" t="s">
        <v>271</v>
      </c>
    </row>
    <row r="96" spans="2:5" x14ac:dyDescent="0.25">
      <c r="B96" s="273" t="s">
        <v>219</v>
      </c>
      <c r="C96" s="273" t="s">
        <v>220</v>
      </c>
      <c r="D96" s="274">
        <v>2080.7720339493999</v>
      </c>
      <c r="E96" s="269" t="s">
        <v>271</v>
      </c>
    </row>
    <row r="97" spans="2:5" x14ac:dyDescent="0.25">
      <c r="B97" s="273" t="s">
        <v>221</v>
      </c>
      <c r="C97" s="273" t="s">
        <v>222</v>
      </c>
      <c r="D97" s="274">
        <v>1466.4083669808699</v>
      </c>
      <c r="E97" s="269" t="s">
        <v>273</v>
      </c>
    </row>
    <row r="98" spans="2:5" x14ac:dyDescent="0.25">
      <c r="B98" s="273" t="s">
        <v>223</v>
      </c>
      <c r="C98" s="273" t="s">
        <v>224</v>
      </c>
      <c r="D98" s="274">
        <v>1790.1143470591301</v>
      </c>
      <c r="E98" s="269" t="s">
        <v>271</v>
      </c>
    </row>
    <row r="99" spans="2:5" x14ac:dyDescent="0.25">
      <c r="B99" s="273" t="s">
        <v>225</v>
      </c>
      <c r="C99" s="273" t="s">
        <v>226</v>
      </c>
      <c r="D99" s="274">
        <v>1727.25379905461</v>
      </c>
      <c r="E99" s="269" t="s">
        <v>271</v>
      </c>
    </row>
    <row r="100" spans="2:5" x14ac:dyDescent="0.25">
      <c r="B100" s="273" t="s">
        <v>237</v>
      </c>
      <c r="C100" s="273" t="s">
        <v>238</v>
      </c>
      <c r="D100" s="274">
        <v>1270.87130698644</v>
      </c>
      <c r="E100" s="269" t="s">
        <v>275</v>
      </c>
    </row>
    <row r="101" spans="2:5" x14ac:dyDescent="0.25">
      <c r="B101" s="273" t="s">
        <v>239</v>
      </c>
      <c r="C101" s="273" t="s">
        <v>240</v>
      </c>
      <c r="D101" s="274">
        <v>1351.39119940157</v>
      </c>
      <c r="E101" s="269" t="s">
        <v>274</v>
      </c>
    </row>
    <row r="102" spans="2:5" x14ac:dyDescent="0.25">
      <c r="B102" s="273" t="s">
        <v>241</v>
      </c>
      <c r="C102" s="273" t="s">
        <v>242</v>
      </c>
      <c r="D102" s="274">
        <v>1318.37522784976</v>
      </c>
      <c r="E102" s="269" t="s">
        <v>274</v>
      </c>
    </row>
    <row r="103" spans="2:5" x14ac:dyDescent="0.25">
      <c r="B103" s="273" t="s">
        <v>243</v>
      </c>
      <c r="C103" s="273" t="s">
        <v>244</v>
      </c>
      <c r="D103" s="274">
        <v>1188.6638759062</v>
      </c>
      <c r="E103" s="269" t="s">
        <v>275</v>
      </c>
    </row>
    <row r="105" spans="2:5" ht="92.25" customHeight="1" x14ac:dyDescent="0.25">
      <c r="B105" s="471" t="s">
        <v>356</v>
      </c>
      <c r="C105" s="471"/>
      <c r="D105" s="471"/>
      <c r="E105" s="471"/>
    </row>
  </sheetData>
  <autoFilter ref="B4:E103" xr:uid="{00000000-0009-0000-0000-00000D000000}">
    <sortState xmlns:xlrd2="http://schemas.microsoft.com/office/spreadsheetml/2017/richdata2" ref="B7:E106">
      <sortCondition ref="B6:B103"/>
    </sortState>
  </autoFilter>
  <mergeCells count="1">
    <mergeCell ref="B105:E10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61"/>
  <sheetViews>
    <sheetView showGridLines="0" workbookViewId="0"/>
  </sheetViews>
  <sheetFormatPr baseColWidth="10" defaultColWidth="10.85546875" defaultRowHeight="12.75" x14ac:dyDescent="0.25"/>
  <cols>
    <col min="1" max="1" width="3" style="276" customWidth="1"/>
    <col min="2" max="4" width="13.7109375" style="276" customWidth="1"/>
    <col min="5" max="5" width="11.85546875" style="276" customWidth="1"/>
    <col min="6" max="7" width="4" style="276" bestFit="1" customWidth="1"/>
    <col min="8" max="8" width="13.28515625" style="276" customWidth="1"/>
    <col min="9" max="10" width="10.85546875" style="276"/>
    <col min="11" max="11" width="13.7109375" style="276" customWidth="1"/>
    <col min="12" max="16" width="10.85546875" style="276"/>
    <col min="17" max="17" width="14" style="276" customWidth="1"/>
    <col min="18" max="246" width="10.85546875" style="276"/>
    <col min="247" max="247" width="3.7109375" style="276" customWidth="1"/>
    <col min="248" max="248" width="8" style="276" customWidth="1"/>
    <col min="249" max="249" width="11.85546875" style="276" customWidth="1"/>
    <col min="250" max="250" width="12.140625" style="276" customWidth="1"/>
    <col min="251" max="251" width="12" style="276" customWidth="1"/>
    <col min="252" max="252" width="10.28515625" style="276" customWidth="1"/>
    <col min="253" max="253" width="17.42578125" style="276" customWidth="1"/>
    <col min="254" max="254" width="26.28515625" style="276" customWidth="1"/>
    <col min="255" max="16384" width="10.85546875" style="276"/>
  </cols>
  <sheetData>
    <row r="1" spans="2:19" x14ac:dyDescent="0.25">
      <c r="B1" s="275"/>
    </row>
    <row r="2" spans="2:19" ht="42.75" customHeight="1" x14ac:dyDescent="0.25">
      <c r="B2" s="519" t="s">
        <v>321</v>
      </c>
      <c r="C2" s="519"/>
      <c r="D2" s="519"/>
      <c r="E2" s="519"/>
      <c r="F2" s="519"/>
      <c r="G2" s="519"/>
      <c r="H2" s="519"/>
      <c r="I2" s="519"/>
      <c r="J2" s="519"/>
      <c r="K2" s="519"/>
    </row>
    <row r="3" spans="2:19" ht="30.75" customHeight="1" x14ac:dyDescent="0.25">
      <c r="B3" s="515" t="s">
        <v>279</v>
      </c>
      <c r="C3" s="516"/>
      <c r="D3" s="516"/>
      <c r="E3" s="516"/>
      <c r="H3" s="518" t="s">
        <v>280</v>
      </c>
      <c r="I3" s="518"/>
      <c r="J3" s="518"/>
      <c r="K3" s="518"/>
    </row>
    <row r="4" spans="2:19" ht="46.5" customHeight="1" x14ac:dyDescent="0.25">
      <c r="B4" s="277" t="s">
        <v>33</v>
      </c>
      <c r="C4" s="278" t="s">
        <v>3</v>
      </c>
      <c r="D4" s="278" t="s">
        <v>2</v>
      </c>
      <c r="E4" s="278" t="s">
        <v>1</v>
      </c>
      <c r="H4" s="277" t="s">
        <v>267</v>
      </c>
      <c r="I4" s="278" t="s">
        <v>3</v>
      </c>
      <c r="J4" s="278" t="s">
        <v>2</v>
      </c>
      <c r="K4" s="278" t="s">
        <v>1</v>
      </c>
      <c r="N4" s="515"/>
      <c r="O4" s="516"/>
      <c r="P4" s="516"/>
      <c r="Q4" s="516"/>
    </row>
    <row r="5" spans="2:19" ht="15" customHeight="1" x14ac:dyDescent="0.25">
      <c r="B5" s="279" t="s">
        <v>34</v>
      </c>
      <c r="C5" s="280">
        <v>1.65534171832423</v>
      </c>
      <c r="D5" s="280">
        <v>0.73402831460592799</v>
      </c>
      <c r="E5" s="427">
        <v>1.23178793220008</v>
      </c>
      <c r="F5" s="281"/>
      <c r="G5" s="281"/>
      <c r="H5" s="433" t="s">
        <v>34</v>
      </c>
      <c r="I5" s="280">
        <v>4.7585980590528801E-4</v>
      </c>
      <c r="J5" s="280">
        <v>1.10418343398911E-3</v>
      </c>
      <c r="K5" s="436">
        <v>8.2410210542689405E-4</v>
      </c>
      <c r="Q5" s="281"/>
      <c r="R5" s="281"/>
      <c r="S5" s="281"/>
    </row>
    <row r="6" spans="2:19" ht="15" customHeight="1" x14ac:dyDescent="0.25">
      <c r="B6" s="282">
        <v>200</v>
      </c>
      <c r="C6" s="283">
        <v>4.0585846846886797</v>
      </c>
      <c r="D6" s="283">
        <v>0.71316634561289205</v>
      </c>
      <c r="E6" s="428">
        <v>2.52060141214967</v>
      </c>
      <c r="H6" s="433">
        <v>200</v>
      </c>
      <c r="I6" s="283">
        <v>6.6042521872550202E-3</v>
      </c>
      <c r="J6" s="283">
        <v>2.0897236260296798E-3</v>
      </c>
      <c r="K6" s="436">
        <v>4.1021183550265404E-3</v>
      </c>
      <c r="Q6" s="281"/>
      <c r="R6" s="281"/>
      <c r="S6" s="281"/>
    </row>
    <row r="7" spans="2:19" ht="15" customHeight="1" x14ac:dyDescent="0.25">
      <c r="B7" s="282">
        <v>300</v>
      </c>
      <c r="C7" s="283">
        <v>5.2014875974587103</v>
      </c>
      <c r="D7" s="283">
        <v>0.72093492936826498</v>
      </c>
      <c r="E7" s="428">
        <v>3.1416510219358802</v>
      </c>
      <c r="H7" s="433">
        <v>300</v>
      </c>
      <c r="I7" s="283">
        <v>4.9761766877321097E-2</v>
      </c>
      <c r="J7" s="283">
        <v>4.2311647794492603E-3</v>
      </c>
      <c r="K7" s="436">
        <v>2.45268706161051E-2</v>
      </c>
      <c r="Q7" s="281"/>
      <c r="R7" s="281"/>
      <c r="S7" s="281"/>
    </row>
    <row r="8" spans="2:19" ht="15" customHeight="1" x14ac:dyDescent="0.25">
      <c r="B8" s="282">
        <v>400</v>
      </c>
      <c r="C8" s="283">
        <v>5.0499311768210404</v>
      </c>
      <c r="D8" s="283">
        <v>0.79071235353979796</v>
      </c>
      <c r="E8" s="428">
        <v>3.0918480193945999</v>
      </c>
      <c r="H8" s="433">
        <v>400</v>
      </c>
      <c r="I8" s="283">
        <v>0.20129399760342401</v>
      </c>
      <c r="J8" s="283">
        <v>7.9599759650534497E-3</v>
      </c>
      <c r="K8" s="436">
        <v>9.4140484251664394E-2</v>
      </c>
      <c r="Q8" s="281"/>
      <c r="R8" s="281"/>
      <c r="S8" s="281"/>
    </row>
    <row r="9" spans="2:19" ht="15" customHeight="1" x14ac:dyDescent="0.25">
      <c r="B9" s="282">
        <v>500</v>
      </c>
      <c r="C9" s="283">
        <v>4.5660893682322996</v>
      </c>
      <c r="D9" s="283">
        <v>0.865998159951758</v>
      </c>
      <c r="E9" s="428">
        <v>2.8650529630883499</v>
      </c>
      <c r="H9" s="433">
        <v>500</v>
      </c>
      <c r="I9" s="283">
        <v>0.29435920091433099</v>
      </c>
      <c r="J9" s="283">
        <v>1.58451308179666E-2</v>
      </c>
      <c r="K9" s="436">
        <v>0.13999546877955901</v>
      </c>
      <c r="Q9" s="281"/>
      <c r="R9" s="281"/>
      <c r="S9" s="281"/>
    </row>
    <row r="10" spans="2:19" ht="15" customHeight="1" x14ac:dyDescent="0.25">
      <c r="B10" s="282">
        <v>600</v>
      </c>
      <c r="C10" s="283">
        <v>4.6140279695526702</v>
      </c>
      <c r="D10" s="283">
        <v>1.0041027379104801</v>
      </c>
      <c r="E10" s="428">
        <v>2.9544434098183499</v>
      </c>
      <c r="H10" s="433">
        <v>600</v>
      </c>
      <c r="I10" s="283">
        <v>0.87860672465501699</v>
      </c>
      <c r="J10" s="283">
        <v>4.4997915251744902E-2</v>
      </c>
      <c r="K10" s="436">
        <v>0.41658709700966701</v>
      </c>
      <c r="Q10" s="281"/>
      <c r="R10" s="281"/>
      <c r="S10" s="281"/>
    </row>
    <row r="11" spans="2:19" ht="15" customHeight="1" x14ac:dyDescent="0.25">
      <c r="B11" s="282">
        <v>700</v>
      </c>
      <c r="C11" s="283">
        <v>4.7444865664531699</v>
      </c>
      <c r="D11" s="283">
        <v>1.2341488192802199</v>
      </c>
      <c r="E11" s="428">
        <v>3.13068518530639</v>
      </c>
      <c r="H11" s="433">
        <v>700</v>
      </c>
      <c r="I11" s="283">
        <v>1.91839864888283</v>
      </c>
      <c r="J11" s="283">
        <v>0.194357995107626</v>
      </c>
      <c r="K11" s="436">
        <v>0.96286577552841102</v>
      </c>
      <c r="Q11" s="281"/>
      <c r="R11" s="281"/>
      <c r="S11" s="281"/>
    </row>
    <row r="12" spans="2:19" ht="15" customHeight="1" x14ac:dyDescent="0.25">
      <c r="B12" s="282">
        <v>800</v>
      </c>
      <c r="C12" s="283">
        <v>5.7588186946122004</v>
      </c>
      <c r="D12" s="283">
        <v>1.6920074360358199</v>
      </c>
      <c r="E12" s="428">
        <v>3.8891907275485198</v>
      </c>
      <c r="H12" s="433">
        <v>800</v>
      </c>
      <c r="I12" s="283">
        <v>5.0504756523318104</v>
      </c>
      <c r="J12" s="283">
        <v>0.55386679816065398</v>
      </c>
      <c r="K12" s="436">
        <v>2.5582736445841898</v>
      </c>
      <c r="Q12" s="281"/>
      <c r="R12" s="281"/>
      <c r="S12" s="281"/>
    </row>
    <row r="13" spans="2:19" ht="15" customHeight="1" x14ac:dyDescent="0.25">
      <c r="B13" s="282">
        <v>900</v>
      </c>
      <c r="C13" s="283">
        <v>7.3969237745657397</v>
      </c>
      <c r="D13" s="283">
        <v>3.1262913662617202</v>
      </c>
      <c r="E13" s="428">
        <v>5.4335934698274899</v>
      </c>
      <c r="H13" s="433">
        <v>900</v>
      </c>
      <c r="I13" s="283">
        <v>9.9522929675741505</v>
      </c>
      <c r="J13" s="283">
        <v>2.1465046536108598</v>
      </c>
      <c r="K13" s="436">
        <v>5.6260102200617297</v>
      </c>
      <c r="Q13" s="281"/>
      <c r="R13" s="281"/>
      <c r="S13" s="281"/>
    </row>
    <row r="14" spans="2:19" ht="15" customHeight="1" x14ac:dyDescent="0.25">
      <c r="B14" s="284">
        <v>1000</v>
      </c>
      <c r="C14" s="283">
        <v>6.3147482941941</v>
      </c>
      <c r="D14" s="283">
        <v>3.67650189778578</v>
      </c>
      <c r="E14" s="428">
        <v>5.1018719315825196</v>
      </c>
      <c r="F14" s="285"/>
      <c r="G14" s="285"/>
      <c r="H14" s="434">
        <v>1000</v>
      </c>
      <c r="I14" s="283">
        <v>9.13033929700706</v>
      </c>
      <c r="J14" s="283">
        <v>3.1599592397751599</v>
      </c>
      <c r="K14" s="436">
        <v>5.8213138406685001</v>
      </c>
      <c r="Q14" s="281"/>
      <c r="R14" s="281"/>
      <c r="S14" s="281"/>
    </row>
    <row r="15" spans="2:19" ht="15" customHeight="1" x14ac:dyDescent="0.25">
      <c r="B15" s="284">
        <v>1100</v>
      </c>
      <c r="C15" s="283">
        <v>4.8452885292515804</v>
      </c>
      <c r="D15" s="283">
        <v>3.5676256227586598</v>
      </c>
      <c r="E15" s="428">
        <v>4.2579108147285698</v>
      </c>
      <c r="H15" s="434">
        <v>1100</v>
      </c>
      <c r="I15" s="283">
        <v>6.7075720352507497</v>
      </c>
      <c r="J15" s="283">
        <v>3.2894124358390702</v>
      </c>
      <c r="K15" s="436">
        <v>4.8130901061513498</v>
      </c>
      <c r="Q15" s="281"/>
      <c r="R15" s="281"/>
      <c r="S15" s="281"/>
    </row>
    <row r="16" spans="2:19" ht="15" customHeight="1" x14ac:dyDescent="0.25">
      <c r="B16" s="284">
        <v>1200</v>
      </c>
      <c r="C16" s="283">
        <v>4.6096110573610298</v>
      </c>
      <c r="D16" s="283">
        <v>3.9236999459052999</v>
      </c>
      <c r="E16" s="428">
        <v>4.2942783518677698</v>
      </c>
      <c r="H16" s="434">
        <v>1200</v>
      </c>
      <c r="I16" s="283">
        <v>5.8449983140756503</v>
      </c>
      <c r="J16" s="283">
        <v>3.7952510939506201</v>
      </c>
      <c r="K16" s="436">
        <v>4.7089457235480001</v>
      </c>
      <c r="L16" s="286"/>
      <c r="Q16" s="281"/>
      <c r="R16" s="281"/>
      <c r="S16" s="281"/>
    </row>
    <row r="17" spans="2:21" ht="15" customHeight="1" x14ac:dyDescent="0.25">
      <c r="B17" s="284">
        <v>1300</v>
      </c>
      <c r="C17" s="283">
        <v>4.4159094132783299</v>
      </c>
      <c r="D17" s="283">
        <v>4.3450840614217796</v>
      </c>
      <c r="E17" s="428">
        <v>4.3833489991875902</v>
      </c>
      <c r="H17" s="434">
        <v>1300</v>
      </c>
      <c r="I17" s="283">
        <v>5.7590142552519898</v>
      </c>
      <c r="J17" s="283">
        <v>4.4365026176518496</v>
      </c>
      <c r="K17" s="436">
        <v>5.02602495923189</v>
      </c>
      <c r="Q17" s="281"/>
      <c r="R17" s="281"/>
      <c r="S17" s="281"/>
    </row>
    <row r="18" spans="2:21" ht="15" customHeight="1" x14ac:dyDescent="0.25">
      <c r="B18" s="284">
        <v>1400</v>
      </c>
      <c r="C18" s="283">
        <v>4.2068322903737698</v>
      </c>
      <c r="D18" s="283">
        <v>4.9543840954912204</v>
      </c>
      <c r="E18" s="428">
        <v>4.5505029632453198</v>
      </c>
      <c r="H18" s="434">
        <v>1400</v>
      </c>
      <c r="I18" s="283">
        <v>5.9021438601027096</v>
      </c>
      <c r="J18" s="283">
        <v>5.2804076906383397</v>
      </c>
      <c r="K18" s="436">
        <v>5.55755259586787</v>
      </c>
      <c r="Q18" s="281"/>
      <c r="R18" s="281"/>
      <c r="S18" s="281"/>
    </row>
    <row r="19" spans="2:21" ht="15" customHeight="1" x14ac:dyDescent="0.25">
      <c r="B19" s="284">
        <v>1500</v>
      </c>
      <c r="C19" s="283">
        <v>3.8137187289144299</v>
      </c>
      <c r="D19" s="283">
        <v>5.5348266263601102</v>
      </c>
      <c r="E19" s="428">
        <v>4.6049606270016898</v>
      </c>
      <c r="H19" s="434">
        <v>1500</v>
      </c>
      <c r="I19" s="283">
        <v>5.5972827170670802</v>
      </c>
      <c r="J19" s="283">
        <v>6.1158225076293098</v>
      </c>
      <c r="K19" s="436">
        <v>5.8846783854578204</v>
      </c>
      <c r="Q19" s="281"/>
      <c r="R19" s="281"/>
      <c r="S19" s="281"/>
    </row>
    <row r="20" spans="2:21" ht="15" customHeight="1" x14ac:dyDescent="0.25">
      <c r="B20" s="284">
        <v>1600</v>
      </c>
      <c r="C20" s="283">
        <v>3.34067818953495</v>
      </c>
      <c r="D20" s="283">
        <v>5.5783524782397897</v>
      </c>
      <c r="E20" s="428">
        <v>4.3694002435813903</v>
      </c>
      <c r="H20" s="434">
        <v>1600</v>
      </c>
      <c r="I20" s="283">
        <v>5.0271238548111397</v>
      </c>
      <c r="J20" s="283">
        <v>6.2870021506651597</v>
      </c>
      <c r="K20" s="436">
        <v>5.72539922637975</v>
      </c>
      <c r="Q20" s="281"/>
      <c r="R20" s="281"/>
      <c r="S20" s="281"/>
    </row>
    <row r="21" spans="2:21" ht="15" customHeight="1" x14ac:dyDescent="0.25">
      <c r="B21" s="284">
        <v>1700</v>
      </c>
      <c r="C21" s="283">
        <v>2.9215896274707198</v>
      </c>
      <c r="D21" s="283">
        <v>5.2959383777915496</v>
      </c>
      <c r="E21" s="428">
        <v>4.0131447906961899</v>
      </c>
      <c r="H21" s="434">
        <v>1700</v>
      </c>
      <c r="I21" s="283">
        <v>4.4385717320596596</v>
      </c>
      <c r="J21" s="283">
        <v>6.0233557259045298</v>
      </c>
      <c r="K21" s="436">
        <v>5.31692294725213</v>
      </c>
      <c r="Q21" s="281"/>
      <c r="R21" s="281"/>
      <c r="S21" s="281"/>
    </row>
    <row r="22" spans="2:21" ht="15" customHeight="1" x14ac:dyDescent="0.25">
      <c r="B22" s="284">
        <v>1800</v>
      </c>
      <c r="C22" s="283">
        <v>2.6150605833559499</v>
      </c>
      <c r="D22" s="283">
        <v>4.9141818764228997</v>
      </c>
      <c r="E22" s="428">
        <v>3.6720315603405802</v>
      </c>
      <c r="H22" s="434">
        <v>1800</v>
      </c>
      <c r="I22" s="283">
        <v>3.8891732168310198</v>
      </c>
      <c r="J22" s="283">
        <v>5.5266783685748404</v>
      </c>
      <c r="K22" s="436">
        <v>4.7967446243568004</v>
      </c>
      <c r="Q22" s="281"/>
      <c r="R22" s="281"/>
      <c r="S22" s="281"/>
    </row>
    <row r="23" spans="2:21" ht="15" customHeight="1" x14ac:dyDescent="0.25">
      <c r="B23" s="284">
        <v>1900</v>
      </c>
      <c r="C23" s="283">
        <v>2.5044799320488398</v>
      </c>
      <c r="D23" s="283">
        <v>4.5395640483554001</v>
      </c>
      <c r="E23" s="428">
        <v>3.4400655634572002</v>
      </c>
      <c r="H23" s="434">
        <v>1900</v>
      </c>
      <c r="I23" s="283">
        <v>3.63972297523831</v>
      </c>
      <c r="J23" s="283">
        <v>5.0835471700293597</v>
      </c>
      <c r="K23" s="436">
        <v>4.4399485838666903</v>
      </c>
      <c r="Q23" s="281"/>
      <c r="R23" s="281"/>
      <c r="S23" s="281"/>
    </row>
    <row r="24" spans="2:21" ht="15" customHeight="1" x14ac:dyDescent="0.25">
      <c r="B24" s="284">
        <v>2000</v>
      </c>
      <c r="C24" s="283">
        <v>2.4291170646747999</v>
      </c>
      <c r="D24" s="283">
        <v>4.3168461865542298</v>
      </c>
      <c r="E24" s="428">
        <v>3.2969594443926602</v>
      </c>
      <c r="H24" s="434">
        <v>2000</v>
      </c>
      <c r="I24" s="283">
        <v>3.4729579285571899</v>
      </c>
      <c r="J24" s="283">
        <v>4.8430476420929702</v>
      </c>
      <c r="K24" s="436">
        <v>4.2323169134288303</v>
      </c>
      <c r="Q24" s="281"/>
      <c r="R24" s="281"/>
      <c r="S24" s="281"/>
    </row>
    <row r="25" spans="2:21" ht="15" customHeight="1" x14ac:dyDescent="0.25">
      <c r="B25" s="284">
        <v>2100</v>
      </c>
      <c r="C25" s="283">
        <v>2.4426165417932801</v>
      </c>
      <c r="D25" s="283">
        <v>4.2688593985080097</v>
      </c>
      <c r="E25" s="428">
        <v>3.2821919492734302</v>
      </c>
      <c r="H25" s="434">
        <v>2100</v>
      </c>
      <c r="I25" s="283">
        <v>3.5336714343970499</v>
      </c>
      <c r="J25" s="283">
        <v>4.7476689254494504</v>
      </c>
      <c r="K25" s="436">
        <v>4.2065178132398104</v>
      </c>
      <c r="Q25" s="281"/>
      <c r="R25" s="281"/>
      <c r="S25" s="281"/>
    </row>
    <row r="26" spans="2:21" ht="15" customHeight="1" x14ac:dyDescent="0.25">
      <c r="B26" s="284">
        <v>2200</v>
      </c>
      <c r="C26" s="283">
        <v>1.9733799215384</v>
      </c>
      <c r="D26" s="283">
        <v>3.61620896471937</v>
      </c>
      <c r="E26" s="428">
        <v>2.7286348200189301</v>
      </c>
      <c r="H26" s="434">
        <v>2200</v>
      </c>
      <c r="I26" s="283">
        <v>2.81939884184249</v>
      </c>
      <c r="J26" s="283">
        <v>4.0836017828461104</v>
      </c>
      <c r="K26" s="436">
        <v>3.5200711061972298</v>
      </c>
      <c r="Q26" s="281"/>
      <c r="R26" s="281"/>
      <c r="S26" s="281"/>
    </row>
    <row r="27" spans="2:21" ht="15" customHeight="1" x14ac:dyDescent="0.25">
      <c r="B27" s="284">
        <v>2300</v>
      </c>
      <c r="C27" s="283">
        <v>1.6787427025055299</v>
      </c>
      <c r="D27" s="283">
        <v>3.2475640849567</v>
      </c>
      <c r="E27" s="428">
        <v>2.3999741896498299</v>
      </c>
      <c r="H27" s="434">
        <v>2300</v>
      </c>
      <c r="I27" s="283">
        <v>2.41820492746904</v>
      </c>
      <c r="J27" s="283">
        <v>3.6075817058160999</v>
      </c>
      <c r="K27" s="436">
        <v>3.07740551419904</v>
      </c>
      <c r="Q27" s="281"/>
      <c r="R27" s="281"/>
      <c r="S27" s="281"/>
    </row>
    <row r="28" spans="2:21" ht="15" customHeight="1" x14ac:dyDescent="0.25">
      <c r="B28" s="284">
        <v>2400</v>
      </c>
      <c r="C28" s="283">
        <v>1.4718806350773701</v>
      </c>
      <c r="D28" s="283">
        <v>2.8578122710062202</v>
      </c>
      <c r="E28" s="428">
        <v>2.1090325416249001</v>
      </c>
      <c r="H28" s="434">
        <v>2400</v>
      </c>
      <c r="I28" s="283">
        <v>2.1144358216092298</v>
      </c>
      <c r="J28" s="283">
        <v>3.1752318601972398</v>
      </c>
      <c r="K28" s="436">
        <v>2.7023717757733099</v>
      </c>
      <c r="Q28" s="281"/>
      <c r="R28" s="281"/>
      <c r="S28" s="281"/>
    </row>
    <row r="29" spans="2:21" ht="15" customHeight="1" x14ac:dyDescent="0.25">
      <c r="B29" s="284">
        <v>2500</v>
      </c>
      <c r="C29" s="283">
        <v>1.25298910252271</v>
      </c>
      <c r="D29" s="283">
        <v>2.53764120983283</v>
      </c>
      <c r="E29" s="428">
        <v>1.8435799500101999</v>
      </c>
      <c r="H29" s="434">
        <v>2500</v>
      </c>
      <c r="I29" s="283">
        <v>1.88995806021462</v>
      </c>
      <c r="J29" s="283">
        <v>2.8317079232801001</v>
      </c>
      <c r="K29" s="436">
        <v>2.41191382191061</v>
      </c>
      <c r="Q29" s="281"/>
      <c r="R29" s="281"/>
      <c r="S29" s="281"/>
    </row>
    <row r="30" spans="2:21" ht="15" customHeight="1" x14ac:dyDescent="0.25">
      <c r="B30" s="284">
        <v>2600</v>
      </c>
      <c r="C30" s="283">
        <v>0.99131162944141504</v>
      </c>
      <c r="D30" s="283">
        <v>2.3034970502666701</v>
      </c>
      <c r="E30" s="428">
        <v>1.59456031858931</v>
      </c>
      <c r="H30" s="434">
        <v>2600</v>
      </c>
      <c r="I30" s="283">
        <v>1.47445118111641</v>
      </c>
      <c r="J30" s="283">
        <v>2.5636940954360501</v>
      </c>
      <c r="K30" s="436">
        <v>2.07815354127926</v>
      </c>
      <c r="N30" s="287"/>
      <c r="O30" s="287"/>
      <c r="P30" s="287"/>
      <c r="Q30" s="287"/>
      <c r="R30" s="288"/>
      <c r="S30" s="288"/>
      <c r="T30" s="289"/>
      <c r="U30" s="289"/>
    </row>
    <row r="31" spans="2:21" ht="15" customHeight="1" x14ac:dyDescent="0.25">
      <c r="B31" s="284">
        <v>2700</v>
      </c>
      <c r="C31" s="283">
        <v>0.84142098475369598</v>
      </c>
      <c r="D31" s="283">
        <v>2.08040525431056</v>
      </c>
      <c r="E31" s="428">
        <v>1.4110170377375699</v>
      </c>
      <c r="H31" s="434">
        <v>2700</v>
      </c>
      <c r="I31" s="283">
        <v>1.2477533005285599</v>
      </c>
      <c r="J31" s="283">
        <v>2.3112049212642001</v>
      </c>
      <c r="K31" s="436">
        <v>1.8371610854377001</v>
      </c>
      <c r="Q31" s="281"/>
      <c r="R31" s="281"/>
      <c r="S31" s="281"/>
    </row>
    <row r="32" spans="2:21" ht="15" customHeight="1" x14ac:dyDescent="0.25">
      <c r="B32" s="284">
        <v>2800</v>
      </c>
      <c r="C32" s="283">
        <v>0.74125920922615895</v>
      </c>
      <c r="D32" s="283">
        <v>1.77704863815939</v>
      </c>
      <c r="E32" s="428">
        <v>1.21744085651519</v>
      </c>
      <c r="H32" s="434">
        <v>2800</v>
      </c>
      <c r="I32" s="283">
        <v>1.1252448206697001</v>
      </c>
      <c r="J32" s="283">
        <v>1.94675981165717</v>
      </c>
      <c r="K32" s="436">
        <v>1.5805615663178201</v>
      </c>
      <c r="Q32" s="281"/>
      <c r="R32" s="281"/>
      <c r="S32" s="281"/>
    </row>
    <row r="33" spans="2:19" ht="15" customHeight="1" x14ac:dyDescent="0.25">
      <c r="B33" s="284">
        <v>2900</v>
      </c>
      <c r="C33" s="283">
        <v>0.61105941666914299</v>
      </c>
      <c r="D33" s="283">
        <v>1.6059037044670399</v>
      </c>
      <c r="E33" s="428">
        <v>1.06841742644105</v>
      </c>
      <c r="H33" s="434">
        <v>2900</v>
      </c>
      <c r="I33" s="283">
        <v>0.90784523118483595</v>
      </c>
      <c r="J33" s="283">
        <v>1.7746984868538001</v>
      </c>
      <c r="K33" s="436">
        <v>1.3882902719396599</v>
      </c>
      <c r="Q33" s="281"/>
      <c r="R33" s="281"/>
      <c r="S33" s="281"/>
    </row>
    <row r="34" spans="2:19" ht="15" customHeight="1" x14ac:dyDescent="0.25">
      <c r="B34" s="284">
        <v>3000</v>
      </c>
      <c r="C34" s="283">
        <v>0.481193696082583</v>
      </c>
      <c r="D34" s="283">
        <v>1.40842964113067</v>
      </c>
      <c r="E34" s="428">
        <v>0.90747024168639101</v>
      </c>
      <c r="F34" s="281"/>
      <c r="G34" s="281"/>
      <c r="H34" s="434">
        <v>3000</v>
      </c>
      <c r="I34" s="283">
        <v>0.72933434086128002</v>
      </c>
      <c r="J34" s="283">
        <v>1.56567216982172</v>
      </c>
      <c r="K34" s="436">
        <v>1.19286650122632</v>
      </c>
      <c r="Q34" s="281"/>
      <c r="R34" s="281"/>
      <c r="S34" s="281"/>
    </row>
    <row r="35" spans="2:19" ht="15" customHeight="1" x14ac:dyDescent="0.25">
      <c r="B35" s="284">
        <v>3100</v>
      </c>
      <c r="C35" s="283">
        <v>0.42331200433058502</v>
      </c>
      <c r="D35" s="283">
        <v>1.2409129873478399</v>
      </c>
      <c r="E35" s="428">
        <v>0.79918626220871103</v>
      </c>
      <c r="F35" s="281"/>
      <c r="G35" s="281"/>
      <c r="H35" s="434">
        <v>3100</v>
      </c>
      <c r="I35" s="283">
        <v>0.67928760906952201</v>
      </c>
      <c r="J35" s="283">
        <v>1.41201702072754</v>
      </c>
      <c r="K35" s="436">
        <v>1.08539580528853</v>
      </c>
      <c r="Q35" s="281"/>
      <c r="R35" s="281"/>
      <c r="S35" s="281"/>
    </row>
    <row r="36" spans="2:19" ht="15" customHeight="1" x14ac:dyDescent="0.25">
      <c r="B36" s="284">
        <v>3200</v>
      </c>
      <c r="C36" s="283">
        <v>0.29855211655212599</v>
      </c>
      <c r="D36" s="283">
        <v>1.10223949689947</v>
      </c>
      <c r="E36" s="428">
        <v>0.66802989841494198</v>
      </c>
      <c r="H36" s="434">
        <v>3200</v>
      </c>
      <c r="I36" s="283">
        <v>0.46245247154535901</v>
      </c>
      <c r="J36" s="283">
        <v>1.2447331037671701</v>
      </c>
      <c r="K36" s="436">
        <v>0.89602395296002002</v>
      </c>
      <c r="Q36" s="281"/>
      <c r="R36" s="281"/>
      <c r="S36" s="281"/>
    </row>
    <row r="37" spans="2:19" ht="15" customHeight="1" x14ac:dyDescent="0.25">
      <c r="B37" s="284">
        <v>3300</v>
      </c>
      <c r="C37" s="283">
        <v>0.26011047153066502</v>
      </c>
      <c r="D37" s="283">
        <v>0.98349743648726295</v>
      </c>
      <c r="E37" s="428">
        <v>0.59267188505581803</v>
      </c>
      <c r="H37" s="434">
        <v>3300</v>
      </c>
      <c r="I37" s="283">
        <v>0.41466140330199902</v>
      </c>
      <c r="J37" s="283">
        <v>1.1171933219163499</v>
      </c>
      <c r="K37" s="436">
        <v>0.80403293079284199</v>
      </c>
      <c r="Q37" s="281"/>
      <c r="R37" s="281"/>
      <c r="S37" s="281"/>
    </row>
    <row r="38" spans="2:19" ht="15" customHeight="1" x14ac:dyDescent="0.25">
      <c r="B38" s="284">
        <v>3400</v>
      </c>
      <c r="C38" s="283">
        <v>0.20713481169269801</v>
      </c>
      <c r="D38" s="283">
        <v>0.84921181403341495</v>
      </c>
      <c r="E38" s="428">
        <v>0.502315739514964</v>
      </c>
      <c r="H38" s="434">
        <v>3400</v>
      </c>
      <c r="I38" s="283">
        <v>0.32461099402451599</v>
      </c>
      <c r="J38" s="283">
        <v>0.95309158905258395</v>
      </c>
      <c r="K38" s="436">
        <v>0.67294029095823504</v>
      </c>
      <c r="Q38" s="281"/>
      <c r="R38" s="281"/>
      <c r="S38" s="281"/>
    </row>
    <row r="39" spans="2:19" ht="15" customHeight="1" x14ac:dyDescent="0.25">
      <c r="B39" s="284">
        <v>3500</v>
      </c>
      <c r="C39" s="283">
        <v>0.16189077067888999</v>
      </c>
      <c r="D39" s="283">
        <v>0.75679931188483096</v>
      </c>
      <c r="E39" s="428">
        <v>0.43538702505707699</v>
      </c>
      <c r="H39" s="434">
        <v>3500</v>
      </c>
      <c r="I39" s="283">
        <v>0.25438473150833701</v>
      </c>
      <c r="J39" s="283">
        <v>0.86122904825852697</v>
      </c>
      <c r="K39" s="436">
        <v>0.59072233027282395</v>
      </c>
      <c r="Q39" s="281"/>
      <c r="R39" s="281"/>
      <c r="S39" s="281"/>
    </row>
    <row r="40" spans="2:19" ht="15" customHeight="1" x14ac:dyDescent="0.25">
      <c r="B40" s="284">
        <v>3600</v>
      </c>
      <c r="C40" s="283">
        <v>0.15365690756817299</v>
      </c>
      <c r="D40" s="283">
        <v>0.68050073483607199</v>
      </c>
      <c r="E40" s="428">
        <v>0.39586189105681802</v>
      </c>
      <c r="H40" s="434">
        <v>3600</v>
      </c>
      <c r="I40" s="283">
        <v>0.24040733553902499</v>
      </c>
      <c r="J40" s="283">
        <v>0.77018655309553496</v>
      </c>
      <c r="K40" s="436">
        <v>0.53403234773739405</v>
      </c>
      <c r="Q40" s="281"/>
      <c r="R40" s="281"/>
      <c r="S40" s="281"/>
    </row>
    <row r="41" spans="2:19" ht="15" customHeight="1" x14ac:dyDescent="0.25">
      <c r="B41" s="284">
        <v>3700</v>
      </c>
      <c r="C41" s="283">
        <v>0.12586387016556699</v>
      </c>
      <c r="D41" s="283">
        <v>0.58750095205962605</v>
      </c>
      <c r="E41" s="428">
        <v>0.33809147161194703</v>
      </c>
      <c r="H41" s="434">
        <v>3700</v>
      </c>
      <c r="I41" s="283">
        <v>0.20503505082329099</v>
      </c>
      <c r="J41" s="283">
        <v>0.66920371131535294</v>
      </c>
      <c r="K41" s="436">
        <v>0.462296045748115</v>
      </c>
      <c r="Q41" s="281"/>
      <c r="R41" s="281"/>
      <c r="S41" s="281"/>
    </row>
    <row r="42" spans="2:19" ht="15" customHeight="1" x14ac:dyDescent="0.25">
      <c r="B42" s="284">
        <v>3800</v>
      </c>
      <c r="C42" s="283">
        <v>0.119058057485374</v>
      </c>
      <c r="D42" s="283">
        <v>0.57309449683646096</v>
      </c>
      <c r="E42" s="428">
        <v>0.32779142894111202</v>
      </c>
      <c r="H42" s="434">
        <v>3800</v>
      </c>
      <c r="I42" s="283">
        <v>0.198193597789625</v>
      </c>
      <c r="J42" s="283">
        <v>0.65666063500355798</v>
      </c>
      <c r="K42" s="436">
        <v>0.452294523105994</v>
      </c>
      <c r="Q42" s="281"/>
      <c r="R42" s="281"/>
      <c r="S42" s="281"/>
    </row>
    <row r="43" spans="2:19" ht="15" customHeight="1" x14ac:dyDescent="0.25">
      <c r="B43" s="284">
        <v>3900</v>
      </c>
      <c r="C43" s="283">
        <v>8.9580256855461504E-2</v>
      </c>
      <c r="D43" s="283">
        <v>0.49050827123157797</v>
      </c>
      <c r="E43" s="428">
        <v>0.27389818576748398</v>
      </c>
      <c r="H43" s="434">
        <v>3900</v>
      </c>
      <c r="I43" s="283">
        <v>0.15289769677304799</v>
      </c>
      <c r="J43" s="283">
        <v>0.55358833156270904</v>
      </c>
      <c r="K43" s="436">
        <v>0.37497660932559002</v>
      </c>
      <c r="Q43" s="281"/>
      <c r="R43" s="281"/>
      <c r="S43" s="281"/>
    </row>
    <row r="44" spans="2:19" ht="15" customHeight="1" x14ac:dyDescent="0.25">
      <c r="B44" s="284">
        <v>4000</v>
      </c>
      <c r="C44" s="283">
        <v>8.2195325048078804E-2</v>
      </c>
      <c r="D44" s="283">
        <v>0.46208580538895</v>
      </c>
      <c r="E44" s="428">
        <v>0.25684170554304597</v>
      </c>
      <c r="H44" s="434">
        <v>4000</v>
      </c>
      <c r="I44" s="283">
        <v>0.13723835428346301</v>
      </c>
      <c r="J44" s="283">
        <v>0.52250757680647497</v>
      </c>
      <c r="K44" s="436">
        <v>0.35077009810070497</v>
      </c>
      <c r="Q44" s="281"/>
      <c r="R44" s="281"/>
      <c r="S44" s="281"/>
    </row>
    <row r="45" spans="2:19" ht="15" customHeight="1" x14ac:dyDescent="0.25">
      <c r="B45" s="284">
        <v>4100</v>
      </c>
      <c r="C45" s="283">
        <v>5.88870650678186E-2</v>
      </c>
      <c r="D45" s="283">
        <v>0.41694653499755702</v>
      </c>
      <c r="E45" s="428">
        <v>0.223497113650938</v>
      </c>
      <c r="H45" s="434">
        <v>4100</v>
      </c>
      <c r="I45" s="283">
        <v>9.71048366368987E-2</v>
      </c>
      <c r="J45" s="283">
        <v>0.480725046904449</v>
      </c>
      <c r="K45" s="436">
        <v>0.30972263134556999</v>
      </c>
      <c r="Q45" s="281"/>
      <c r="R45" s="281"/>
      <c r="S45" s="281"/>
    </row>
    <row r="46" spans="2:19" ht="15" customHeight="1" x14ac:dyDescent="0.25">
      <c r="B46" s="284">
        <v>4200</v>
      </c>
      <c r="C46" s="283">
        <v>5.7867356776091103E-2</v>
      </c>
      <c r="D46" s="283">
        <v>0.35583705860494902</v>
      </c>
      <c r="E46" s="428">
        <v>0.19485244225356901</v>
      </c>
      <c r="H46" s="434">
        <v>4200</v>
      </c>
      <c r="I46" s="283">
        <v>9.9251864309304105E-2</v>
      </c>
      <c r="J46" s="283">
        <v>0.41216458724569299</v>
      </c>
      <c r="K46" s="436">
        <v>0.27268071739454602</v>
      </c>
      <c r="Q46" s="281"/>
      <c r="R46" s="281"/>
      <c r="S46" s="281"/>
    </row>
    <row r="47" spans="2:19" ht="15" customHeight="1" x14ac:dyDescent="0.25">
      <c r="B47" s="284">
        <v>4300</v>
      </c>
      <c r="C47" s="283">
        <v>5.04395837311956E-2</v>
      </c>
      <c r="D47" s="283">
        <v>0.33805160491780101</v>
      </c>
      <c r="E47" s="428">
        <v>0.18266295095537899</v>
      </c>
      <c r="H47" s="434">
        <v>4300</v>
      </c>
      <c r="I47" s="283">
        <v>8.4327448803786301E-2</v>
      </c>
      <c r="J47" s="283">
        <v>0.38957474986207902</v>
      </c>
      <c r="K47" s="436">
        <v>0.25350781588226701</v>
      </c>
      <c r="Q47" s="281"/>
      <c r="R47" s="281"/>
      <c r="S47" s="281"/>
    </row>
    <row r="48" spans="2:19" ht="15" customHeight="1" x14ac:dyDescent="0.25">
      <c r="B48" s="284">
        <v>4400</v>
      </c>
      <c r="C48" s="283">
        <v>4.3025261151857397E-2</v>
      </c>
      <c r="D48" s="283">
        <v>0.31403489936026402</v>
      </c>
      <c r="E48" s="428">
        <v>0.16761604413194001</v>
      </c>
      <c r="H48" s="434">
        <v>4400</v>
      </c>
      <c r="I48" s="283">
        <v>7.0382076549478298E-2</v>
      </c>
      <c r="J48" s="283">
        <v>0.35886548396791101</v>
      </c>
      <c r="K48" s="436">
        <v>0.230271217563639</v>
      </c>
      <c r="Q48" s="281"/>
      <c r="R48" s="281"/>
      <c r="S48" s="281"/>
    </row>
    <row r="49" spans="2:19" ht="15" customHeight="1" x14ac:dyDescent="0.25">
      <c r="B49" s="284">
        <v>4500</v>
      </c>
      <c r="C49" s="283">
        <v>4.0151944836031801E-2</v>
      </c>
      <c r="D49" s="283">
        <v>0.27711773550461399</v>
      </c>
      <c r="E49" s="428">
        <v>0.149091809831494</v>
      </c>
      <c r="H49" s="434">
        <v>4500</v>
      </c>
      <c r="I49" s="283">
        <v>6.8473651736619207E-2</v>
      </c>
      <c r="J49" s="283">
        <v>0.316252935238369</v>
      </c>
      <c r="K49" s="436">
        <v>0.20580292538436101</v>
      </c>
      <c r="Q49" s="281"/>
      <c r="R49" s="281"/>
      <c r="S49" s="281"/>
    </row>
    <row r="50" spans="2:19" ht="15" customHeight="1" x14ac:dyDescent="0.25">
      <c r="B50" s="282" t="s">
        <v>35</v>
      </c>
      <c r="C50" s="283">
        <v>0.27969509575183699</v>
      </c>
      <c r="D50" s="283">
        <v>3.3398949625982799</v>
      </c>
      <c r="E50" s="428">
        <v>1.68655538310716</v>
      </c>
      <c r="H50" s="435" t="s">
        <v>35</v>
      </c>
      <c r="I50" s="290">
        <v>0.48982366032790597</v>
      </c>
      <c r="J50" s="290">
        <v>3.8622404391491698</v>
      </c>
      <c r="K50" s="436">
        <v>2.3589530731172101</v>
      </c>
      <c r="Q50" s="281"/>
      <c r="R50" s="281"/>
      <c r="S50" s="281"/>
    </row>
    <row r="51" spans="2:19" ht="15" customHeight="1" x14ac:dyDescent="0.25">
      <c r="B51" s="431" t="s">
        <v>29</v>
      </c>
      <c r="C51" s="430">
        <f>SUM(C5:C50)</f>
        <v>99.999999999999972</v>
      </c>
      <c r="D51" s="430">
        <f>SUM(D5:D50)</f>
        <v>100.00000000000004</v>
      </c>
      <c r="E51" s="430">
        <f>SUM(E5:E50)</f>
        <v>99.999999999999986</v>
      </c>
      <c r="H51" s="432" t="s">
        <v>29</v>
      </c>
      <c r="I51" s="437">
        <f>SUM(I5:I50)</f>
        <v>100.00000000000004</v>
      </c>
      <c r="J51" s="437">
        <f>SUM(J5:J50)</f>
        <v>100.00000000000006</v>
      </c>
      <c r="K51" s="429">
        <f>SUM(K5:K50)</f>
        <v>100.00000000000004</v>
      </c>
      <c r="Q51" s="281"/>
      <c r="R51" s="281"/>
      <c r="S51" s="281"/>
    </row>
    <row r="52" spans="2:19" x14ac:dyDescent="0.25">
      <c r="B52" s="291"/>
      <c r="C52" s="49"/>
      <c r="D52" s="49"/>
    </row>
    <row r="53" spans="2:19" ht="156.94999999999999" customHeight="1" x14ac:dyDescent="0.25">
      <c r="B53" s="517" t="s">
        <v>372</v>
      </c>
      <c r="C53" s="517"/>
      <c r="D53" s="517"/>
      <c r="E53" s="517"/>
      <c r="F53" s="292"/>
      <c r="G53" s="292"/>
      <c r="H53" s="517" t="s">
        <v>373</v>
      </c>
      <c r="I53" s="517"/>
      <c r="J53" s="517"/>
      <c r="K53" s="517"/>
      <c r="L53" s="293"/>
      <c r="M53" s="293"/>
    </row>
    <row r="54" spans="2:19" ht="12.95" customHeight="1" x14ac:dyDescent="0.25">
      <c r="B54" s="293"/>
      <c r="C54" s="293"/>
      <c r="D54" s="293"/>
      <c r="E54" s="293"/>
      <c r="F54" s="293"/>
      <c r="G54" s="293"/>
      <c r="H54" s="293"/>
      <c r="I54" s="293"/>
      <c r="J54" s="293"/>
      <c r="K54" s="293"/>
      <c r="L54" s="293"/>
      <c r="M54" s="293"/>
    </row>
    <row r="55" spans="2:19" x14ac:dyDescent="0.25">
      <c r="B55" s="293"/>
      <c r="C55" s="293"/>
      <c r="D55" s="293"/>
      <c r="E55" s="293"/>
      <c r="F55" s="293"/>
      <c r="G55" s="293"/>
      <c r="H55" s="293"/>
      <c r="I55" s="293"/>
      <c r="J55" s="293"/>
      <c r="K55" s="293"/>
      <c r="L55" s="293"/>
      <c r="M55" s="293"/>
    </row>
    <row r="56" spans="2:19" x14ac:dyDescent="0.25">
      <c r="B56" s="293"/>
      <c r="C56" s="293"/>
      <c r="D56" s="293"/>
      <c r="E56" s="293"/>
      <c r="F56" s="293"/>
      <c r="G56" s="293"/>
      <c r="H56" s="293"/>
      <c r="I56" s="293"/>
      <c r="J56" s="293"/>
      <c r="K56" s="293"/>
      <c r="L56" s="293"/>
      <c r="M56" s="293"/>
    </row>
    <row r="57" spans="2:19" x14ac:dyDescent="0.25">
      <c r="B57" s="293"/>
      <c r="C57" s="293"/>
      <c r="D57" s="293"/>
      <c r="E57" s="293"/>
      <c r="F57" s="293"/>
      <c r="G57" s="293"/>
      <c r="H57" s="293"/>
      <c r="I57" s="293"/>
      <c r="J57" s="293"/>
      <c r="K57" s="293"/>
      <c r="L57" s="293"/>
      <c r="M57" s="293"/>
    </row>
    <row r="58" spans="2:19" x14ac:dyDescent="0.25">
      <c r="B58" s="293"/>
      <c r="C58" s="293"/>
      <c r="D58" s="293"/>
      <c r="E58" s="293"/>
      <c r="F58" s="293"/>
      <c r="G58" s="293"/>
      <c r="H58" s="293"/>
      <c r="I58" s="293"/>
      <c r="J58" s="293"/>
      <c r="K58" s="293"/>
      <c r="L58" s="293"/>
      <c r="M58" s="293"/>
    </row>
    <row r="59" spans="2:19" x14ac:dyDescent="0.25">
      <c r="B59" s="293"/>
      <c r="C59" s="293"/>
      <c r="D59" s="293"/>
      <c r="E59" s="293"/>
      <c r="F59" s="293"/>
      <c r="G59" s="293"/>
      <c r="H59" s="293"/>
      <c r="I59" s="293"/>
      <c r="J59" s="293"/>
      <c r="K59" s="293"/>
      <c r="L59" s="293"/>
      <c r="M59" s="293"/>
    </row>
    <row r="60" spans="2:19" x14ac:dyDescent="0.25">
      <c r="B60" s="293"/>
      <c r="C60" s="293"/>
      <c r="D60" s="293"/>
      <c r="E60" s="293"/>
      <c r="F60" s="293"/>
      <c r="G60" s="293"/>
      <c r="H60" s="293"/>
      <c r="I60" s="293"/>
      <c r="J60" s="293"/>
      <c r="K60" s="293"/>
      <c r="L60" s="293"/>
      <c r="M60" s="293"/>
    </row>
    <row r="61" spans="2:19" x14ac:dyDescent="0.25">
      <c r="B61" s="293"/>
      <c r="C61" s="293"/>
      <c r="D61" s="293"/>
      <c r="E61" s="293"/>
      <c r="F61" s="293"/>
      <c r="G61" s="293"/>
      <c r="H61" s="293"/>
      <c r="I61" s="293"/>
      <c r="J61" s="293"/>
      <c r="K61" s="293"/>
      <c r="L61" s="293"/>
      <c r="M61" s="293"/>
    </row>
  </sheetData>
  <mergeCells count="6">
    <mergeCell ref="B3:E3"/>
    <mergeCell ref="B53:E53"/>
    <mergeCell ref="H3:K3"/>
    <mergeCell ref="N4:Q4"/>
    <mergeCell ref="B2:K2"/>
    <mergeCell ref="H53:K5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2"/>
  <sheetViews>
    <sheetView showGridLines="0" zoomScale="88" workbookViewId="0"/>
  </sheetViews>
  <sheetFormatPr baseColWidth="10" defaultColWidth="10.85546875" defaultRowHeight="12.75" x14ac:dyDescent="0.25"/>
  <cols>
    <col min="1" max="1" width="2.28515625" style="25" customWidth="1"/>
    <col min="2" max="2" width="10.85546875" style="25"/>
    <col min="3" max="3" width="18" style="25" customWidth="1"/>
    <col min="4" max="11" width="9.7109375" style="25" customWidth="1"/>
    <col min="12" max="13" width="10.85546875" style="25"/>
    <col min="14" max="14" width="13.42578125" style="25" customWidth="1"/>
    <col min="15" max="16384" width="10.85546875" style="25"/>
  </cols>
  <sheetData>
    <row r="2" spans="2:15" ht="25.5" customHeight="1" x14ac:dyDescent="0.25">
      <c r="B2" s="455" t="s">
        <v>255</v>
      </c>
      <c r="C2" s="455"/>
      <c r="D2" s="455"/>
      <c r="E2" s="455"/>
      <c r="F2" s="455"/>
      <c r="G2" s="455"/>
      <c r="H2" s="455"/>
      <c r="I2" s="455"/>
      <c r="J2" s="455"/>
      <c r="K2" s="455"/>
      <c r="L2" s="455"/>
      <c r="M2" s="455"/>
      <c r="N2" s="455"/>
    </row>
    <row r="3" spans="2:15" ht="24.75" customHeight="1" x14ac:dyDescent="0.25">
      <c r="B3" s="452"/>
      <c r="C3" s="453" t="s">
        <v>12</v>
      </c>
      <c r="D3" s="454"/>
      <c r="E3" s="454"/>
      <c r="F3" s="454"/>
      <c r="G3" s="454"/>
      <c r="H3" s="454"/>
      <c r="I3" s="454"/>
      <c r="J3" s="454"/>
      <c r="K3" s="448"/>
      <c r="L3" s="440" t="s">
        <v>231</v>
      </c>
      <c r="M3" s="441"/>
      <c r="N3" s="442"/>
    </row>
    <row r="4" spans="2:15" ht="63.75" x14ac:dyDescent="0.25">
      <c r="B4" s="452"/>
      <c r="C4" s="26" t="s">
        <v>232</v>
      </c>
      <c r="D4" s="446" t="s">
        <v>233</v>
      </c>
      <c r="E4" s="447"/>
      <c r="F4" s="447"/>
      <c r="G4" s="448"/>
      <c r="H4" s="446" t="s">
        <v>234</v>
      </c>
      <c r="I4" s="447"/>
      <c r="J4" s="447"/>
      <c r="K4" s="449"/>
      <c r="L4" s="443"/>
      <c r="M4" s="444"/>
      <c r="N4" s="445"/>
    </row>
    <row r="5" spans="2:15" ht="25.5" customHeight="1" x14ac:dyDescent="0.25">
      <c r="B5" s="452"/>
      <c r="C5" s="2" t="s">
        <v>25</v>
      </c>
      <c r="D5" s="4" t="s">
        <v>25</v>
      </c>
      <c r="E5" s="5" t="s">
        <v>25</v>
      </c>
      <c r="F5" s="6" t="s">
        <v>25</v>
      </c>
      <c r="G5" s="2" t="s">
        <v>26</v>
      </c>
      <c r="H5" s="2" t="s">
        <v>25</v>
      </c>
      <c r="I5" s="2" t="s">
        <v>25</v>
      </c>
      <c r="J5" s="2" t="s">
        <v>25</v>
      </c>
      <c r="K5" s="2" t="s">
        <v>26</v>
      </c>
      <c r="L5" s="2" t="s">
        <v>25</v>
      </c>
      <c r="M5" s="2" t="s">
        <v>25</v>
      </c>
      <c r="N5" s="2" t="s">
        <v>22</v>
      </c>
      <c r="O5" s="3"/>
    </row>
    <row r="6" spans="2:15" ht="57.75" customHeight="1" x14ac:dyDescent="0.25">
      <c r="B6" s="452"/>
      <c r="C6" s="7" t="s">
        <v>1</v>
      </c>
      <c r="D6" s="7" t="s">
        <v>3</v>
      </c>
      <c r="E6" s="7" t="s">
        <v>2</v>
      </c>
      <c r="F6" s="7" t="s">
        <v>1</v>
      </c>
      <c r="G6" s="7" t="s">
        <v>1</v>
      </c>
      <c r="H6" s="7" t="s">
        <v>3</v>
      </c>
      <c r="I6" s="7" t="s">
        <v>2</v>
      </c>
      <c r="J6" s="7" t="s">
        <v>1</v>
      </c>
      <c r="K6" s="7" t="s">
        <v>1</v>
      </c>
      <c r="L6" s="8"/>
      <c r="M6" s="7" t="s">
        <v>322</v>
      </c>
      <c r="N6" s="7" t="s">
        <v>323</v>
      </c>
    </row>
    <row r="7" spans="2:15" ht="15" customHeight="1" x14ac:dyDescent="0.25">
      <c r="B7" s="27">
        <v>2004</v>
      </c>
      <c r="C7" s="324">
        <v>1029</v>
      </c>
      <c r="D7" s="326">
        <v>753</v>
      </c>
      <c r="E7" s="326">
        <v>1389</v>
      </c>
      <c r="F7" s="326">
        <v>1066</v>
      </c>
      <c r="G7" s="326" t="s">
        <v>7</v>
      </c>
      <c r="H7" s="326">
        <v>983</v>
      </c>
      <c r="I7" s="326">
        <v>1400</v>
      </c>
      <c r="J7" s="326">
        <v>1188</v>
      </c>
      <c r="K7" s="329" t="s">
        <v>7</v>
      </c>
      <c r="L7" s="337" t="s">
        <v>4</v>
      </c>
      <c r="M7" s="334" t="s">
        <v>4</v>
      </c>
      <c r="N7" s="340" t="s">
        <v>4</v>
      </c>
    </row>
    <row r="8" spans="2:15" ht="15" customHeight="1" x14ac:dyDescent="0.25">
      <c r="B8" s="321">
        <v>2005</v>
      </c>
      <c r="C8" s="323">
        <v>1062</v>
      </c>
      <c r="D8" s="327">
        <v>780</v>
      </c>
      <c r="E8" s="327">
        <v>1430</v>
      </c>
      <c r="F8" s="327">
        <v>1100</v>
      </c>
      <c r="G8" s="327" t="s">
        <v>7</v>
      </c>
      <c r="H8" s="327">
        <v>1013</v>
      </c>
      <c r="I8" s="327">
        <v>1442</v>
      </c>
      <c r="J8" s="327">
        <v>1224</v>
      </c>
      <c r="K8" s="330" t="s">
        <v>7</v>
      </c>
      <c r="L8" s="338">
        <v>3.2</v>
      </c>
      <c r="M8" s="335">
        <v>1.6</v>
      </c>
      <c r="N8" s="341">
        <v>1.2</v>
      </c>
    </row>
    <row r="9" spans="2:15" ht="15" customHeight="1" x14ac:dyDescent="0.25">
      <c r="B9" s="321">
        <v>2006</v>
      </c>
      <c r="C9" s="323">
        <v>1100</v>
      </c>
      <c r="D9" s="327">
        <v>813</v>
      </c>
      <c r="E9" s="327">
        <v>1473</v>
      </c>
      <c r="F9" s="327">
        <v>1138</v>
      </c>
      <c r="G9" s="327" t="s">
        <v>7</v>
      </c>
      <c r="H9" s="327">
        <v>1045</v>
      </c>
      <c r="I9" s="327">
        <v>1486</v>
      </c>
      <c r="J9" s="327">
        <v>1262</v>
      </c>
      <c r="K9" s="330" t="s">
        <v>7</v>
      </c>
      <c r="L9" s="338">
        <v>3.4</v>
      </c>
      <c r="M9" s="335">
        <v>1.9</v>
      </c>
      <c r="N9" s="341">
        <v>1.6</v>
      </c>
    </row>
    <row r="10" spans="2:15" ht="15" customHeight="1" x14ac:dyDescent="0.25">
      <c r="B10" s="321">
        <v>2007</v>
      </c>
      <c r="C10" s="323">
        <v>1135</v>
      </c>
      <c r="D10" s="327">
        <v>845</v>
      </c>
      <c r="E10" s="327">
        <v>1514</v>
      </c>
      <c r="F10" s="327">
        <v>1174</v>
      </c>
      <c r="G10" s="327" t="s">
        <v>7</v>
      </c>
      <c r="H10" s="327">
        <v>1080</v>
      </c>
      <c r="I10" s="327">
        <v>1528</v>
      </c>
      <c r="J10" s="327">
        <v>1300</v>
      </c>
      <c r="K10" s="330" t="s">
        <v>7</v>
      </c>
      <c r="L10" s="338">
        <v>3.2</v>
      </c>
      <c r="M10" s="335">
        <v>0.6</v>
      </c>
      <c r="N10" s="341">
        <v>1.4</v>
      </c>
    </row>
    <row r="11" spans="2:15" ht="15" customHeight="1" x14ac:dyDescent="0.25">
      <c r="B11" s="321">
        <v>2008</v>
      </c>
      <c r="C11" s="323">
        <v>1174</v>
      </c>
      <c r="D11" s="327">
        <v>883</v>
      </c>
      <c r="E11" s="327">
        <v>1554</v>
      </c>
      <c r="F11" s="327">
        <v>1214</v>
      </c>
      <c r="G11" s="331">
        <v>1138</v>
      </c>
      <c r="H11" s="331">
        <v>1125</v>
      </c>
      <c r="I11" s="331">
        <v>1568</v>
      </c>
      <c r="J11" s="331">
        <v>1343</v>
      </c>
      <c r="K11" s="332">
        <v>1260</v>
      </c>
      <c r="L11" s="338">
        <v>3.3</v>
      </c>
      <c r="M11" s="335">
        <v>2.2999999999999998</v>
      </c>
      <c r="N11" s="341">
        <v>1.4</v>
      </c>
    </row>
    <row r="12" spans="2:15" ht="15" customHeight="1" x14ac:dyDescent="0.25">
      <c r="B12" s="321">
        <v>2009</v>
      </c>
      <c r="C12" s="323">
        <v>1194</v>
      </c>
      <c r="D12" s="327">
        <v>903</v>
      </c>
      <c r="E12" s="327">
        <v>1579</v>
      </c>
      <c r="F12" s="327">
        <v>1234</v>
      </c>
      <c r="G12" s="331">
        <v>1157</v>
      </c>
      <c r="H12" s="331">
        <v>1148</v>
      </c>
      <c r="I12" s="331">
        <v>1594</v>
      </c>
      <c r="J12" s="331">
        <v>1366</v>
      </c>
      <c r="K12" s="332">
        <v>1282</v>
      </c>
      <c r="L12" s="338">
        <v>1.7</v>
      </c>
      <c r="M12" s="335">
        <v>0.8</v>
      </c>
      <c r="N12" s="341">
        <v>0.7</v>
      </c>
    </row>
    <row r="13" spans="2:15" ht="15" customHeight="1" x14ac:dyDescent="0.25">
      <c r="B13" s="321">
        <v>2010</v>
      </c>
      <c r="C13" s="323">
        <v>1216</v>
      </c>
      <c r="D13" s="327">
        <v>926</v>
      </c>
      <c r="E13" s="327">
        <v>1608</v>
      </c>
      <c r="F13" s="327">
        <v>1257</v>
      </c>
      <c r="G13" s="331">
        <v>1178</v>
      </c>
      <c r="H13" s="331">
        <v>1174</v>
      </c>
      <c r="I13" s="331">
        <v>1623</v>
      </c>
      <c r="J13" s="331">
        <v>1392</v>
      </c>
      <c r="K13" s="332">
        <v>1306</v>
      </c>
      <c r="L13" s="338">
        <v>1.9</v>
      </c>
      <c r="M13" s="335">
        <v>0.1</v>
      </c>
      <c r="N13" s="341">
        <v>1</v>
      </c>
    </row>
    <row r="14" spans="2:15" ht="15" customHeight="1" x14ac:dyDescent="0.25">
      <c r="B14" s="321">
        <v>2011</v>
      </c>
      <c r="C14" s="323">
        <v>1256</v>
      </c>
      <c r="D14" s="327">
        <v>960</v>
      </c>
      <c r="E14" s="327">
        <v>1662</v>
      </c>
      <c r="F14" s="327">
        <v>1299</v>
      </c>
      <c r="G14" s="331">
        <v>1218</v>
      </c>
      <c r="H14" s="331">
        <v>1204</v>
      </c>
      <c r="I14" s="331">
        <v>1677</v>
      </c>
      <c r="J14" s="331">
        <v>1432</v>
      </c>
      <c r="K14" s="332">
        <v>1344</v>
      </c>
      <c r="L14" s="338">
        <v>3.3</v>
      </c>
      <c r="M14" s="335">
        <v>0.8</v>
      </c>
      <c r="N14" s="341">
        <v>1.2</v>
      </c>
    </row>
    <row r="15" spans="2:15" ht="15" customHeight="1" x14ac:dyDescent="0.25">
      <c r="B15" s="321">
        <v>2012</v>
      </c>
      <c r="C15" s="323">
        <v>1282</v>
      </c>
      <c r="D15" s="327">
        <v>995</v>
      </c>
      <c r="E15" s="327">
        <v>1671</v>
      </c>
      <c r="F15" s="327">
        <v>1323</v>
      </c>
      <c r="G15" s="327">
        <v>1240</v>
      </c>
      <c r="H15" s="327">
        <v>1250</v>
      </c>
      <c r="I15" s="327">
        <v>1688</v>
      </c>
      <c r="J15" s="327">
        <v>1462</v>
      </c>
      <c r="K15" s="330">
        <v>1372</v>
      </c>
      <c r="L15" s="338">
        <v>1.9</v>
      </c>
      <c r="M15" s="335">
        <v>0.5</v>
      </c>
      <c r="N15" s="341">
        <v>-0.2</v>
      </c>
    </row>
    <row r="16" spans="2:15" ht="15" customHeight="1" x14ac:dyDescent="0.25">
      <c r="B16" s="321">
        <v>2013</v>
      </c>
      <c r="C16" s="323">
        <v>1306</v>
      </c>
      <c r="D16" s="327">
        <v>1021</v>
      </c>
      <c r="E16" s="327">
        <v>1697</v>
      </c>
      <c r="F16" s="327">
        <v>1348</v>
      </c>
      <c r="G16" s="327">
        <v>1259</v>
      </c>
      <c r="H16" s="327">
        <v>1284</v>
      </c>
      <c r="I16" s="327">
        <v>1715</v>
      </c>
      <c r="J16" s="327">
        <v>1492</v>
      </c>
      <c r="K16" s="330">
        <v>1396</v>
      </c>
      <c r="L16" s="338">
        <v>1.9</v>
      </c>
      <c r="M16" s="335">
        <v>1.1000000000000001</v>
      </c>
      <c r="N16" s="341">
        <v>0.5</v>
      </c>
    </row>
    <row r="17" spans="2:15" ht="15" customHeight="1" x14ac:dyDescent="0.25">
      <c r="B17" s="321">
        <v>2014</v>
      </c>
      <c r="C17" s="323">
        <v>1322</v>
      </c>
      <c r="D17" s="327">
        <v>1036</v>
      </c>
      <c r="E17" s="327">
        <v>1716</v>
      </c>
      <c r="F17" s="327">
        <v>1364</v>
      </c>
      <c r="G17" s="327">
        <v>1274</v>
      </c>
      <c r="H17" s="327">
        <v>1297</v>
      </c>
      <c r="I17" s="327">
        <v>1735</v>
      </c>
      <c r="J17" s="327">
        <v>1508</v>
      </c>
      <c r="K17" s="330">
        <v>1410</v>
      </c>
      <c r="L17" s="338">
        <v>1.2</v>
      </c>
      <c r="M17" s="335">
        <v>1.1000000000000001</v>
      </c>
      <c r="N17" s="341">
        <v>1.2</v>
      </c>
    </row>
    <row r="18" spans="2:15" ht="15" customHeight="1" x14ac:dyDescent="0.25">
      <c r="B18" s="321">
        <v>2015</v>
      </c>
      <c r="C18" s="323">
        <v>1334</v>
      </c>
      <c r="D18" s="327">
        <v>1050</v>
      </c>
      <c r="E18" s="327">
        <v>1728</v>
      </c>
      <c r="F18" s="327">
        <v>1376</v>
      </c>
      <c r="G18" s="327">
        <v>1284</v>
      </c>
      <c r="H18" s="327">
        <v>1309</v>
      </c>
      <c r="I18" s="327">
        <v>1747</v>
      </c>
      <c r="J18" s="327">
        <v>1520</v>
      </c>
      <c r="K18" s="330">
        <v>1421</v>
      </c>
      <c r="L18" s="338">
        <v>0.9</v>
      </c>
      <c r="M18" s="335">
        <v>0.7</v>
      </c>
      <c r="N18" s="341">
        <v>0.8</v>
      </c>
    </row>
    <row r="19" spans="2:15" ht="15" customHeight="1" x14ac:dyDescent="0.25">
      <c r="B19" s="321">
        <v>2016</v>
      </c>
      <c r="C19" s="323">
        <v>1345</v>
      </c>
      <c r="D19" s="327">
        <v>1069</v>
      </c>
      <c r="E19" s="327">
        <v>1725</v>
      </c>
      <c r="F19" s="327">
        <v>1386</v>
      </c>
      <c r="G19" s="327">
        <v>1295</v>
      </c>
      <c r="H19" s="327">
        <v>1329</v>
      </c>
      <c r="I19" s="327">
        <v>1744</v>
      </c>
      <c r="J19" s="327">
        <v>1529</v>
      </c>
      <c r="K19" s="330">
        <v>1430</v>
      </c>
      <c r="L19" s="338">
        <v>0.7</v>
      </c>
      <c r="M19" s="335">
        <v>0.1</v>
      </c>
      <c r="N19" s="341">
        <v>0.7</v>
      </c>
    </row>
    <row r="20" spans="2:15" ht="15" customHeight="1" x14ac:dyDescent="0.25">
      <c r="B20" s="315" t="s">
        <v>282</v>
      </c>
      <c r="C20" s="323">
        <v>1372</v>
      </c>
      <c r="D20" s="327">
        <v>1091</v>
      </c>
      <c r="E20" s="327">
        <v>1764</v>
      </c>
      <c r="F20" s="327">
        <v>1413</v>
      </c>
      <c r="G20" s="327">
        <v>1323</v>
      </c>
      <c r="H20" s="327">
        <v>1347</v>
      </c>
      <c r="I20" s="327">
        <v>1784</v>
      </c>
      <c r="J20" s="327">
        <v>1557</v>
      </c>
      <c r="K20" s="330">
        <v>1458</v>
      </c>
      <c r="L20" s="338">
        <v>2</v>
      </c>
      <c r="M20" s="335">
        <v>0.8</v>
      </c>
      <c r="N20" s="341">
        <v>1.2</v>
      </c>
    </row>
    <row r="21" spans="2:15" ht="15" customHeight="1" x14ac:dyDescent="0.25">
      <c r="B21" s="315" t="s">
        <v>324</v>
      </c>
      <c r="C21" s="323">
        <v>1379</v>
      </c>
      <c r="D21" s="327">
        <v>1102</v>
      </c>
      <c r="E21" s="327">
        <v>1769</v>
      </c>
      <c r="F21" s="327">
        <v>1420</v>
      </c>
      <c r="G21" s="327">
        <v>1312</v>
      </c>
      <c r="H21" s="327">
        <v>1355</v>
      </c>
      <c r="I21" s="327">
        <v>1791</v>
      </c>
      <c r="J21" s="327">
        <v>1563</v>
      </c>
      <c r="K21" s="330">
        <v>1445</v>
      </c>
      <c r="L21" s="338">
        <v>0.5</v>
      </c>
      <c r="M21" s="335">
        <v>-1.1000000000000001</v>
      </c>
      <c r="N21" s="341">
        <v>0.5</v>
      </c>
    </row>
    <row r="22" spans="2:15" ht="15" customHeight="1" x14ac:dyDescent="0.25">
      <c r="B22" s="315" t="s">
        <v>325</v>
      </c>
      <c r="C22" s="323">
        <v>1393</v>
      </c>
      <c r="D22" s="327">
        <v>1117</v>
      </c>
      <c r="E22" s="327">
        <v>1784</v>
      </c>
      <c r="F22" s="327">
        <v>1434</v>
      </c>
      <c r="G22" s="327">
        <v>1330</v>
      </c>
      <c r="H22" s="327">
        <v>1367</v>
      </c>
      <c r="I22" s="327">
        <v>1806</v>
      </c>
      <c r="J22" s="327">
        <v>1576</v>
      </c>
      <c r="K22" s="330">
        <v>1463</v>
      </c>
      <c r="L22" s="338">
        <v>1</v>
      </c>
      <c r="M22" s="335">
        <v>-0.5</v>
      </c>
      <c r="N22" s="342">
        <v>0.7</v>
      </c>
    </row>
    <row r="23" spans="2:15" ht="15" customHeight="1" x14ac:dyDescent="0.25">
      <c r="B23" s="315" t="s">
        <v>281</v>
      </c>
      <c r="C23" s="323">
        <v>1426</v>
      </c>
      <c r="D23" s="327">
        <v>1147</v>
      </c>
      <c r="E23" s="327">
        <v>1825</v>
      </c>
      <c r="F23" s="327">
        <v>1468</v>
      </c>
      <c r="G23" s="327">
        <v>1367</v>
      </c>
      <c r="H23" s="327">
        <v>1403</v>
      </c>
      <c r="I23" s="327">
        <v>1848</v>
      </c>
      <c r="J23" s="327">
        <v>1614</v>
      </c>
      <c r="K23" s="330">
        <v>1505</v>
      </c>
      <c r="L23" s="338"/>
      <c r="M23" s="335"/>
      <c r="N23" s="342"/>
    </row>
    <row r="24" spans="2:15" ht="15" customHeight="1" x14ac:dyDescent="0.25">
      <c r="B24" s="321">
        <v>2021</v>
      </c>
      <c r="C24" s="323">
        <v>1440</v>
      </c>
      <c r="D24" s="327">
        <v>1166</v>
      </c>
      <c r="E24" s="327">
        <v>1837</v>
      </c>
      <c r="F24" s="327">
        <v>1482</v>
      </c>
      <c r="G24" s="327">
        <v>1380</v>
      </c>
      <c r="H24" s="327">
        <v>1423</v>
      </c>
      <c r="I24" s="327">
        <v>1861</v>
      </c>
      <c r="J24" s="327">
        <v>1629</v>
      </c>
      <c r="K24" s="330">
        <v>1519</v>
      </c>
      <c r="L24" s="338">
        <v>1</v>
      </c>
      <c r="M24" s="335">
        <v>-1.7</v>
      </c>
      <c r="N24" s="342">
        <v>0.6</v>
      </c>
    </row>
    <row r="25" spans="2:15" ht="15" customHeight="1" x14ac:dyDescent="0.25">
      <c r="B25" s="322">
        <v>2022</v>
      </c>
      <c r="C25" s="325">
        <v>1522</v>
      </c>
      <c r="D25" s="328">
        <v>1241</v>
      </c>
      <c r="E25" s="328">
        <v>1933</v>
      </c>
      <c r="F25" s="328">
        <v>1565</v>
      </c>
      <c r="G25" s="328">
        <v>1457</v>
      </c>
      <c r="H25" s="328">
        <v>1507</v>
      </c>
      <c r="I25" s="328">
        <v>1959</v>
      </c>
      <c r="J25" s="328">
        <v>1719</v>
      </c>
      <c r="K25" s="333">
        <v>1602</v>
      </c>
      <c r="L25" s="339">
        <v>5.6</v>
      </c>
      <c r="M25" s="336">
        <v>-0.2</v>
      </c>
      <c r="N25" s="343">
        <v>0.5</v>
      </c>
      <c r="O25" s="28"/>
    </row>
    <row r="26" spans="2:15" ht="15" customHeight="1" x14ac:dyDescent="0.25">
      <c r="B26" s="318"/>
      <c r="C26" s="319"/>
      <c r="D26" s="319"/>
      <c r="E26" s="319"/>
      <c r="F26" s="319"/>
      <c r="G26" s="319"/>
      <c r="H26" s="319"/>
      <c r="I26" s="319"/>
      <c r="J26" s="319"/>
      <c r="K26" s="319"/>
      <c r="L26" s="320"/>
      <c r="M26" s="320"/>
      <c r="N26" s="320"/>
    </row>
    <row r="27" spans="2:15" ht="155.25" customHeight="1" x14ac:dyDescent="0.25">
      <c r="B27" s="438" t="s">
        <v>326</v>
      </c>
      <c r="C27" s="438"/>
      <c r="D27" s="438"/>
      <c r="E27" s="438"/>
      <c r="F27" s="438"/>
      <c r="G27" s="438"/>
      <c r="H27" s="438"/>
      <c r="I27" s="438"/>
      <c r="J27" s="438"/>
      <c r="K27" s="438"/>
      <c r="L27" s="438"/>
      <c r="M27" s="438"/>
      <c r="N27" s="438"/>
    </row>
    <row r="28" spans="2:15" x14ac:dyDescent="0.25">
      <c r="B28" s="3"/>
      <c r="C28" s="1"/>
    </row>
    <row r="29" spans="2:15" x14ac:dyDescent="0.25">
      <c r="L29" s="25" t="s">
        <v>228</v>
      </c>
    </row>
    <row r="30" spans="2:15" x14ac:dyDescent="0.25">
      <c r="B30" s="1"/>
      <c r="C30" s="1"/>
    </row>
    <row r="32" spans="2:15" x14ac:dyDescent="0.25">
      <c r="K32" s="29"/>
    </row>
  </sheetData>
  <mergeCells count="7">
    <mergeCell ref="B2:N2"/>
    <mergeCell ref="B3:B6"/>
    <mergeCell ref="B27:N27"/>
    <mergeCell ref="L3:N4"/>
    <mergeCell ref="D4:G4"/>
    <mergeCell ref="H4:K4"/>
    <mergeCell ref="C3:K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31"/>
  <sheetViews>
    <sheetView showGridLines="0" workbookViewId="0"/>
  </sheetViews>
  <sheetFormatPr baseColWidth="10" defaultColWidth="10.85546875" defaultRowHeight="12.75" x14ac:dyDescent="0.25"/>
  <cols>
    <col min="1" max="1" width="3.140625" style="295" customWidth="1"/>
    <col min="2" max="2" width="21.28515625" style="295" customWidth="1"/>
    <col min="3" max="3" width="10.85546875" style="295"/>
    <col min="4" max="12" width="9.7109375" style="295" customWidth="1"/>
    <col min="13" max="16384" width="10.85546875" style="295"/>
  </cols>
  <sheetData>
    <row r="2" spans="2:19" s="291" customFormat="1" ht="27" customHeight="1" x14ac:dyDescent="0.25">
      <c r="B2" s="458" t="s">
        <v>358</v>
      </c>
      <c r="C2" s="458"/>
      <c r="D2" s="458"/>
      <c r="E2" s="458"/>
      <c r="F2" s="458"/>
      <c r="G2" s="458"/>
      <c r="H2" s="458"/>
      <c r="I2" s="458"/>
      <c r="J2" s="458"/>
      <c r="K2" s="458"/>
      <c r="L2" s="458"/>
      <c r="M2" s="458"/>
      <c r="N2" s="458"/>
      <c r="O2" s="458"/>
      <c r="P2" s="458"/>
      <c r="Q2" s="458"/>
      <c r="R2" s="458"/>
    </row>
    <row r="3" spans="2:19" s="291" customFormat="1" ht="12" customHeight="1" x14ac:dyDescent="0.25">
      <c r="B3" s="203"/>
      <c r="C3" s="203"/>
      <c r="D3" s="203"/>
      <c r="E3" s="203"/>
      <c r="F3" s="203"/>
      <c r="G3" s="203"/>
      <c r="H3" s="344"/>
      <c r="I3" s="344"/>
      <c r="J3" s="344"/>
      <c r="K3" s="344"/>
      <c r="L3" s="344"/>
      <c r="M3" s="344"/>
      <c r="N3" s="344"/>
      <c r="O3" s="344"/>
      <c r="P3" s="344"/>
      <c r="Q3" s="344"/>
      <c r="R3" s="344"/>
    </row>
    <row r="4" spans="2:19" ht="12" customHeight="1" x14ac:dyDescent="0.25">
      <c r="L4" s="345"/>
      <c r="M4" s="345"/>
      <c r="N4" s="345"/>
      <c r="O4" s="345"/>
      <c r="P4" s="345"/>
      <c r="Q4" s="345" t="s">
        <v>23</v>
      </c>
    </row>
    <row r="5" spans="2:19" ht="13.5" x14ac:dyDescent="0.25">
      <c r="B5" s="294"/>
      <c r="C5" s="32">
        <v>2008</v>
      </c>
      <c r="D5" s="32">
        <v>2009</v>
      </c>
      <c r="E5" s="32">
        <v>2010</v>
      </c>
      <c r="F5" s="32">
        <v>2011</v>
      </c>
      <c r="G5" s="32">
        <v>2012</v>
      </c>
      <c r="H5" s="32">
        <v>2013</v>
      </c>
      <c r="I5" s="32">
        <v>2014</v>
      </c>
      <c r="J5" s="32">
        <v>2015</v>
      </c>
      <c r="K5" s="32">
        <v>2016</v>
      </c>
      <c r="L5" s="32">
        <v>2017</v>
      </c>
      <c r="M5" s="33" t="s">
        <v>327</v>
      </c>
      <c r="N5" s="33" t="s">
        <v>328</v>
      </c>
      <c r="O5" s="32">
        <v>2020</v>
      </c>
      <c r="P5" s="32">
        <v>2021</v>
      </c>
      <c r="Q5" s="32">
        <v>2022</v>
      </c>
    </row>
    <row r="6" spans="2:19" ht="15" customHeight="1" x14ac:dyDescent="0.25">
      <c r="B6" s="32" t="s">
        <v>3</v>
      </c>
      <c r="C6" s="262">
        <v>39.523991134479502</v>
      </c>
      <c r="D6" s="262">
        <v>40.6256033531253</v>
      </c>
      <c r="E6" s="262">
        <v>40.534700237193697</v>
      </c>
      <c r="F6" s="262">
        <v>41.443434451471397</v>
      </c>
      <c r="G6" s="262">
        <v>42.709731436512001</v>
      </c>
      <c r="H6" s="262">
        <v>43.739952504224902</v>
      </c>
      <c r="I6" s="262">
        <v>44.239801482201997</v>
      </c>
      <c r="J6" s="262">
        <v>44.286677164618801</v>
      </c>
      <c r="K6" s="262">
        <v>44.649313507475298</v>
      </c>
      <c r="L6" s="262">
        <v>44.733489120943602</v>
      </c>
      <c r="M6" s="262">
        <v>43.792059454562498</v>
      </c>
      <c r="N6" s="262">
        <v>43.5528544856789</v>
      </c>
      <c r="O6" s="262">
        <v>46.126476630399203</v>
      </c>
      <c r="P6" s="262">
        <v>45.571667681649302</v>
      </c>
      <c r="Q6" s="262">
        <v>46.609894671790599</v>
      </c>
      <c r="R6" s="346"/>
      <c r="S6" s="346"/>
    </row>
    <row r="7" spans="2:19" ht="15" customHeight="1" x14ac:dyDescent="0.25">
      <c r="B7" s="32" t="s">
        <v>2</v>
      </c>
      <c r="C7" s="262">
        <v>75.002207443515701</v>
      </c>
      <c r="D7" s="262">
        <v>76.652735349262002</v>
      </c>
      <c r="E7" s="262">
        <v>75.878362875841901</v>
      </c>
      <c r="F7" s="262">
        <v>77.769503787484595</v>
      </c>
      <c r="G7" s="262">
        <v>76.788068752446705</v>
      </c>
      <c r="H7" s="262">
        <v>77.566538433505897</v>
      </c>
      <c r="I7" s="262">
        <v>77.899249379367603</v>
      </c>
      <c r="J7" s="262">
        <v>77.269439825909302</v>
      </c>
      <c r="K7" s="262">
        <v>77.176580013211606</v>
      </c>
      <c r="L7" s="262">
        <v>76.580577990536796</v>
      </c>
      <c r="M7" s="262">
        <v>74.146209773942502</v>
      </c>
      <c r="N7" s="262">
        <v>73.137749124088501</v>
      </c>
      <c r="O7" s="262">
        <v>76.265197156266694</v>
      </c>
      <c r="P7" s="262">
        <v>74.306969340566894</v>
      </c>
      <c r="Q7" s="262">
        <v>75.046042867765706</v>
      </c>
      <c r="R7" s="346"/>
      <c r="S7" s="346"/>
    </row>
    <row r="8" spans="2:19" ht="15" customHeight="1" x14ac:dyDescent="0.25">
      <c r="B8" s="32" t="s">
        <v>1</v>
      </c>
      <c r="C8" s="347">
        <v>56.232922925084601</v>
      </c>
      <c r="D8" s="347">
        <v>57.472109058540902</v>
      </c>
      <c r="E8" s="347">
        <v>56.969034419875904</v>
      </c>
      <c r="F8" s="347">
        <v>58.164151769353801</v>
      </c>
      <c r="G8" s="347">
        <v>58.504387774754399</v>
      </c>
      <c r="H8" s="347">
        <v>59.3857702683067</v>
      </c>
      <c r="I8" s="347">
        <v>59.8029171259642</v>
      </c>
      <c r="J8" s="347">
        <v>59.534410732240303</v>
      </c>
      <c r="K8" s="347">
        <v>59.6449132988527</v>
      </c>
      <c r="L8" s="347">
        <v>59.402666300583</v>
      </c>
      <c r="M8" s="347">
        <v>57.749429115533999</v>
      </c>
      <c r="N8" s="347">
        <v>57.123417985701998</v>
      </c>
      <c r="O8" s="347">
        <v>59.992678088487899</v>
      </c>
      <c r="P8" s="347">
        <v>58.765544168477597</v>
      </c>
      <c r="Q8" s="347">
        <v>59.637926033441602</v>
      </c>
      <c r="R8" s="346"/>
      <c r="S8" s="346"/>
    </row>
    <row r="9" spans="2:19" ht="87.95" customHeight="1" x14ac:dyDescent="0.25">
      <c r="B9" s="456" t="s">
        <v>359</v>
      </c>
      <c r="C9" s="457"/>
      <c r="D9" s="457"/>
      <c r="E9" s="457"/>
      <c r="F9" s="457"/>
      <c r="G9" s="457"/>
      <c r="H9" s="457"/>
      <c r="I9" s="457"/>
      <c r="J9" s="457"/>
      <c r="K9" s="457"/>
      <c r="L9" s="457"/>
      <c r="M9" s="348"/>
    </row>
    <row r="10" spans="2:19" x14ac:dyDescent="0.25">
      <c r="D10" s="349"/>
      <c r="E10" s="349"/>
      <c r="F10" s="349"/>
      <c r="G10" s="349"/>
      <c r="H10" s="350"/>
      <c r="I10" s="350"/>
      <c r="J10" s="350"/>
      <c r="K10" s="351"/>
      <c r="L10" s="351"/>
      <c r="M10" s="351"/>
      <c r="N10" s="351"/>
    </row>
    <row r="11" spans="2:19" x14ac:dyDescent="0.25">
      <c r="C11" s="346"/>
      <c r="D11" s="346"/>
      <c r="E11" s="346"/>
      <c r="F11" s="346"/>
      <c r="G11" s="346"/>
      <c r="H11" s="352"/>
      <c r="I11" s="352"/>
      <c r="J11" s="352"/>
      <c r="K11" s="352"/>
      <c r="L11" s="352"/>
      <c r="M11" s="352"/>
      <c r="N11" s="352"/>
      <c r="O11" s="346"/>
      <c r="P11" s="346"/>
      <c r="Q11" s="346"/>
    </row>
    <row r="12" spans="2:19" x14ac:dyDescent="0.25">
      <c r="B12" s="353"/>
      <c r="C12" s="346"/>
      <c r="D12" s="346"/>
      <c r="E12" s="346"/>
      <c r="F12" s="346"/>
      <c r="G12" s="346"/>
      <c r="H12" s="346"/>
      <c r="I12" s="346"/>
      <c r="J12" s="346"/>
      <c r="K12" s="346"/>
      <c r="L12" s="346"/>
      <c r="M12" s="346"/>
      <c r="N12" s="346"/>
      <c r="O12" s="346"/>
      <c r="P12" s="346"/>
      <c r="Q12" s="346"/>
    </row>
    <row r="13" spans="2:19" x14ac:dyDescent="0.25">
      <c r="C13" s="346"/>
      <c r="D13" s="346"/>
      <c r="E13" s="346"/>
      <c r="F13" s="346"/>
      <c r="G13" s="346"/>
      <c r="H13" s="346"/>
      <c r="I13" s="346"/>
      <c r="J13" s="346"/>
      <c r="K13" s="346"/>
      <c r="L13" s="346"/>
      <c r="M13" s="346"/>
      <c r="N13" s="346"/>
      <c r="O13" s="346"/>
      <c r="P13" s="346"/>
      <c r="Q13" s="346"/>
    </row>
    <row r="18" spans="2:18" x14ac:dyDescent="0.25">
      <c r="R18" s="346"/>
    </row>
    <row r="19" spans="2:18" x14ac:dyDescent="0.25">
      <c r="R19" s="346"/>
    </row>
    <row r="20" spans="2:18" x14ac:dyDescent="0.25">
      <c r="R20" s="346"/>
    </row>
    <row r="21" spans="2:18" x14ac:dyDescent="0.25">
      <c r="R21" s="346"/>
    </row>
    <row r="31" spans="2:18" x14ac:dyDescent="0.25">
      <c r="B31" s="353"/>
    </row>
  </sheetData>
  <mergeCells count="2">
    <mergeCell ref="B9:L9"/>
    <mergeCell ref="B2:R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V30"/>
  <sheetViews>
    <sheetView workbookViewId="0">
      <selection activeCell="A2" sqref="A2"/>
    </sheetView>
  </sheetViews>
  <sheetFormatPr baseColWidth="10" defaultColWidth="10.85546875" defaultRowHeight="12.75" x14ac:dyDescent="0.25"/>
  <cols>
    <col min="1" max="1" width="3.140625" style="37" customWidth="1"/>
    <col min="2" max="2" width="21.28515625" style="37" customWidth="1"/>
    <col min="3" max="3" width="10.85546875" style="37"/>
    <col min="4" max="12" width="9.7109375" style="37" customWidth="1"/>
    <col min="13" max="17" width="10.85546875" style="37"/>
    <col min="18" max="18" width="22.42578125" style="37" customWidth="1"/>
    <col min="19" max="16384" width="10.85546875" style="37"/>
  </cols>
  <sheetData>
    <row r="2" spans="2:22" s="36" customFormat="1" ht="18.95" customHeight="1" x14ac:dyDescent="0.25">
      <c r="B2" s="459" t="s">
        <v>276</v>
      </c>
      <c r="C2" s="459"/>
      <c r="D2" s="459"/>
      <c r="E2" s="459"/>
      <c r="F2" s="459"/>
      <c r="G2" s="459"/>
      <c r="H2" s="459"/>
      <c r="I2" s="459"/>
      <c r="J2" s="459"/>
      <c r="K2" s="459"/>
      <c r="L2" s="459"/>
      <c r="M2" s="459"/>
      <c r="N2" s="459"/>
      <c r="O2" s="459"/>
      <c r="P2" s="459"/>
      <c r="Q2" s="459"/>
      <c r="R2" s="459"/>
      <c r="S2" s="35"/>
      <c r="T2" s="35"/>
      <c r="U2" s="35"/>
      <c r="V2" s="35"/>
    </row>
    <row r="3" spans="2:22" ht="12" customHeight="1" x14ac:dyDescent="0.25">
      <c r="L3" s="38"/>
      <c r="M3" s="38"/>
      <c r="N3" s="38"/>
      <c r="O3" s="38"/>
      <c r="P3" s="38"/>
      <c r="Q3" s="38" t="s">
        <v>23</v>
      </c>
    </row>
    <row r="4" spans="2:22" ht="13.5" x14ac:dyDescent="0.25">
      <c r="B4" s="39"/>
      <c r="C4" s="40">
        <v>2008</v>
      </c>
      <c r="D4" s="40">
        <v>2009</v>
      </c>
      <c r="E4" s="40">
        <v>2010</v>
      </c>
      <c r="F4" s="40">
        <v>2011</v>
      </c>
      <c r="G4" s="40">
        <v>2012</v>
      </c>
      <c r="H4" s="40">
        <v>2013</v>
      </c>
      <c r="I4" s="40">
        <v>2014</v>
      </c>
      <c r="J4" s="40">
        <v>2015</v>
      </c>
      <c r="K4" s="40">
        <v>2016</v>
      </c>
      <c r="L4" s="40">
        <v>2017</v>
      </c>
      <c r="M4" s="33" t="s">
        <v>327</v>
      </c>
      <c r="N4" s="33" t="s">
        <v>328</v>
      </c>
      <c r="O4" s="40">
        <v>20201</v>
      </c>
      <c r="P4" s="40">
        <v>2021</v>
      </c>
      <c r="Q4" s="40">
        <v>2022</v>
      </c>
    </row>
    <row r="5" spans="2:22" ht="15" customHeight="1" x14ac:dyDescent="0.25">
      <c r="B5" s="40" t="s">
        <v>3</v>
      </c>
      <c r="C5" s="41">
        <v>50.375429823898799</v>
      </c>
      <c r="D5" s="41">
        <v>51.613420169640499</v>
      </c>
      <c r="E5" s="41">
        <v>51.408533074832697</v>
      </c>
      <c r="F5" s="41">
        <v>52.003183448133797</v>
      </c>
      <c r="G5" s="41">
        <v>53.7614125807197</v>
      </c>
      <c r="H5" s="41">
        <v>55.117290099134898</v>
      </c>
      <c r="I5" s="41">
        <v>55.467997407418601</v>
      </c>
      <c r="J5" s="41">
        <v>55.3169354481252</v>
      </c>
      <c r="K5" s="41">
        <v>55.554493858858201</v>
      </c>
      <c r="L5" s="41">
        <v>55.287567182692499</v>
      </c>
      <c r="M5" s="41">
        <v>53.897585154891203</v>
      </c>
      <c r="N5" s="41">
        <v>53.303831022434203</v>
      </c>
      <c r="O5" s="41">
        <v>56.569192486159203</v>
      </c>
      <c r="P5" s="41">
        <v>55.717909859836602</v>
      </c>
      <c r="Q5" s="41">
        <v>56.717356071501101</v>
      </c>
    </row>
    <row r="6" spans="2:22" ht="15" customHeight="1" x14ac:dyDescent="0.25">
      <c r="B6" s="40" t="s">
        <v>2</v>
      </c>
      <c r="C6" s="41">
        <v>75.659162566189295</v>
      </c>
      <c r="D6" s="41">
        <v>77.355308950593198</v>
      </c>
      <c r="E6" s="41">
        <v>76.578337172522197</v>
      </c>
      <c r="F6" s="41">
        <v>78.470068576032105</v>
      </c>
      <c r="G6" s="41">
        <v>77.563043351752597</v>
      </c>
      <c r="H6" s="41">
        <v>78.407956447068997</v>
      </c>
      <c r="I6" s="41">
        <v>78.755380469776796</v>
      </c>
      <c r="J6" s="41">
        <v>78.141257138729202</v>
      </c>
      <c r="K6" s="41">
        <v>78.046144090807104</v>
      </c>
      <c r="L6" s="41">
        <v>77.474168941658704</v>
      </c>
      <c r="M6" s="41">
        <v>75.030065812467896</v>
      </c>
      <c r="N6" s="41">
        <v>74.035200881382394</v>
      </c>
      <c r="O6" s="41">
        <v>77.248415748014594</v>
      </c>
      <c r="P6" s="41">
        <v>75.278097580093004</v>
      </c>
      <c r="Q6" s="41">
        <v>76.042631348450897</v>
      </c>
    </row>
    <row r="7" spans="2:22" ht="15" customHeight="1" x14ac:dyDescent="0.25">
      <c r="B7" s="40" t="s">
        <v>1</v>
      </c>
      <c r="C7" s="354">
        <v>62.283135727795099</v>
      </c>
      <c r="D7" s="354">
        <v>63.650483687852201</v>
      </c>
      <c r="E7" s="354">
        <v>63.112158024040703</v>
      </c>
      <c r="F7" s="354">
        <v>64.185765065069802</v>
      </c>
      <c r="G7" s="354">
        <v>64.7930123572269</v>
      </c>
      <c r="H7" s="354">
        <v>65.889926807008393</v>
      </c>
      <c r="I7" s="354">
        <v>66.235382444372505</v>
      </c>
      <c r="J7" s="354">
        <v>65.868482617594395</v>
      </c>
      <c r="K7" s="354">
        <v>65.923511048374095</v>
      </c>
      <c r="L7" s="354">
        <v>65.507000222524198</v>
      </c>
      <c r="M7" s="354">
        <v>63.614669681642397</v>
      </c>
      <c r="N7" s="354">
        <v>62.813290986779201</v>
      </c>
      <c r="O7" s="354">
        <v>66.083275059756701</v>
      </c>
      <c r="P7" s="354">
        <v>64.699012752144299</v>
      </c>
      <c r="Q7" s="354">
        <v>65.571237780285998</v>
      </c>
      <c r="R7" s="42"/>
    </row>
    <row r="8" spans="2:22" ht="86.1" customHeight="1" x14ac:dyDescent="0.25">
      <c r="B8" s="460" t="s">
        <v>360</v>
      </c>
      <c r="C8" s="461"/>
      <c r="D8" s="461"/>
      <c r="E8" s="461"/>
      <c r="F8" s="461"/>
      <c r="G8" s="461"/>
      <c r="H8" s="461"/>
      <c r="I8" s="461"/>
      <c r="J8" s="461"/>
      <c r="K8" s="461"/>
      <c r="L8" s="461"/>
      <c r="M8" s="43"/>
    </row>
    <row r="9" spans="2:22" x14ac:dyDescent="0.25">
      <c r="D9" s="44"/>
      <c r="E9" s="44"/>
      <c r="F9" s="44"/>
      <c r="G9" s="44"/>
      <c r="H9" s="45"/>
      <c r="I9" s="45"/>
      <c r="J9" s="45"/>
      <c r="K9" s="46"/>
      <c r="L9" s="46"/>
      <c r="M9" s="46"/>
      <c r="N9" s="46"/>
    </row>
    <row r="10" spans="2:22" x14ac:dyDescent="0.25">
      <c r="C10" s="42"/>
      <c r="D10" s="42"/>
      <c r="E10" s="42"/>
      <c r="F10" s="42"/>
      <c r="G10" s="42"/>
      <c r="H10" s="47"/>
      <c r="I10" s="47"/>
      <c r="J10" s="47"/>
      <c r="K10" s="47"/>
      <c r="L10" s="47"/>
      <c r="M10" s="47"/>
      <c r="N10" s="47"/>
      <c r="O10" s="42"/>
      <c r="P10" s="42"/>
      <c r="Q10" s="42"/>
    </row>
    <row r="11" spans="2:22" x14ac:dyDescent="0.25">
      <c r="B11" s="48"/>
      <c r="C11" s="42"/>
      <c r="D11" s="42"/>
      <c r="E11" s="42"/>
      <c r="F11" s="42"/>
      <c r="G11" s="42"/>
      <c r="H11" s="42"/>
      <c r="I11" s="42"/>
      <c r="J11" s="42"/>
      <c r="K11" s="42"/>
      <c r="L11" s="42"/>
      <c r="M11" s="42"/>
      <c r="N11" s="42"/>
      <c r="O11" s="42"/>
      <c r="P11" s="42"/>
      <c r="Q11" s="42"/>
    </row>
    <row r="12" spans="2:22" x14ac:dyDescent="0.25">
      <c r="C12" s="42"/>
      <c r="D12" s="42"/>
      <c r="E12" s="42"/>
      <c r="F12" s="42"/>
      <c r="G12" s="42"/>
      <c r="H12" s="42"/>
      <c r="I12" s="42"/>
      <c r="J12" s="42"/>
      <c r="K12" s="42"/>
      <c r="L12" s="42"/>
      <c r="M12" s="42"/>
      <c r="N12" s="42"/>
      <c r="O12" s="42"/>
      <c r="P12" s="42"/>
      <c r="Q12" s="42"/>
    </row>
    <row r="17" spans="2:18" x14ac:dyDescent="0.25">
      <c r="R17" s="42"/>
    </row>
    <row r="18" spans="2:18" x14ac:dyDescent="0.25">
      <c r="R18" s="42"/>
    </row>
    <row r="19" spans="2:18" x14ac:dyDescent="0.25">
      <c r="R19" s="42"/>
    </row>
    <row r="20" spans="2:18" x14ac:dyDescent="0.25">
      <c r="R20" s="42"/>
    </row>
    <row r="30" spans="2:18" x14ac:dyDescent="0.25">
      <c r="B30" s="48"/>
    </row>
  </sheetData>
  <mergeCells count="2">
    <mergeCell ref="B2:R2"/>
    <mergeCell ref="B8:L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37"/>
  <sheetViews>
    <sheetView showGridLines="0" workbookViewId="0"/>
  </sheetViews>
  <sheetFormatPr baseColWidth="10" defaultColWidth="10.85546875" defaultRowHeight="12.75" x14ac:dyDescent="0.25"/>
  <cols>
    <col min="1" max="1" width="2.28515625" style="375" customWidth="1"/>
    <col min="2" max="2" width="6.140625" style="377" customWidth="1"/>
    <col min="3" max="3" width="76.140625" style="375" bestFit="1" customWidth="1"/>
    <col min="4" max="4" width="12" style="375" customWidth="1"/>
    <col min="5" max="5" width="10.42578125" style="375" customWidth="1"/>
    <col min="6" max="6" width="12.140625" style="375" customWidth="1"/>
    <col min="7" max="17" width="13.85546875" style="375" customWidth="1"/>
    <col min="18" max="18" width="10.85546875" style="375"/>
    <col min="19" max="19" width="16.28515625" style="375" customWidth="1"/>
    <col min="20" max="20" width="13.42578125" style="375" customWidth="1"/>
    <col min="21" max="16384" width="10.85546875" style="375"/>
  </cols>
  <sheetData>
    <row r="2" spans="2:18" x14ac:dyDescent="0.25">
      <c r="B2" s="462" t="s">
        <v>316</v>
      </c>
      <c r="C2" s="462"/>
      <c r="D2" s="462"/>
      <c r="E2" s="462"/>
      <c r="F2" s="462"/>
      <c r="G2" s="462"/>
      <c r="H2" s="462"/>
      <c r="I2" s="462"/>
      <c r="J2" s="462"/>
      <c r="K2" s="462"/>
      <c r="L2" s="462"/>
      <c r="M2" s="462"/>
      <c r="N2" s="462"/>
      <c r="O2" s="462"/>
      <c r="P2" s="462"/>
      <c r="Q2" s="462"/>
      <c r="R2" s="462"/>
    </row>
    <row r="3" spans="2:18" x14ac:dyDescent="0.25">
      <c r="B3" s="376"/>
      <c r="C3" s="376"/>
      <c r="D3" s="376"/>
      <c r="E3" s="376"/>
      <c r="F3" s="376"/>
      <c r="G3" s="376"/>
      <c r="H3" s="376"/>
      <c r="I3" s="376"/>
      <c r="J3" s="376"/>
      <c r="K3" s="376"/>
      <c r="L3" s="376"/>
      <c r="M3" s="376"/>
      <c r="N3" s="376"/>
      <c r="O3" s="376"/>
      <c r="P3" s="376"/>
      <c r="Q3" s="376"/>
      <c r="R3" s="376"/>
    </row>
    <row r="4" spans="2:18" x14ac:dyDescent="0.25">
      <c r="C4" s="464" t="s">
        <v>293</v>
      </c>
      <c r="D4" s="464"/>
      <c r="E4" s="464"/>
      <c r="F4" s="464"/>
      <c r="G4" s="464"/>
      <c r="H4" s="464"/>
      <c r="I4" s="464"/>
      <c r="J4" s="464"/>
      <c r="K4" s="464"/>
      <c r="L4" s="464"/>
      <c r="M4" s="464"/>
      <c r="N4" s="464"/>
      <c r="O4" s="464"/>
      <c r="P4" s="464"/>
      <c r="Q4" s="464"/>
      <c r="R4" s="464"/>
    </row>
    <row r="5" spans="2:18" x14ac:dyDescent="0.25">
      <c r="C5" s="464"/>
      <c r="D5" s="464"/>
      <c r="E5" s="464"/>
      <c r="F5" s="464"/>
      <c r="G5" s="464"/>
      <c r="H5" s="464"/>
      <c r="I5" s="464"/>
      <c r="J5" s="464"/>
      <c r="K5" s="464"/>
      <c r="L5" s="464"/>
      <c r="M5" s="464"/>
      <c r="N5" s="464"/>
      <c r="O5" s="464"/>
      <c r="P5" s="464"/>
      <c r="Q5" s="464"/>
      <c r="R5" s="464"/>
    </row>
    <row r="6" spans="2:18" x14ac:dyDescent="0.25">
      <c r="D6" s="465" t="s">
        <v>24</v>
      </c>
      <c r="E6" s="466"/>
      <c r="F6" s="466"/>
      <c r="G6" s="466"/>
      <c r="H6" s="466"/>
      <c r="I6" s="466"/>
      <c r="J6" s="466"/>
      <c r="K6" s="466"/>
      <c r="L6" s="466"/>
      <c r="M6" s="466"/>
      <c r="N6" s="466"/>
      <c r="O6" s="466"/>
      <c r="P6" s="467"/>
      <c r="Q6" s="467"/>
      <c r="R6" s="468"/>
    </row>
    <row r="7" spans="2:18" x14ac:dyDescent="0.25">
      <c r="C7" s="378"/>
      <c r="D7" s="356">
        <v>2008</v>
      </c>
      <c r="E7" s="356">
        <v>2009</v>
      </c>
      <c r="F7" s="356">
        <v>2010</v>
      </c>
      <c r="G7" s="356">
        <v>2011</v>
      </c>
      <c r="H7" s="356">
        <v>2012</v>
      </c>
      <c r="I7" s="356">
        <v>2013</v>
      </c>
      <c r="J7" s="356">
        <v>2014</v>
      </c>
      <c r="K7" s="356">
        <v>2015</v>
      </c>
      <c r="L7" s="356">
        <v>2016</v>
      </c>
      <c r="M7" s="356">
        <v>2017</v>
      </c>
      <c r="N7" s="355">
        <v>2018</v>
      </c>
      <c r="O7" s="357">
        <v>2019</v>
      </c>
      <c r="P7" s="355">
        <v>2020</v>
      </c>
      <c r="Q7" s="355">
        <v>2021</v>
      </c>
      <c r="R7" s="355">
        <v>2022</v>
      </c>
    </row>
    <row r="8" spans="2:18" x14ac:dyDescent="0.25">
      <c r="B8" s="379"/>
      <c r="C8" s="380" t="s">
        <v>294</v>
      </c>
      <c r="D8" s="381"/>
      <c r="E8" s="381"/>
      <c r="F8" s="381"/>
      <c r="G8" s="381"/>
      <c r="H8" s="381"/>
      <c r="I8" s="381"/>
      <c r="J8" s="381"/>
      <c r="K8" s="381"/>
      <c r="L8" s="381"/>
      <c r="M8" s="381"/>
      <c r="N8" s="381"/>
      <c r="O8" s="381"/>
      <c r="P8" s="381"/>
      <c r="Q8" s="381"/>
      <c r="R8" s="382"/>
    </row>
    <row r="9" spans="2:18" x14ac:dyDescent="0.25">
      <c r="B9" s="379"/>
      <c r="C9" s="383" t="s">
        <v>295</v>
      </c>
      <c r="D9" s="358">
        <v>27227.5</v>
      </c>
      <c r="E9" s="358">
        <v>26922.3</v>
      </c>
      <c r="F9" s="358">
        <v>26948.3</v>
      </c>
      <c r="G9" s="358">
        <v>27155.599999999999</v>
      </c>
      <c r="H9" s="358">
        <v>27253.200000000001</v>
      </c>
      <c r="I9" s="358">
        <v>27305.1</v>
      </c>
      <c r="J9" s="358">
        <v>27452</v>
      </c>
      <c r="K9" s="358">
        <v>27521.200000000001</v>
      </c>
      <c r="L9" s="358">
        <v>27719.7</v>
      </c>
      <c r="M9" s="358">
        <v>28046.799999999999</v>
      </c>
      <c r="N9" s="358">
        <v>28327.8</v>
      </c>
      <c r="O9" s="358">
        <v>28662</v>
      </c>
      <c r="P9" s="358">
        <v>28645.3</v>
      </c>
      <c r="Q9" s="358">
        <v>29395.200000000001</v>
      </c>
      <c r="R9" s="358">
        <v>30102.9</v>
      </c>
    </row>
    <row r="10" spans="2:18" x14ac:dyDescent="0.25">
      <c r="B10" s="379"/>
      <c r="C10" s="384"/>
      <c r="D10" s="381"/>
      <c r="E10" s="381"/>
      <c r="F10" s="381"/>
      <c r="G10" s="381"/>
      <c r="H10" s="381"/>
      <c r="I10" s="381"/>
      <c r="J10" s="381"/>
      <c r="K10" s="381"/>
      <c r="L10" s="381"/>
      <c r="M10" s="381"/>
      <c r="N10" s="381"/>
      <c r="O10" s="381"/>
      <c r="P10" s="381"/>
      <c r="Q10" s="381"/>
      <c r="R10" s="385"/>
    </row>
    <row r="11" spans="2:18" x14ac:dyDescent="0.25">
      <c r="B11" s="379"/>
      <c r="C11" s="380" t="s">
        <v>296</v>
      </c>
      <c r="D11" s="381"/>
      <c r="E11" s="381"/>
      <c r="F11" s="381"/>
      <c r="G11" s="381"/>
      <c r="H11" s="381"/>
      <c r="I11" s="381"/>
      <c r="J11" s="381"/>
      <c r="K11" s="381"/>
      <c r="L11" s="381"/>
      <c r="M11" s="381"/>
      <c r="N11" s="381"/>
      <c r="O11" s="381"/>
      <c r="P11" s="381"/>
      <c r="Q11" s="381"/>
      <c r="R11" s="385"/>
    </row>
    <row r="12" spans="2:18" x14ac:dyDescent="0.25">
      <c r="B12" s="379"/>
      <c r="C12" s="383" t="s">
        <v>295</v>
      </c>
      <c r="D12" s="358">
        <v>24847.8</v>
      </c>
      <c r="E12" s="358">
        <v>24528.799999999999</v>
      </c>
      <c r="F12" s="358">
        <v>24489.4</v>
      </c>
      <c r="G12" s="358">
        <v>24600.5</v>
      </c>
      <c r="H12" s="358">
        <v>24610.799999999999</v>
      </c>
      <c r="I12" s="358">
        <v>24557.5</v>
      </c>
      <c r="J12" s="358">
        <v>24653.1</v>
      </c>
      <c r="K12" s="358">
        <v>24721</v>
      </c>
      <c r="L12" s="358">
        <v>24920.2</v>
      </c>
      <c r="M12" s="359">
        <v>25222.400000000001</v>
      </c>
      <c r="N12" s="358">
        <v>25462.6</v>
      </c>
      <c r="O12" s="358">
        <v>25704.1</v>
      </c>
      <c r="P12" s="358">
        <v>25609.5</v>
      </c>
      <c r="Q12" s="358">
        <v>26247.7</v>
      </c>
      <c r="R12" s="358">
        <v>26828.1</v>
      </c>
    </row>
    <row r="13" spans="2:18" x14ac:dyDescent="0.25">
      <c r="B13" s="379"/>
      <c r="C13" s="386"/>
      <c r="D13" s="385"/>
      <c r="E13" s="385"/>
      <c r="F13" s="385"/>
      <c r="G13" s="385"/>
      <c r="H13" s="385"/>
      <c r="I13" s="385"/>
      <c r="J13" s="385"/>
      <c r="K13" s="385"/>
      <c r="L13" s="385"/>
      <c r="M13" s="385"/>
      <c r="N13" s="385"/>
      <c r="O13" s="385"/>
      <c r="P13" s="385"/>
      <c r="Q13" s="385"/>
      <c r="R13" s="385"/>
    </row>
    <row r="14" spans="2:18" x14ac:dyDescent="0.25">
      <c r="B14" s="379"/>
      <c r="C14" s="380" t="s">
        <v>297</v>
      </c>
      <c r="D14" s="381"/>
      <c r="E14" s="381"/>
      <c r="F14" s="381"/>
      <c r="G14" s="381"/>
      <c r="H14" s="381"/>
      <c r="I14" s="381"/>
      <c r="J14" s="381"/>
      <c r="K14" s="381"/>
      <c r="L14" s="381"/>
      <c r="M14" s="381"/>
      <c r="N14" s="381"/>
      <c r="O14" s="381"/>
      <c r="P14" s="381"/>
      <c r="Q14" s="381"/>
      <c r="R14" s="385"/>
    </row>
    <row r="15" spans="2:18" x14ac:dyDescent="0.25">
      <c r="B15" s="387" t="s">
        <v>298</v>
      </c>
      <c r="C15" s="388" t="s">
        <v>299</v>
      </c>
      <c r="D15" s="360">
        <v>123.878</v>
      </c>
      <c r="E15" s="360">
        <v>114.41500000000001</v>
      </c>
      <c r="F15" s="360">
        <v>114.98699999999999</v>
      </c>
      <c r="G15" s="360">
        <v>114.932</v>
      </c>
      <c r="H15" s="360">
        <v>114.94199999999999</v>
      </c>
      <c r="I15" s="360">
        <v>112.505</v>
      </c>
      <c r="J15" s="360">
        <v>113.721</v>
      </c>
      <c r="K15" s="360">
        <v>112.69</v>
      </c>
      <c r="L15" s="360">
        <v>111.96299999999999</v>
      </c>
      <c r="M15" s="360">
        <v>113.54</v>
      </c>
      <c r="N15" s="360">
        <v>114.881</v>
      </c>
      <c r="O15" s="363">
        <v>117.16</v>
      </c>
      <c r="P15" s="360">
        <v>117.111</v>
      </c>
      <c r="Q15" s="360">
        <v>125.679</v>
      </c>
      <c r="R15" s="360">
        <v>131.846</v>
      </c>
    </row>
    <row r="16" spans="2:18" x14ac:dyDescent="0.25">
      <c r="B16" s="389" t="s">
        <v>300</v>
      </c>
      <c r="C16" s="386" t="s">
        <v>301</v>
      </c>
      <c r="D16" s="361">
        <v>1016.8920000000001</v>
      </c>
      <c r="E16" s="361">
        <v>1020.1079999999999</v>
      </c>
      <c r="F16" s="361">
        <v>1047.231</v>
      </c>
      <c r="G16" s="361">
        <v>1080.7570000000001</v>
      </c>
      <c r="H16" s="361">
        <v>1106.4939999999999</v>
      </c>
      <c r="I16" s="361">
        <v>1126.3420000000001</v>
      </c>
      <c r="J16" s="361">
        <v>1146.0650000000001</v>
      </c>
      <c r="K16" s="361">
        <v>1164.3699999999999</v>
      </c>
      <c r="L16" s="361">
        <v>1186.46</v>
      </c>
      <c r="M16" s="361">
        <v>1224.3050000000001</v>
      </c>
      <c r="N16" s="361">
        <v>1254.365</v>
      </c>
      <c r="O16" s="364">
        <v>1266.614</v>
      </c>
      <c r="P16" s="361">
        <v>1219.1479999999999</v>
      </c>
      <c r="Q16" s="361">
        <v>1311.3689999999999</v>
      </c>
      <c r="R16" s="361">
        <v>1406.5329999999999</v>
      </c>
    </row>
    <row r="17" spans="2:18" x14ac:dyDescent="0.25">
      <c r="B17" s="389" t="s">
        <v>302</v>
      </c>
      <c r="C17" s="386" t="s">
        <v>303</v>
      </c>
      <c r="D17" s="361">
        <v>743.00900000000001</v>
      </c>
      <c r="E17" s="361">
        <v>744.20500000000004</v>
      </c>
      <c r="F17" s="361">
        <v>764.99599999999998</v>
      </c>
      <c r="G17" s="361">
        <v>785.24099999999999</v>
      </c>
      <c r="H17" s="361">
        <v>800.596</v>
      </c>
      <c r="I17" s="361">
        <v>811.88</v>
      </c>
      <c r="J17" s="361">
        <v>821.58500000000004</v>
      </c>
      <c r="K17" s="361">
        <v>834.17700000000002</v>
      </c>
      <c r="L17" s="361">
        <v>852.15800000000002</v>
      </c>
      <c r="M17" s="361">
        <v>880.65700000000004</v>
      </c>
      <c r="N17" s="361">
        <v>903.173</v>
      </c>
      <c r="O17" s="364">
        <v>932.01900000000001</v>
      </c>
      <c r="P17" s="361">
        <v>895.29</v>
      </c>
      <c r="Q17" s="361">
        <v>965.899</v>
      </c>
      <c r="R17" s="361">
        <v>1041.5309999999999</v>
      </c>
    </row>
    <row r="18" spans="2:18" x14ac:dyDescent="0.25">
      <c r="B18" s="390" t="s">
        <v>304</v>
      </c>
      <c r="C18" s="391" t="s">
        <v>305</v>
      </c>
      <c r="D18" s="362">
        <v>127.229</v>
      </c>
      <c r="E18" s="362">
        <v>129.60300000000001</v>
      </c>
      <c r="F18" s="362">
        <v>132.47399999999999</v>
      </c>
      <c r="G18" s="362">
        <v>132.148</v>
      </c>
      <c r="H18" s="362">
        <v>136.17599999999999</v>
      </c>
      <c r="I18" s="362">
        <v>141.06200000000001</v>
      </c>
      <c r="J18" s="362">
        <v>144.053</v>
      </c>
      <c r="K18" s="362">
        <v>143.626</v>
      </c>
      <c r="L18" s="362">
        <v>145.81200000000001</v>
      </c>
      <c r="M18" s="362">
        <v>150.13300000000001</v>
      </c>
      <c r="N18" s="362">
        <v>136.99600000000001</v>
      </c>
      <c r="O18" s="365">
        <v>138.68899999999999</v>
      </c>
      <c r="P18" s="362">
        <v>133.18799999999999</v>
      </c>
      <c r="Q18" s="362">
        <v>143.74</v>
      </c>
      <c r="R18" s="362">
        <v>155.965</v>
      </c>
    </row>
    <row r="23" spans="2:18" x14ac:dyDescent="0.25">
      <c r="C23" s="464" t="s">
        <v>306</v>
      </c>
      <c r="D23" s="464"/>
      <c r="E23" s="464"/>
      <c r="F23" s="464"/>
      <c r="G23" s="464"/>
      <c r="H23" s="464"/>
      <c r="I23" s="464"/>
      <c r="J23" s="464"/>
      <c r="K23" s="464"/>
      <c r="L23" s="464"/>
      <c r="M23" s="464"/>
      <c r="N23" s="464"/>
      <c r="O23" s="464"/>
      <c r="P23" s="464"/>
      <c r="Q23" s="464"/>
      <c r="R23" s="464"/>
    </row>
    <row r="24" spans="2:18" x14ac:dyDescent="0.25">
      <c r="C24" s="464"/>
      <c r="D24" s="464"/>
      <c r="E24" s="464"/>
      <c r="F24" s="464"/>
      <c r="G24" s="464"/>
      <c r="H24" s="464"/>
      <c r="I24" s="464"/>
      <c r="J24" s="464"/>
      <c r="K24" s="464"/>
      <c r="L24" s="464"/>
      <c r="M24" s="464"/>
      <c r="N24" s="464"/>
      <c r="O24" s="464"/>
      <c r="P24" s="464"/>
      <c r="Q24" s="464"/>
      <c r="R24" s="464"/>
    </row>
    <row r="25" spans="2:18" ht="18.75" customHeight="1" x14ac:dyDescent="0.25">
      <c r="C25" s="392"/>
      <c r="D25" s="465" t="s">
        <v>24</v>
      </c>
      <c r="E25" s="466"/>
      <c r="F25" s="466"/>
      <c r="G25" s="466"/>
      <c r="H25" s="466"/>
      <c r="I25" s="466"/>
      <c r="J25" s="466"/>
      <c r="K25" s="466"/>
      <c r="L25" s="466"/>
      <c r="M25" s="466"/>
      <c r="N25" s="466"/>
      <c r="O25" s="466"/>
      <c r="P25" s="466"/>
      <c r="Q25" s="466"/>
      <c r="R25" s="469"/>
    </row>
    <row r="26" spans="2:18" x14ac:dyDescent="0.25">
      <c r="C26" s="385"/>
      <c r="D26" s="366">
        <v>2008</v>
      </c>
      <c r="E26" s="366">
        <v>2009</v>
      </c>
      <c r="F26" s="366">
        <v>2010</v>
      </c>
      <c r="G26" s="366">
        <v>2011</v>
      </c>
      <c r="H26" s="366">
        <v>2012</v>
      </c>
      <c r="I26" s="366">
        <v>2013</v>
      </c>
      <c r="J26" s="366">
        <v>2014</v>
      </c>
      <c r="K26" s="366">
        <v>2015</v>
      </c>
      <c r="L26" s="366">
        <v>2016</v>
      </c>
      <c r="M26" s="366">
        <v>2017</v>
      </c>
      <c r="N26" s="366">
        <v>2018</v>
      </c>
      <c r="O26" s="366">
        <v>2019</v>
      </c>
      <c r="P26" s="366">
        <v>2020</v>
      </c>
      <c r="Q26" s="366">
        <v>2021</v>
      </c>
      <c r="R26" s="366">
        <v>2022</v>
      </c>
    </row>
    <row r="27" spans="2:18" x14ac:dyDescent="0.25">
      <c r="C27" s="393" t="s">
        <v>307</v>
      </c>
      <c r="D27" s="368">
        <f t="shared" ref="D27:Q27" si="0">(D15+D16)/D9/1000*1000000000/12</f>
        <v>3491.4761423805589</v>
      </c>
      <c r="E27" s="368">
        <f t="shared" si="0"/>
        <v>3511.7201477337871</v>
      </c>
      <c r="F27" s="368">
        <f t="shared" si="0"/>
        <v>3593.9743879947905</v>
      </c>
      <c r="G27" s="368">
        <f t="shared" si="0"/>
        <v>3669.2523825656594</v>
      </c>
      <c r="H27" s="368">
        <f t="shared" si="0"/>
        <v>3734.8397007813141</v>
      </c>
      <c r="I27" s="368">
        <f t="shared" si="0"/>
        <v>3780.8779312289662</v>
      </c>
      <c r="J27" s="368">
        <f t="shared" si="0"/>
        <v>3824.2083151197244</v>
      </c>
      <c r="K27" s="368">
        <f t="shared" si="0"/>
        <v>3866.8977612410308</v>
      </c>
      <c r="L27" s="368">
        <f t="shared" si="0"/>
        <v>3903.4302920546274</v>
      </c>
      <c r="M27" s="368">
        <f t="shared" si="0"/>
        <v>3975.0375562749882</v>
      </c>
      <c r="N27" s="368">
        <f t="shared" si="0"/>
        <v>4027.980758595209</v>
      </c>
      <c r="O27" s="368">
        <f t="shared" si="0"/>
        <v>4023.253785499965</v>
      </c>
      <c r="P27" s="368">
        <f t="shared" si="0"/>
        <v>3887.3712848762862</v>
      </c>
      <c r="Q27" s="368">
        <f t="shared" si="0"/>
        <v>4073.9304376224686</v>
      </c>
      <c r="R27" s="368">
        <f>(R15+R16)/R9/1000*1000000000/12</f>
        <v>4258.6677695504413</v>
      </c>
    </row>
    <row r="28" spans="2:18" x14ac:dyDescent="0.25">
      <c r="C28" s="394" t="s">
        <v>308</v>
      </c>
      <c r="D28" s="369">
        <f t="shared" ref="D28:Q28" si="1">D16/D12/1000*1000000000/12</f>
        <v>3410.4025306063318</v>
      </c>
      <c r="E28" s="369">
        <f t="shared" si="1"/>
        <v>3465.6811584749357</v>
      </c>
      <c r="F28" s="369">
        <f t="shared" si="1"/>
        <v>3563.5519857571035</v>
      </c>
      <c r="G28" s="369">
        <f t="shared" si="1"/>
        <v>3661.0265374010014</v>
      </c>
      <c r="H28" s="369">
        <f t="shared" si="1"/>
        <v>3746.641041060564</v>
      </c>
      <c r="I28" s="369">
        <f t="shared" si="1"/>
        <v>3822.1249448573076</v>
      </c>
      <c r="J28" s="369">
        <f t="shared" si="1"/>
        <v>3873.9719007616354</v>
      </c>
      <c r="K28" s="369">
        <f t="shared" si="1"/>
        <v>3925.0367433895608</v>
      </c>
      <c r="L28" s="369">
        <f t="shared" si="1"/>
        <v>3967.5310257007036</v>
      </c>
      <c r="M28" s="369">
        <f t="shared" si="1"/>
        <v>4045.0320614480247</v>
      </c>
      <c r="N28" s="369">
        <f t="shared" si="1"/>
        <v>4105.2530639709485</v>
      </c>
      <c r="O28" s="369">
        <f t="shared" si="1"/>
        <v>4106.3941809542712</v>
      </c>
      <c r="P28" s="369">
        <f t="shared" si="1"/>
        <v>3967.1085599744888</v>
      </c>
      <c r="Q28" s="369">
        <f t="shared" si="1"/>
        <v>4163.4409872103079</v>
      </c>
      <c r="R28" s="369">
        <f>R16/R12/1000*1000000000/12</f>
        <v>4368.9669910777629</v>
      </c>
    </row>
    <row r="29" spans="2:18" x14ac:dyDescent="0.25">
      <c r="C29" s="394" t="s">
        <v>309</v>
      </c>
      <c r="D29" s="369">
        <f t="shared" ref="D29:Q29" si="2">(D15+D17)/D9*1000000/12</f>
        <v>2653.2213142349951</v>
      </c>
      <c r="E29" s="369">
        <f t="shared" si="2"/>
        <v>2657.7100272512625</v>
      </c>
      <c r="F29" s="369">
        <f t="shared" si="2"/>
        <v>2721.2075220576685</v>
      </c>
      <c r="G29" s="369">
        <f t="shared" si="2"/>
        <v>2762.3921646609419</v>
      </c>
      <c r="H29" s="369">
        <f t="shared" si="2"/>
        <v>2799.4816510843989</v>
      </c>
      <c r="I29" s="369">
        <f t="shared" si="2"/>
        <v>2821.1610041103431</v>
      </c>
      <c r="J29" s="369">
        <f t="shared" si="2"/>
        <v>2839.2163291077759</v>
      </c>
      <c r="K29" s="369">
        <f t="shared" si="2"/>
        <v>2867.0836785217693</v>
      </c>
      <c r="L29" s="369">
        <f t="shared" si="2"/>
        <v>2898.4230228561878</v>
      </c>
      <c r="M29" s="369">
        <f t="shared" si="2"/>
        <v>2953.9822724874143</v>
      </c>
      <c r="N29" s="369">
        <f t="shared" si="2"/>
        <v>2994.8613493929402</v>
      </c>
      <c r="O29" s="369">
        <f t="shared" si="2"/>
        <v>3050.4355360174918</v>
      </c>
      <c r="P29" s="369">
        <f t="shared" si="2"/>
        <v>2945.2213801216953</v>
      </c>
      <c r="Q29" s="369">
        <f t="shared" si="2"/>
        <v>3094.5471823064076</v>
      </c>
      <c r="R29" s="369">
        <f>(R15+R17)/R9*1000000/12</f>
        <v>3248.2390954581338</v>
      </c>
    </row>
    <row r="30" spans="2:18" x14ac:dyDescent="0.25">
      <c r="C30" s="394" t="s">
        <v>310</v>
      </c>
      <c r="D30" s="369">
        <f t="shared" ref="D30:Q30" si="3">D17/D12/1000*1000000000/12</f>
        <v>2491.8671538996073</v>
      </c>
      <c r="E30" s="369">
        <f t="shared" si="3"/>
        <v>2528.3374373525544</v>
      </c>
      <c r="F30" s="369">
        <f t="shared" si="3"/>
        <v>2603.153473203372</v>
      </c>
      <c r="G30" s="369">
        <f t="shared" si="3"/>
        <v>2659.9764232434304</v>
      </c>
      <c r="H30" s="369">
        <f t="shared" si="3"/>
        <v>2710.8559385852282</v>
      </c>
      <c r="I30" s="369">
        <f t="shared" si="3"/>
        <v>2755.030710237877</v>
      </c>
      <c r="J30" s="369">
        <f t="shared" si="3"/>
        <v>2777.1524338386116</v>
      </c>
      <c r="K30" s="369">
        <f t="shared" si="3"/>
        <v>2811.9716030904897</v>
      </c>
      <c r="L30" s="369">
        <f t="shared" si="3"/>
        <v>2849.6226622044232</v>
      </c>
      <c r="M30" s="369">
        <f t="shared" si="3"/>
        <v>2909.6391831599426</v>
      </c>
      <c r="N30" s="369">
        <f t="shared" si="3"/>
        <v>2955.8810438316068</v>
      </c>
      <c r="O30" s="369">
        <f t="shared" si="3"/>
        <v>3021.6288452036843</v>
      </c>
      <c r="P30" s="369">
        <f t="shared" si="3"/>
        <v>2913.2743708389462</v>
      </c>
      <c r="Q30" s="369">
        <f t="shared" si="3"/>
        <v>3066.6147256077038</v>
      </c>
      <c r="R30" s="369">
        <f>R17/R12/1000*1000000000/12</f>
        <v>3235.1992873144204</v>
      </c>
    </row>
    <row r="31" spans="2:18" x14ac:dyDescent="0.25">
      <c r="C31" s="394" t="s">
        <v>311</v>
      </c>
      <c r="D31" s="369">
        <f t="shared" ref="D31:Q31" si="4">(D15+D17-D18)/D9*1000000/12</f>
        <v>2263.820279741683</v>
      </c>
      <c r="E31" s="369">
        <f t="shared" si="4"/>
        <v>2256.5463079553633</v>
      </c>
      <c r="F31" s="369">
        <f t="shared" si="4"/>
        <v>2311.5527386390481</v>
      </c>
      <c r="G31" s="369">
        <f t="shared" si="4"/>
        <v>2356.8650051309246</v>
      </c>
      <c r="H31" s="369">
        <f t="shared" si="4"/>
        <v>2383.0901814588137</v>
      </c>
      <c r="I31" s="369">
        <f t="shared" si="4"/>
        <v>2390.6492437920633</v>
      </c>
      <c r="J31" s="369">
        <f t="shared" si="4"/>
        <v>2401.9288212152119</v>
      </c>
      <c r="K31" s="369">
        <f t="shared" si="4"/>
        <v>2432.188640030231</v>
      </c>
      <c r="L31" s="369">
        <f t="shared" si="4"/>
        <v>2460.0705154336688</v>
      </c>
      <c r="M31" s="369">
        <f t="shared" si="4"/>
        <v>2507.9034566034866</v>
      </c>
      <c r="N31" s="369">
        <f t="shared" si="4"/>
        <v>2591.8532325136439</v>
      </c>
      <c r="O31" s="369">
        <f t="shared" si="4"/>
        <v>2647.2041960319125</v>
      </c>
      <c r="P31" s="369">
        <f t="shared" si="4"/>
        <v>2557.7581662611319</v>
      </c>
      <c r="Q31" s="369">
        <f t="shared" si="4"/>
        <v>2687.0543490093619</v>
      </c>
      <c r="R31" s="369">
        <f>(R15+R17-R18)/R9*1000000/12</f>
        <v>2816.4839046514894</v>
      </c>
    </row>
    <row r="32" spans="2:18" x14ac:dyDescent="0.25">
      <c r="C32" s="394" t="s">
        <v>312</v>
      </c>
      <c r="D32" s="370">
        <v>7.1537632154078143E-2</v>
      </c>
      <c r="E32" s="370">
        <v>7.1537632154078143E-2</v>
      </c>
      <c r="F32" s="370">
        <v>7.1537632154078143E-2</v>
      </c>
      <c r="G32" s="370">
        <v>7.1537632154078143E-2</v>
      </c>
      <c r="H32" s="370">
        <v>7.2459508857094609E-2</v>
      </c>
      <c r="I32" s="370">
        <v>7.2459508857094609E-2</v>
      </c>
      <c r="J32" s="370">
        <v>7.2459508857094609E-2</v>
      </c>
      <c r="K32" s="370">
        <v>7.2459508857094609E-2</v>
      </c>
      <c r="L32" s="370">
        <v>7.2459508857094609E-2</v>
      </c>
      <c r="M32" s="370">
        <v>7.2459508857094609E-2</v>
      </c>
      <c r="N32" s="370">
        <v>8.8131412808374623E-2</v>
      </c>
      <c r="O32" s="370">
        <v>8.8131412808374623E-2</v>
      </c>
      <c r="P32" s="370">
        <v>8.8131412808374623E-2</v>
      </c>
      <c r="Q32" s="370">
        <v>8.8131412808374623E-2</v>
      </c>
      <c r="R32" s="370">
        <v>8.8131412808374623E-2</v>
      </c>
    </row>
    <row r="33" spans="3:18" x14ac:dyDescent="0.25">
      <c r="C33" s="395" t="s">
        <v>313</v>
      </c>
      <c r="D33" s="371">
        <f t="shared" ref="D33:Q33" si="5">((D15+D17)*(1-D32)-D18)/D9*1000000/12</f>
        <v>2074.0151093405798</v>
      </c>
      <c r="E33" s="371">
        <f t="shared" si="5"/>
        <v>2066.4200256536574</v>
      </c>
      <c r="F33" s="371">
        <f t="shared" si="5"/>
        <v>2116.8839959111765</v>
      </c>
      <c r="G33" s="371">
        <f t="shared" si="5"/>
        <v>2159.2500105901026</v>
      </c>
      <c r="H33" s="371">
        <f t="shared" si="5"/>
        <v>2180.2411159667895</v>
      </c>
      <c r="I33" s="371">
        <f t="shared" si="5"/>
        <v>2186.22930302744</v>
      </c>
      <c r="J33" s="371">
        <f t="shared" si="5"/>
        <v>2196.2006004690197</v>
      </c>
      <c r="K33" s="371">
        <f t="shared" si="5"/>
        <v>2224.4411648323517</v>
      </c>
      <c r="L33" s="371">
        <f t="shared" si="5"/>
        <v>2250.0522067374136</v>
      </c>
      <c r="M33" s="371">
        <f t="shared" si="5"/>
        <v>2293.8593519664842</v>
      </c>
      <c r="N33" s="371">
        <f t="shared" si="5"/>
        <v>2327.9118706264485</v>
      </c>
      <c r="O33" s="371">
        <f t="shared" si="5"/>
        <v>2378.3650025618194</v>
      </c>
      <c r="P33" s="371">
        <f t="shared" si="5"/>
        <v>2298.1916449975756</v>
      </c>
      <c r="Q33" s="371">
        <f t="shared" si="5"/>
        <v>2414.3275338305234</v>
      </c>
      <c r="R33" s="371">
        <f>((R15+R17)*(1-R32)-R18)/R9*1000000/12</f>
        <v>2530.2120040293671</v>
      </c>
    </row>
    <row r="34" spans="3:18" x14ac:dyDescent="0.25">
      <c r="C34" s="395" t="s">
        <v>314</v>
      </c>
      <c r="D34" s="396"/>
      <c r="E34" s="396"/>
      <c r="F34" s="396"/>
      <c r="G34" s="396"/>
      <c r="H34" s="396"/>
      <c r="I34" s="396"/>
      <c r="J34" s="396"/>
      <c r="K34" s="396"/>
      <c r="L34" s="396"/>
      <c r="M34" s="396"/>
      <c r="N34" s="396"/>
      <c r="O34" s="396"/>
      <c r="P34" s="372">
        <v>28.8</v>
      </c>
      <c r="Q34" s="372">
        <v>10</v>
      </c>
      <c r="R34" s="374">
        <v>1.9</v>
      </c>
    </row>
    <row r="35" spans="3:18" x14ac:dyDescent="0.25">
      <c r="C35" s="397" t="s">
        <v>315</v>
      </c>
      <c r="D35" s="398"/>
      <c r="E35" s="398"/>
      <c r="F35" s="398"/>
      <c r="G35" s="398"/>
      <c r="H35" s="398"/>
      <c r="I35" s="398"/>
      <c r="J35" s="398"/>
      <c r="K35" s="398"/>
      <c r="L35" s="398"/>
      <c r="M35" s="398"/>
      <c r="N35" s="398"/>
      <c r="O35" s="398"/>
      <c r="P35" s="373">
        <f t="shared" ref="P35:Q35" si="6">((P15+P17+P34)*(1-P32)-P18)/P9*1000000/12</f>
        <v>2374.5910755938658</v>
      </c>
      <c r="Q35" s="373">
        <f t="shared" si="6"/>
        <v>2440.1783696583575</v>
      </c>
      <c r="R35" s="373">
        <f>((R15+R17+R34)*(1-R32)-R18)/R9*1000000/12</f>
        <v>2535.0081928673867</v>
      </c>
    </row>
    <row r="37" spans="3:18" ht="36.950000000000003" customHeight="1" x14ac:dyDescent="0.25">
      <c r="C37" s="463" t="s">
        <v>329</v>
      </c>
      <c r="D37" s="463"/>
      <c r="E37" s="463"/>
      <c r="F37" s="463"/>
      <c r="G37" s="463"/>
      <c r="H37" s="463"/>
      <c r="I37" s="463"/>
      <c r="J37" s="463"/>
      <c r="K37" s="463"/>
    </row>
  </sheetData>
  <mergeCells count="6">
    <mergeCell ref="B2:R2"/>
    <mergeCell ref="C37:K37"/>
    <mergeCell ref="C4:R5"/>
    <mergeCell ref="D6:R6"/>
    <mergeCell ref="C23:R24"/>
    <mergeCell ref="D25:R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98"/>
  <sheetViews>
    <sheetView showGridLines="0" workbookViewId="0"/>
  </sheetViews>
  <sheetFormatPr baseColWidth="10" defaultColWidth="10.85546875" defaultRowHeight="12.75" x14ac:dyDescent="0.25"/>
  <cols>
    <col min="1" max="1" width="3.42578125" style="49" customWidth="1"/>
    <col min="2" max="2" width="10.85546875" style="49"/>
    <col min="3" max="3" width="11.42578125" style="49" customWidth="1"/>
    <col min="4" max="4" width="13.28515625" style="49" customWidth="1"/>
    <col min="5" max="5" width="13.140625" style="49" customWidth="1"/>
    <col min="6" max="6" width="15.7109375" style="49" customWidth="1"/>
    <col min="7" max="12" width="10.85546875" style="49"/>
    <col min="13" max="13" width="14.28515625" style="49" customWidth="1"/>
    <col min="14" max="253" width="10.85546875" style="49"/>
    <col min="254" max="254" width="15.28515625" style="49" customWidth="1"/>
    <col min="255" max="16384" width="10.85546875" style="49"/>
  </cols>
  <sheetData>
    <row r="1" spans="2:16" x14ac:dyDescent="0.25">
      <c r="G1" s="12"/>
      <c r="H1" s="12"/>
      <c r="I1" s="12"/>
      <c r="J1" s="13"/>
      <c r="K1" s="13"/>
      <c r="L1" s="13"/>
      <c r="M1" s="13"/>
    </row>
    <row r="2" spans="2:16" ht="69.75" customHeight="1" x14ac:dyDescent="0.25">
      <c r="B2" s="472" t="s">
        <v>374</v>
      </c>
      <c r="C2" s="472"/>
      <c r="D2" s="472"/>
      <c r="E2" s="472"/>
      <c r="F2" s="50"/>
      <c r="G2" s="34"/>
      <c r="H2" s="34"/>
      <c r="I2" s="34"/>
      <c r="J2" s="34"/>
      <c r="K2" s="34"/>
      <c r="L2" s="34"/>
      <c r="M2" s="34"/>
      <c r="N2" s="51"/>
    </row>
    <row r="3" spans="2:16" ht="13.5" x14ac:dyDescent="0.25">
      <c r="B3" s="52"/>
      <c r="C3" s="52"/>
      <c r="D3" s="470" t="s">
        <v>330</v>
      </c>
      <c r="E3" s="470"/>
      <c r="G3" s="53"/>
      <c r="K3" s="51"/>
      <c r="L3" s="51"/>
      <c r="M3" s="51"/>
    </row>
    <row r="4" spans="2:16" ht="35.25" customHeight="1" x14ac:dyDescent="0.25">
      <c r="B4" s="54" t="s">
        <v>24</v>
      </c>
      <c r="C4" s="55" t="s">
        <v>3</v>
      </c>
      <c r="D4" s="55" t="s">
        <v>2</v>
      </c>
      <c r="E4" s="55" t="s">
        <v>1</v>
      </c>
      <c r="G4" s="53"/>
      <c r="K4" s="51"/>
      <c r="L4" s="51"/>
      <c r="M4" s="51"/>
    </row>
    <row r="5" spans="2:16" ht="15" customHeight="1" x14ac:dyDescent="0.25">
      <c r="B5" s="56">
        <v>2004</v>
      </c>
      <c r="C5" s="316">
        <v>1005.9136638379</v>
      </c>
      <c r="D5" s="316">
        <v>2014.1548237987299</v>
      </c>
      <c r="E5" s="316">
        <v>1478.9556153983399</v>
      </c>
      <c r="J5" s="51"/>
      <c r="K5" s="51"/>
      <c r="L5" s="51"/>
      <c r="N5" s="57"/>
      <c r="O5" s="57"/>
      <c r="P5" s="57"/>
    </row>
    <row r="6" spans="2:16" ht="15" customHeight="1" x14ac:dyDescent="0.25">
      <c r="B6" s="58">
        <v>2005</v>
      </c>
      <c r="C6" s="317">
        <v>1025.4278402852799</v>
      </c>
      <c r="D6" s="317">
        <v>2041.53933414419</v>
      </c>
      <c r="E6" s="317">
        <v>1502.4575987463099</v>
      </c>
      <c r="J6" s="51"/>
      <c r="K6" s="51"/>
      <c r="L6" s="51"/>
      <c r="N6" s="57"/>
      <c r="O6" s="57"/>
      <c r="P6" s="57"/>
    </row>
    <row r="7" spans="2:16" ht="15" customHeight="1" x14ac:dyDescent="0.25">
      <c r="B7" s="58">
        <v>2006</v>
      </c>
      <c r="C7" s="317">
        <v>1052.7110445829201</v>
      </c>
      <c r="D7" s="317">
        <v>2067.7047771371199</v>
      </c>
      <c r="E7" s="317">
        <v>1530.0230932147599</v>
      </c>
      <c r="J7" s="51"/>
      <c r="K7" s="51"/>
      <c r="L7" s="51"/>
      <c r="N7" s="57"/>
      <c r="O7" s="57"/>
      <c r="P7" s="57"/>
    </row>
    <row r="8" spans="2:16" ht="15" customHeight="1" x14ac:dyDescent="0.25">
      <c r="B8" s="58">
        <v>2007</v>
      </c>
      <c r="C8" s="317">
        <v>1067.7807377383499</v>
      </c>
      <c r="D8" s="317">
        <v>2067.88138582381</v>
      </c>
      <c r="E8" s="317">
        <v>1537.7538657913601</v>
      </c>
      <c r="J8" s="51"/>
      <c r="K8" s="51"/>
      <c r="L8" s="51"/>
      <c r="N8" s="57"/>
      <c r="O8" s="57"/>
      <c r="P8" s="57"/>
    </row>
    <row r="9" spans="2:16" ht="15" customHeight="1" x14ac:dyDescent="0.25">
      <c r="B9" s="58">
        <v>2008</v>
      </c>
      <c r="C9" s="317">
        <v>1106.5438576660199</v>
      </c>
      <c r="D9" s="317">
        <v>2099.8191117802999</v>
      </c>
      <c r="E9" s="317">
        <v>1574.33988004002</v>
      </c>
      <c r="H9" s="59"/>
      <c r="J9" s="51"/>
      <c r="K9" s="51"/>
      <c r="L9" s="51"/>
      <c r="N9" s="57"/>
      <c r="O9" s="57"/>
      <c r="P9" s="57"/>
    </row>
    <row r="10" spans="2:16" ht="15" customHeight="1" x14ac:dyDescent="0.25">
      <c r="B10" s="58">
        <v>2009</v>
      </c>
      <c r="C10" s="317">
        <v>1121.9471344326</v>
      </c>
      <c r="D10" s="317">
        <v>2116.8994346740901</v>
      </c>
      <c r="E10" s="317">
        <v>1587.1928721291799</v>
      </c>
      <c r="J10" s="51"/>
      <c r="K10" s="51"/>
      <c r="L10" s="51"/>
      <c r="N10" s="57"/>
      <c r="O10" s="57"/>
      <c r="P10" s="57"/>
    </row>
    <row r="11" spans="2:16" ht="15" customHeight="1" x14ac:dyDescent="0.25">
      <c r="B11" s="58">
        <v>2010</v>
      </c>
      <c r="C11" s="317">
        <v>1130.56584566586</v>
      </c>
      <c r="D11" s="317">
        <v>2116.3468581359398</v>
      </c>
      <c r="E11" s="317">
        <v>1588.9409369944101</v>
      </c>
      <c r="J11" s="51"/>
      <c r="K11" s="51"/>
      <c r="L11" s="51"/>
      <c r="N11" s="57"/>
      <c r="O11" s="57"/>
      <c r="P11" s="57"/>
    </row>
    <row r="12" spans="2:16" ht="15" customHeight="1" x14ac:dyDescent="0.25">
      <c r="B12" s="58">
        <v>2011</v>
      </c>
      <c r="C12" s="317">
        <v>1145.51802905506</v>
      </c>
      <c r="D12" s="317">
        <v>2149.58943143445</v>
      </c>
      <c r="E12" s="317">
        <v>1607.6873304143801</v>
      </c>
      <c r="I12" s="49" t="s">
        <v>228</v>
      </c>
      <c r="J12" s="51"/>
      <c r="K12" s="51"/>
      <c r="L12" s="51"/>
      <c r="N12" s="57"/>
      <c r="O12" s="57"/>
      <c r="P12" s="57"/>
    </row>
    <row r="13" spans="2:16" ht="15" customHeight="1" x14ac:dyDescent="0.25">
      <c r="B13" s="58">
        <v>2012</v>
      </c>
      <c r="C13" s="317">
        <v>1173.59059445818</v>
      </c>
      <c r="D13" s="317">
        <v>2121.27263120415</v>
      </c>
      <c r="E13" s="317">
        <v>1612.82305904586</v>
      </c>
      <c r="G13" s="60"/>
      <c r="N13" s="57"/>
      <c r="O13" s="57"/>
      <c r="P13" s="57"/>
    </row>
    <row r="14" spans="2:16" ht="15" customHeight="1" x14ac:dyDescent="0.25">
      <c r="B14" s="58">
        <v>2013</v>
      </c>
      <c r="C14" s="317">
        <v>1195.8859661807801</v>
      </c>
      <c r="D14" s="317">
        <v>2131.7444806572298</v>
      </c>
      <c r="E14" s="317">
        <v>1628.7487978326201</v>
      </c>
      <c r="G14" s="60"/>
      <c r="N14" s="57"/>
      <c r="O14" s="57"/>
      <c r="P14" s="57"/>
    </row>
    <row r="15" spans="2:16" ht="15" customHeight="1" x14ac:dyDescent="0.25">
      <c r="B15" s="58">
        <v>2014</v>
      </c>
      <c r="C15" s="317">
        <v>1213.2490381971199</v>
      </c>
      <c r="D15" s="317">
        <v>2146.8094366106998</v>
      </c>
      <c r="E15" s="317">
        <v>1644.8992686268</v>
      </c>
      <c r="G15" s="60"/>
      <c r="N15" s="57"/>
      <c r="O15" s="57"/>
      <c r="P15" s="57"/>
    </row>
    <row r="16" spans="2:16" ht="15" customHeight="1" x14ac:dyDescent="0.25">
      <c r="B16" s="58">
        <v>2015</v>
      </c>
      <c r="C16" s="317">
        <v>1226.7894974537201</v>
      </c>
      <c r="D16" s="317">
        <v>2150.5395095693302</v>
      </c>
      <c r="E16" s="317">
        <v>1653.83359356143</v>
      </c>
      <c r="G16" s="60"/>
      <c r="N16" s="57"/>
      <c r="O16" s="57"/>
      <c r="P16" s="57"/>
    </row>
    <row r="17" spans="2:16" ht="15" customHeight="1" x14ac:dyDescent="0.25">
      <c r="B17" s="58">
        <v>2016</v>
      </c>
      <c r="C17" s="317">
        <v>1244.1962647668699</v>
      </c>
      <c r="D17" s="317">
        <v>2157.6522579075399</v>
      </c>
      <c r="E17" s="317">
        <v>1665.3143595737899</v>
      </c>
      <c r="G17" s="60"/>
      <c r="N17" s="57"/>
      <c r="O17" s="57"/>
      <c r="P17" s="57"/>
    </row>
    <row r="18" spans="2:16" ht="15" customHeight="1" x14ac:dyDescent="0.25">
      <c r="B18" s="58">
        <v>2017</v>
      </c>
      <c r="C18" s="317">
        <v>1254.72991604904</v>
      </c>
      <c r="D18" s="317">
        <v>2155.80971910372</v>
      </c>
      <c r="E18" s="317">
        <v>1669.7788185760201</v>
      </c>
      <c r="G18" s="60"/>
      <c r="N18" s="57"/>
      <c r="O18" s="57"/>
      <c r="P18" s="57"/>
    </row>
    <row r="19" spans="2:16" ht="15" customHeight="1" x14ac:dyDescent="0.25">
      <c r="B19" s="61" t="s">
        <v>331</v>
      </c>
      <c r="C19" s="317">
        <v>1246.30246289651</v>
      </c>
      <c r="D19" s="317">
        <v>2120.0920025610799</v>
      </c>
      <c r="E19" s="317">
        <v>1648.0861887681499</v>
      </c>
      <c r="G19" s="60"/>
      <c r="N19" s="57"/>
      <c r="O19" s="57"/>
      <c r="P19" s="57"/>
    </row>
    <row r="20" spans="2:16" ht="15" customHeight="1" x14ac:dyDescent="0.25">
      <c r="B20" s="61" t="s">
        <v>332</v>
      </c>
      <c r="C20" s="317">
        <v>1243.9618792373001</v>
      </c>
      <c r="D20" s="317">
        <v>2097.8320486058101</v>
      </c>
      <c r="E20" s="317">
        <v>1635.6313273058099</v>
      </c>
      <c r="G20" s="60"/>
      <c r="N20" s="57"/>
      <c r="O20" s="57"/>
      <c r="P20" s="57"/>
    </row>
    <row r="21" spans="2:16" ht="15" customHeight="1" x14ac:dyDescent="0.25">
      <c r="B21" s="58">
        <v>2020</v>
      </c>
      <c r="C21" s="317">
        <v>1277.2068394969399</v>
      </c>
      <c r="D21" s="317">
        <v>2122.1227505227498</v>
      </c>
      <c r="E21" s="317">
        <v>1665.9351608393499</v>
      </c>
      <c r="G21" s="60"/>
      <c r="N21" s="57"/>
      <c r="O21" s="57"/>
      <c r="P21" s="57"/>
    </row>
    <row r="22" spans="2:16" ht="15" customHeight="1" x14ac:dyDescent="0.25">
      <c r="B22" s="58">
        <v>2021</v>
      </c>
      <c r="C22" s="317">
        <v>1262.8627494335001</v>
      </c>
      <c r="D22" s="317">
        <v>2068.67592009904</v>
      </c>
      <c r="E22" s="317">
        <v>1632.8536258620099</v>
      </c>
      <c r="G22" s="60"/>
      <c r="N22" s="57"/>
      <c r="O22" s="57"/>
      <c r="P22" s="57"/>
    </row>
    <row r="23" spans="2:16" ht="15" customHeight="1" x14ac:dyDescent="0.25">
      <c r="B23" s="56">
        <v>2022</v>
      </c>
      <c r="C23" s="316">
        <v>1268.4053923911799</v>
      </c>
      <c r="D23" s="317">
        <v>2050.0029038836001</v>
      </c>
      <c r="E23" s="316">
        <v>1626.49456894685</v>
      </c>
      <c r="N23" s="57"/>
      <c r="O23" s="57"/>
      <c r="P23" s="57"/>
    </row>
    <row r="24" spans="2:16" ht="15" customHeight="1" x14ac:dyDescent="0.25">
      <c r="G24" s="62"/>
      <c r="N24" s="57"/>
    </row>
    <row r="25" spans="2:16" ht="252" customHeight="1" x14ac:dyDescent="0.25">
      <c r="B25" s="471" t="s">
        <v>333</v>
      </c>
      <c r="C25" s="471"/>
      <c r="D25" s="471"/>
      <c r="E25" s="471"/>
      <c r="G25" s="60"/>
    </row>
    <row r="26" spans="2:16" ht="15" customHeight="1" x14ac:dyDescent="0.25">
      <c r="B26" s="3"/>
      <c r="G26" s="51"/>
      <c r="H26" s="63"/>
      <c r="I26" s="64"/>
      <c r="J26" s="64"/>
      <c r="K26" s="64"/>
      <c r="L26" s="51"/>
    </row>
    <row r="27" spans="2:16" ht="15" customHeight="1" x14ac:dyDescent="0.25">
      <c r="G27" s="51"/>
      <c r="H27" s="63"/>
      <c r="I27" s="64"/>
      <c r="J27" s="64"/>
      <c r="K27" s="64"/>
    </row>
    <row r="28" spans="2:16" ht="15" customHeight="1" x14ac:dyDescent="0.25">
      <c r="G28" s="51"/>
      <c r="H28" s="63"/>
      <c r="I28" s="64"/>
      <c r="J28" s="64"/>
      <c r="K28" s="64"/>
    </row>
    <row r="29" spans="2:16" ht="15" customHeight="1" x14ac:dyDescent="0.25">
      <c r="G29" s="51"/>
      <c r="H29" s="65"/>
      <c r="I29" s="64"/>
      <c r="J29" s="64"/>
      <c r="K29" s="64"/>
      <c r="L29" s="66"/>
    </row>
    <row r="30" spans="2:16" ht="15" customHeight="1" x14ac:dyDescent="0.25">
      <c r="G30" s="51"/>
      <c r="H30" s="63"/>
      <c r="I30" s="64"/>
      <c r="J30" s="63"/>
      <c r="K30" s="64"/>
    </row>
    <row r="31" spans="2:16" ht="15" customHeight="1" x14ac:dyDescent="0.25">
      <c r="G31" s="51"/>
      <c r="H31" s="63"/>
      <c r="I31" s="64"/>
      <c r="J31" s="63"/>
      <c r="K31" s="64"/>
    </row>
    <row r="32" spans="2:16" ht="15" customHeight="1" x14ac:dyDescent="0.25">
      <c r="G32" s="51"/>
      <c r="H32" s="67"/>
      <c r="I32" s="64"/>
      <c r="J32" s="63"/>
      <c r="K32" s="64"/>
    </row>
    <row r="33" spans="7:11" ht="15" customHeight="1" x14ac:dyDescent="0.25">
      <c r="G33" s="68"/>
      <c r="H33" s="67"/>
      <c r="I33" s="64"/>
      <c r="J33" s="63"/>
      <c r="K33" s="64"/>
    </row>
    <row r="34" spans="7:11" ht="15" customHeight="1" x14ac:dyDescent="0.25">
      <c r="G34" s="68"/>
      <c r="H34" s="67"/>
      <c r="I34" s="64"/>
      <c r="J34" s="63"/>
      <c r="K34" s="64"/>
    </row>
    <row r="35" spans="7:11" ht="15" customHeight="1" x14ac:dyDescent="0.25">
      <c r="G35" s="68"/>
      <c r="H35" s="67"/>
      <c r="I35" s="66"/>
      <c r="J35" s="66"/>
      <c r="K35" s="66"/>
    </row>
    <row r="36" spans="7:11" ht="15" customHeight="1" x14ac:dyDescent="0.25">
      <c r="G36" s="68"/>
    </row>
    <row r="37" spans="7:11" ht="15" customHeight="1" x14ac:dyDescent="0.25">
      <c r="G37" s="68"/>
    </row>
    <row r="38" spans="7:11" ht="15" customHeight="1" x14ac:dyDescent="0.25">
      <c r="G38" s="68"/>
    </row>
    <row r="39" spans="7:11" ht="15" customHeight="1" x14ac:dyDescent="0.25">
      <c r="G39" s="68"/>
    </row>
    <row r="40" spans="7:11" ht="14.25" customHeight="1" x14ac:dyDescent="0.25">
      <c r="G40" s="69"/>
    </row>
    <row r="41" spans="7:11" ht="220.5" customHeight="1" x14ac:dyDescent="0.25">
      <c r="G41" s="51"/>
    </row>
    <row r="49" spans="4:6" x14ac:dyDescent="0.25">
      <c r="D49" s="70"/>
      <c r="E49" s="70"/>
      <c r="F49" s="70"/>
    </row>
    <row r="51" spans="4:6" x14ac:dyDescent="0.25">
      <c r="D51" s="71"/>
      <c r="E51" s="71"/>
      <c r="F51" s="71"/>
    </row>
    <row r="52" spans="4:6" x14ac:dyDescent="0.25">
      <c r="D52" s="71"/>
      <c r="E52" s="71"/>
      <c r="F52" s="71"/>
    </row>
    <row r="53" spans="4:6" x14ac:dyDescent="0.25">
      <c r="D53" s="71"/>
      <c r="E53" s="71"/>
      <c r="F53" s="71"/>
    </row>
    <row r="54" spans="4:6" x14ac:dyDescent="0.25">
      <c r="D54" s="71"/>
      <c r="E54" s="71"/>
      <c r="F54" s="71"/>
    </row>
    <row r="55" spans="4:6" x14ac:dyDescent="0.25">
      <c r="D55" s="71"/>
      <c r="E55" s="71"/>
      <c r="F55" s="71"/>
    </row>
    <row r="56" spans="4:6" x14ac:dyDescent="0.25">
      <c r="D56" s="71"/>
      <c r="E56" s="71"/>
      <c r="F56" s="71"/>
    </row>
    <row r="57" spans="4:6" x14ac:dyDescent="0.25">
      <c r="D57" s="71"/>
      <c r="E57" s="71"/>
      <c r="F57" s="71"/>
    </row>
    <row r="58" spans="4:6" x14ac:dyDescent="0.25">
      <c r="D58" s="71"/>
      <c r="E58" s="71"/>
      <c r="F58" s="71"/>
    </row>
    <row r="59" spans="4:6" x14ac:dyDescent="0.25">
      <c r="D59" s="71"/>
      <c r="E59" s="71"/>
      <c r="F59" s="71"/>
    </row>
    <row r="60" spans="4:6" x14ac:dyDescent="0.25">
      <c r="D60" s="71"/>
      <c r="E60" s="71"/>
      <c r="F60" s="71"/>
    </row>
    <row r="61" spans="4:6" x14ac:dyDescent="0.25">
      <c r="D61" s="72"/>
      <c r="E61" s="72"/>
      <c r="F61" s="72"/>
    </row>
    <row r="62" spans="4:6" x14ac:dyDescent="0.25">
      <c r="D62" s="72"/>
      <c r="E62" s="72"/>
      <c r="F62" s="72"/>
    </row>
    <row r="63" spans="4:6" x14ac:dyDescent="0.25">
      <c r="D63" s="72"/>
      <c r="E63" s="72"/>
      <c r="F63" s="72"/>
    </row>
    <row r="64" spans="4:6" x14ac:dyDescent="0.25">
      <c r="D64" s="72"/>
      <c r="E64" s="72"/>
      <c r="F64" s="72"/>
    </row>
    <row r="65" spans="4:7" x14ac:dyDescent="0.25">
      <c r="D65" s="72"/>
      <c r="E65" s="72"/>
      <c r="F65" s="72"/>
    </row>
    <row r="66" spans="4:7" x14ac:dyDescent="0.25">
      <c r="D66" s="72"/>
      <c r="E66" s="72"/>
      <c r="F66" s="72"/>
    </row>
    <row r="67" spans="4:7" x14ac:dyDescent="0.25">
      <c r="D67" s="72"/>
      <c r="E67" s="72"/>
      <c r="F67" s="72"/>
    </row>
    <row r="68" spans="4:7" x14ac:dyDescent="0.25">
      <c r="D68" s="72"/>
      <c r="E68" s="72"/>
      <c r="F68" s="72"/>
    </row>
    <row r="69" spans="4:7" x14ac:dyDescent="0.25">
      <c r="D69" s="72"/>
      <c r="E69" s="72"/>
      <c r="F69" s="72"/>
      <c r="G69" s="70"/>
    </row>
    <row r="70" spans="4:7" x14ac:dyDescent="0.25">
      <c r="D70" s="72"/>
      <c r="E70" s="72"/>
      <c r="F70" s="72"/>
    </row>
    <row r="71" spans="4:7" x14ac:dyDescent="0.25">
      <c r="D71" s="70"/>
      <c r="E71" s="70"/>
      <c r="F71" s="70"/>
      <c r="G71" s="71"/>
    </row>
    <row r="72" spans="4:7" x14ac:dyDescent="0.25">
      <c r="D72" s="72"/>
      <c r="E72" s="72"/>
      <c r="F72" s="72"/>
      <c r="G72" s="71"/>
    </row>
    <row r="73" spans="4:7" x14ac:dyDescent="0.25">
      <c r="D73" s="72"/>
      <c r="E73" s="72"/>
      <c r="F73" s="72"/>
      <c r="G73" s="71"/>
    </row>
    <row r="74" spans="4:7" x14ac:dyDescent="0.25">
      <c r="D74" s="72"/>
      <c r="E74" s="72"/>
      <c r="F74" s="72"/>
      <c r="G74" s="71"/>
    </row>
    <row r="75" spans="4:7" x14ac:dyDescent="0.25">
      <c r="G75" s="71"/>
    </row>
    <row r="76" spans="4:7" x14ac:dyDescent="0.25">
      <c r="D76" s="72"/>
      <c r="E76" s="72"/>
      <c r="F76" s="72"/>
      <c r="G76" s="71"/>
    </row>
    <row r="77" spans="4:7" x14ac:dyDescent="0.25">
      <c r="D77" s="72"/>
      <c r="E77" s="72"/>
      <c r="F77" s="72"/>
      <c r="G77" s="71"/>
    </row>
    <row r="78" spans="4:7" x14ac:dyDescent="0.25">
      <c r="D78" s="72"/>
      <c r="E78" s="72"/>
      <c r="F78" s="72"/>
      <c r="G78" s="71"/>
    </row>
    <row r="79" spans="4:7" x14ac:dyDescent="0.25">
      <c r="G79" s="71"/>
    </row>
    <row r="80" spans="4:7" x14ac:dyDescent="0.25">
      <c r="G80" s="71"/>
    </row>
    <row r="81" spans="7:8" x14ac:dyDescent="0.25">
      <c r="G81" s="72"/>
    </row>
    <row r="82" spans="7:8" x14ac:dyDescent="0.25">
      <c r="G82" s="72"/>
    </row>
    <row r="83" spans="7:8" x14ac:dyDescent="0.25">
      <c r="G83" s="72"/>
    </row>
    <row r="84" spans="7:8" x14ac:dyDescent="0.25">
      <c r="G84" s="72"/>
    </row>
    <row r="85" spans="7:8" x14ac:dyDescent="0.25">
      <c r="G85" s="72"/>
    </row>
    <row r="86" spans="7:8" x14ac:dyDescent="0.25">
      <c r="G86" s="72"/>
    </row>
    <row r="87" spans="7:8" x14ac:dyDescent="0.25">
      <c r="G87" s="72"/>
      <c r="H87" s="72"/>
    </row>
    <row r="88" spans="7:8" x14ac:dyDescent="0.25">
      <c r="G88" s="72"/>
      <c r="H88" s="72"/>
    </row>
    <row r="89" spans="7:8" x14ac:dyDescent="0.25">
      <c r="G89" s="72"/>
      <c r="H89" s="72"/>
    </row>
    <row r="90" spans="7:8" x14ac:dyDescent="0.25">
      <c r="G90" s="72"/>
    </row>
    <row r="91" spans="7:8" x14ac:dyDescent="0.25">
      <c r="G91" s="70"/>
    </row>
    <row r="92" spans="7:8" x14ac:dyDescent="0.25">
      <c r="G92" s="72"/>
    </row>
    <row r="93" spans="7:8" x14ac:dyDescent="0.25">
      <c r="G93" s="72"/>
    </row>
    <row r="94" spans="7:8" x14ac:dyDescent="0.25">
      <c r="G94" s="72"/>
    </row>
    <row r="96" spans="7:8" x14ac:dyDescent="0.25">
      <c r="G96" s="72"/>
    </row>
    <row r="97" spans="7:7" x14ac:dyDescent="0.25">
      <c r="G97" s="72"/>
    </row>
    <row r="98" spans="7:7" x14ac:dyDescent="0.25">
      <c r="G98" s="72"/>
    </row>
  </sheetData>
  <mergeCells count="3">
    <mergeCell ref="D3:E3"/>
    <mergeCell ref="B25:E25"/>
    <mergeCell ref="B2:E2"/>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8"/>
  <sheetViews>
    <sheetView showGridLines="0" workbookViewId="0">
      <selection activeCell="B16" sqref="B16:G16"/>
    </sheetView>
  </sheetViews>
  <sheetFormatPr baseColWidth="10" defaultColWidth="11.42578125" defaultRowHeight="12.75" x14ac:dyDescent="0.25"/>
  <cols>
    <col min="1" max="1" width="2.7109375" style="31" customWidth="1"/>
    <col min="2" max="2" width="33.28515625" style="31" customWidth="1"/>
    <col min="3" max="3" width="20.7109375" style="31" customWidth="1"/>
    <col min="4" max="4" width="14.42578125" style="31" customWidth="1"/>
    <col min="5" max="5" width="12.7109375" style="31" customWidth="1"/>
    <col min="6" max="6" width="12.28515625" style="31" customWidth="1"/>
    <col min="7" max="7" width="20.7109375" style="82" customWidth="1"/>
    <col min="8" max="16384" width="11.42578125" style="31"/>
  </cols>
  <sheetData>
    <row r="2" spans="2:10" ht="42" customHeight="1" x14ac:dyDescent="0.25">
      <c r="B2" s="473" t="s">
        <v>317</v>
      </c>
      <c r="C2" s="473"/>
      <c r="D2" s="473"/>
      <c r="E2" s="473"/>
      <c r="F2" s="473"/>
      <c r="G2" s="473"/>
    </row>
    <row r="3" spans="2:10" ht="19.5" customHeight="1" x14ac:dyDescent="0.25">
      <c r="B3" s="73"/>
      <c r="C3" s="474" t="s">
        <v>235</v>
      </c>
      <c r="D3" s="475" t="s">
        <v>334</v>
      </c>
      <c r="E3" s="475"/>
      <c r="F3" s="475"/>
      <c r="G3" s="476" t="s">
        <v>318</v>
      </c>
    </row>
    <row r="4" spans="2:10" ht="51" customHeight="1" x14ac:dyDescent="0.25">
      <c r="B4" s="75"/>
      <c r="C4" s="474"/>
      <c r="D4" s="74" t="s">
        <v>262</v>
      </c>
      <c r="E4" s="74" t="s">
        <v>263</v>
      </c>
      <c r="F4" s="74" t="s">
        <v>264</v>
      </c>
      <c r="G4" s="476"/>
    </row>
    <row r="5" spans="2:10" ht="15" customHeight="1" x14ac:dyDescent="0.25">
      <c r="B5" s="76" t="s">
        <v>335</v>
      </c>
      <c r="C5" s="77">
        <v>721</v>
      </c>
      <c r="D5" s="78">
        <v>0.1</v>
      </c>
      <c r="E5" s="79">
        <v>-1</v>
      </c>
      <c r="F5" s="80">
        <v>2.1</v>
      </c>
      <c r="G5" s="81">
        <v>-28</v>
      </c>
      <c r="H5" s="82"/>
    </row>
    <row r="6" spans="2:10" ht="15" customHeight="1" x14ac:dyDescent="0.25">
      <c r="B6" s="83" t="s">
        <v>336</v>
      </c>
      <c r="C6" s="77">
        <v>502</v>
      </c>
      <c r="D6" s="78">
        <v>-0.7</v>
      </c>
      <c r="E6" s="79">
        <v>-4.5999999999999996</v>
      </c>
      <c r="F6" s="80">
        <v>-4.0999999999999996</v>
      </c>
      <c r="G6" s="81">
        <v>-53</v>
      </c>
      <c r="H6" s="82"/>
    </row>
    <row r="7" spans="2:10" ht="15" customHeight="1" x14ac:dyDescent="0.25">
      <c r="B7" s="83" t="s">
        <v>14</v>
      </c>
      <c r="C7" s="77">
        <v>257</v>
      </c>
      <c r="D7" s="78">
        <v>1.6</v>
      </c>
      <c r="E7" s="79">
        <v>18.2</v>
      </c>
      <c r="F7" s="80">
        <v>18.899999999999999</v>
      </c>
      <c r="G7" s="81">
        <v>-15</v>
      </c>
      <c r="H7" s="82"/>
    </row>
    <row r="8" spans="2:10" ht="15" customHeight="1" x14ac:dyDescent="0.25">
      <c r="B8" s="83" t="s">
        <v>292</v>
      </c>
      <c r="C8" s="77">
        <v>410</v>
      </c>
      <c r="D8" s="78">
        <v>2</v>
      </c>
      <c r="E8" s="79">
        <v>-1.7</v>
      </c>
      <c r="F8" s="80">
        <v>-2</v>
      </c>
      <c r="G8" s="81">
        <v>-27</v>
      </c>
      <c r="H8" s="82"/>
    </row>
    <row r="9" spans="2:10" ht="15" customHeight="1" x14ac:dyDescent="0.25">
      <c r="B9" s="84" t="s">
        <v>21</v>
      </c>
      <c r="C9" s="77">
        <v>131</v>
      </c>
      <c r="D9" s="78">
        <v>-1.2</v>
      </c>
      <c r="E9" s="79">
        <v>41.2</v>
      </c>
      <c r="F9" s="80" t="s">
        <v>7</v>
      </c>
      <c r="G9" s="81">
        <v>-61</v>
      </c>
      <c r="H9" s="82"/>
    </row>
    <row r="10" spans="2:10" ht="15" customHeight="1" x14ac:dyDescent="0.25">
      <c r="B10" s="83" t="s">
        <v>337</v>
      </c>
      <c r="C10" s="85">
        <v>2200</v>
      </c>
      <c r="D10" s="78">
        <v>-0.4</v>
      </c>
      <c r="E10" s="79">
        <v>-4.2</v>
      </c>
      <c r="F10" s="80">
        <v>-3.9</v>
      </c>
      <c r="G10" s="81">
        <v>-14</v>
      </c>
      <c r="H10" s="82"/>
    </row>
    <row r="11" spans="2:10" ht="15" customHeight="1" x14ac:dyDescent="0.25">
      <c r="B11" s="83" t="s">
        <v>338</v>
      </c>
      <c r="C11" s="85">
        <v>1390</v>
      </c>
      <c r="D11" s="78">
        <v>-0.7</v>
      </c>
      <c r="E11" s="79">
        <v>-4.5</v>
      </c>
      <c r="F11" s="80">
        <v>-4.3</v>
      </c>
      <c r="G11" s="81">
        <v>-10</v>
      </c>
      <c r="H11" s="86"/>
      <c r="I11" s="87"/>
      <c r="J11" s="87"/>
    </row>
    <row r="12" spans="2:10" ht="15" customHeight="1" x14ac:dyDescent="0.25">
      <c r="B12" s="83" t="s">
        <v>28</v>
      </c>
      <c r="C12" s="77">
        <v>135</v>
      </c>
      <c r="D12" s="78">
        <v>-1.3</v>
      </c>
      <c r="E12" s="79">
        <v>1.8</v>
      </c>
      <c r="F12" s="80">
        <v>14.4</v>
      </c>
      <c r="G12" s="81">
        <v>-38</v>
      </c>
      <c r="H12" s="82"/>
    </row>
    <row r="13" spans="2:10" ht="15" customHeight="1" x14ac:dyDescent="0.25">
      <c r="B13" s="88" t="s">
        <v>339</v>
      </c>
      <c r="C13" s="85">
        <v>1777</v>
      </c>
      <c r="D13" s="78">
        <v>1.9</v>
      </c>
      <c r="E13" s="79">
        <v>3.4</v>
      </c>
      <c r="F13" s="80">
        <v>16</v>
      </c>
      <c r="G13" s="81">
        <v>-26</v>
      </c>
      <c r="H13" s="82"/>
    </row>
    <row r="14" spans="2:10" ht="13.5" x14ac:dyDescent="0.25">
      <c r="B14" s="89" t="s">
        <v>340</v>
      </c>
      <c r="C14" s="90">
        <v>1339</v>
      </c>
      <c r="D14" s="91">
        <v>-1.8</v>
      </c>
      <c r="E14" s="92">
        <v>-4.5</v>
      </c>
      <c r="F14" s="93">
        <v>-7.1</v>
      </c>
      <c r="G14" s="94">
        <v>-42</v>
      </c>
      <c r="H14" s="86"/>
    </row>
    <row r="15" spans="2:10" ht="15" customHeight="1" x14ac:dyDescent="0.25">
      <c r="B15" s="95" t="s">
        <v>229</v>
      </c>
      <c r="C15" s="96">
        <v>1522</v>
      </c>
      <c r="D15" s="97">
        <v>-0.2</v>
      </c>
      <c r="E15" s="98">
        <v>-1</v>
      </c>
      <c r="F15" s="99">
        <v>3.1</v>
      </c>
      <c r="G15" s="100">
        <v>-36</v>
      </c>
      <c r="H15" s="82"/>
    </row>
    <row r="16" spans="2:10" ht="129" customHeight="1" x14ac:dyDescent="0.25">
      <c r="B16" s="477" t="s">
        <v>361</v>
      </c>
      <c r="C16" s="478"/>
      <c r="D16" s="478"/>
      <c r="E16" s="478"/>
      <c r="F16" s="478"/>
      <c r="G16" s="478"/>
      <c r="H16" s="101"/>
    </row>
    <row r="17" spans="2:4" x14ac:dyDescent="0.25">
      <c r="B17" s="3"/>
      <c r="C17" s="49"/>
      <c r="D17" s="49"/>
    </row>
    <row r="18" spans="2:4" x14ac:dyDescent="0.25">
      <c r="B18" s="3"/>
    </row>
  </sheetData>
  <mergeCells count="5">
    <mergeCell ref="B2:G2"/>
    <mergeCell ref="C3:C4"/>
    <mergeCell ref="D3:F3"/>
    <mergeCell ref="G3:G4"/>
    <mergeCell ref="B16:G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3"/>
  <sheetViews>
    <sheetView showGridLines="0" workbookViewId="0"/>
  </sheetViews>
  <sheetFormatPr baseColWidth="10" defaultColWidth="11.42578125" defaultRowHeight="12.75" x14ac:dyDescent="0.25"/>
  <cols>
    <col min="1" max="1" width="2.7109375" style="31" customWidth="1"/>
    <col min="2" max="2" width="37.7109375" style="31" customWidth="1"/>
    <col min="3" max="3" width="20.7109375" style="31" customWidth="1"/>
    <col min="4" max="4" width="14.42578125" style="31" customWidth="1"/>
    <col min="5" max="5" width="12.7109375" style="31" customWidth="1"/>
    <col min="6" max="6" width="12.28515625" style="31" customWidth="1"/>
    <col min="7" max="7" width="22.28515625" style="82" customWidth="1"/>
    <col min="8" max="16384" width="11.42578125" style="31"/>
  </cols>
  <sheetData>
    <row r="2" spans="2:8" ht="36.75" customHeight="1" x14ac:dyDescent="0.25">
      <c r="B2" s="481" t="s">
        <v>265</v>
      </c>
      <c r="C2" s="481"/>
      <c r="D2" s="481"/>
      <c r="E2" s="481"/>
      <c r="F2" s="481"/>
      <c r="G2" s="481"/>
    </row>
    <row r="3" spans="2:8" ht="19.5" customHeight="1" x14ac:dyDescent="0.25">
      <c r="B3" s="73"/>
      <c r="C3" s="474" t="s">
        <v>230</v>
      </c>
      <c r="D3" s="475" t="s">
        <v>341</v>
      </c>
      <c r="E3" s="475"/>
      <c r="F3" s="475"/>
      <c r="G3" s="476" t="s">
        <v>258</v>
      </c>
    </row>
    <row r="4" spans="2:8" ht="51" customHeight="1" x14ac:dyDescent="0.25">
      <c r="B4" s="399"/>
      <c r="C4" s="482"/>
      <c r="D4" s="400" t="s">
        <v>262</v>
      </c>
      <c r="E4" s="400" t="s">
        <v>263</v>
      </c>
      <c r="F4" s="400" t="s">
        <v>264</v>
      </c>
      <c r="G4" s="483"/>
    </row>
    <row r="5" spans="2:8" ht="15" customHeight="1" x14ac:dyDescent="0.25">
      <c r="B5" s="405" t="s">
        <v>342</v>
      </c>
      <c r="C5" s="102">
        <v>721</v>
      </c>
      <c r="D5" s="103">
        <v>0.1</v>
      </c>
      <c r="E5" s="103">
        <v>-1</v>
      </c>
      <c r="F5" s="103">
        <v>2.1</v>
      </c>
      <c r="G5" s="104">
        <v>-28</v>
      </c>
      <c r="H5" s="105"/>
    </row>
    <row r="6" spans="2:8" ht="15" customHeight="1" x14ac:dyDescent="0.25">
      <c r="B6" s="406" t="s">
        <v>336</v>
      </c>
      <c r="C6" s="408">
        <v>502</v>
      </c>
      <c r="D6" s="409">
        <v>-0.7</v>
      </c>
      <c r="E6" s="409">
        <v>-4.5999999999999996</v>
      </c>
      <c r="F6" s="409">
        <v>-4.0999999999999996</v>
      </c>
      <c r="G6" s="411">
        <v>-53</v>
      </c>
      <c r="H6" s="105"/>
    </row>
    <row r="7" spans="2:8" ht="15" customHeight="1" x14ac:dyDescent="0.25">
      <c r="B7" s="407" t="s">
        <v>14</v>
      </c>
      <c r="C7" s="408">
        <v>257</v>
      </c>
      <c r="D7" s="409">
        <v>1.6</v>
      </c>
      <c r="E7" s="409">
        <v>18.2</v>
      </c>
      <c r="F7" s="409">
        <v>18.899999999999999</v>
      </c>
      <c r="G7" s="411">
        <v>-15</v>
      </c>
      <c r="H7" s="105"/>
    </row>
    <row r="8" spans="2:8" ht="15" customHeight="1" x14ac:dyDescent="0.25">
      <c r="B8" s="407" t="s">
        <v>337</v>
      </c>
      <c r="C8" s="408">
        <v>2200</v>
      </c>
      <c r="D8" s="409">
        <v>-0.4</v>
      </c>
      <c r="E8" s="409">
        <v>-4.2</v>
      </c>
      <c r="F8" s="409">
        <v>-3.9</v>
      </c>
      <c r="G8" s="411">
        <v>-14</v>
      </c>
      <c r="H8" s="105"/>
    </row>
    <row r="9" spans="2:8" ht="15" customHeight="1" x14ac:dyDescent="0.25">
      <c r="B9" s="407" t="s">
        <v>343</v>
      </c>
      <c r="C9" s="408">
        <v>1800</v>
      </c>
      <c r="D9" s="409">
        <v>-0.6</v>
      </c>
      <c r="E9" s="409">
        <v>-4.5</v>
      </c>
      <c r="F9" s="409">
        <v>-5.6</v>
      </c>
      <c r="G9" s="411">
        <v>-24</v>
      </c>
      <c r="H9" s="105"/>
    </row>
    <row r="10" spans="2:8" ht="15" customHeight="1" x14ac:dyDescent="0.25">
      <c r="B10" s="407" t="s">
        <v>338</v>
      </c>
      <c r="C10" s="408">
        <v>1390</v>
      </c>
      <c r="D10" s="409">
        <v>-0.7</v>
      </c>
      <c r="E10" s="409">
        <v>-4.5</v>
      </c>
      <c r="F10" s="409">
        <v>-4.3</v>
      </c>
      <c r="G10" s="411">
        <v>-10</v>
      </c>
      <c r="H10" s="105"/>
    </row>
    <row r="11" spans="2:8" ht="15" customHeight="1" x14ac:dyDescent="0.25">
      <c r="B11" s="407" t="s">
        <v>266</v>
      </c>
      <c r="C11" s="408">
        <v>32</v>
      </c>
      <c r="D11" s="409">
        <v>-2.7</v>
      </c>
      <c r="E11" s="409">
        <v>-4.0999999999999996</v>
      </c>
      <c r="F11" s="409">
        <v>0</v>
      </c>
      <c r="G11" s="411">
        <v>-8</v>
      </c>
      <c r="H11" s="105"/>
    </row>
    <row r="12" spans="2:8" ht="15" customHeight="1" x14ac:dyDescent="0.25">
      <c r="B12" s="407" t="s">
        <v>20</v>
      </c>
      <c r="C12" s="408">
        <v>2004</v>
      </c>
      <c r="D12" s="409">
        <v>0.2</v>
      </c>
      <c r="E12" s="409">
        <v>-0.2</v>
      </c>
      <c r="F12" s="410" t="s">
        <v>7</v>
      </c>
      <c r="G12" s="411">
        <v>-25</v>
      </c>
      <c r="H12" s="105"/>
    </row>
    <row r="13" spans="2:8" ht="15" customHeight="1" x14ac:dyDescent="0.25">
      <c r="B13" s="407" t="s">
        <v>28</v>
      </c>
      <c r="C13" s="408">
        <v>135</v>
      </c>
      <c r="D13" s="409">
        <v>-1.3</v>
      </c>
      <c r="E13" s="409">
        <v>1.8</v>
      </c>
      <c r="F13" s="409">
        <v>14.4</v>
      </c>
      <c r="G13" s="411">
        <v>-38</v>
      </c>
      <c r="H13" s="105"/>
    </row>
    <row r="14" spans="2:8" ht="15" customHeight="1" x14ac:dyDescent="0.25">
      <c r="B14" s="407" t="s">
        <v>15</v>
      </c>
      <c r="C14" s="408">
        <v>410</v>
      </c>
      <c r="D14" s="409">
        <v>2</v>
      </c>
      <c r="E14" s="409">
        <v>-1.7</v>
      </c>
      <c r="F14" s="409">
        <v>-2</v>
      </c>
      <c r="G14" s="411">
        <v>-27</v>
      </c>
      <c r="H14" s="105"/>
    </row>
    <row r="15" spans="2:8" ht="15" customHeight="1" x14ac:dyDescent="0.25">
      <c r="B15" s="407" t="s">
        <v>21</v>
      </c>
      <c r="C15" s="408">
        <v>131</v>
      </c>
      <c r="D15" s="409">
        <v>-1.2</v>
      </c>
      <c r="E15" s="409">
        <v>41.2</v>
      </c>
      <c r="F15" s="409" t="s">
        <v>7</v>
      </c>
      <c r="G15" s="411">
        <v>-61</v>
      </c>
      <c r="H15" s="105"/>
    </row>
    <row r="16" spans="2:8" ht="15" customHeight="1" x14ac:dyDescent="0.25">
      <c r="B16" s="407" t="s">
        <v>344</v>
      </c>
      <c r="C16" s="408">
        <v>137</v>
      </c>
      <c r="D16" s="409">
        <v>-4.5</v>
      </c>
      <c r="E16" s="409">
        <v>-8.6</v>
      </c>
      <c r="F16" s="409" t="s">
        <v>7</v>
      </c>
      <c r="G16" s="411">
        <v>-49</v>
      </c>
      <c r="H16" s="105"/>
    </row>
    <row r="17" spans="2:8" ht="15" customHeight="1" x14ac:dyDescent="0.25">
      <c r="B17" s="407" t="s">
        <v>17</v>
      </c>
      <c r="C17" s="408">
        <v>2873</v>
      </c>
      <c r="D17" s="409">
        <v>-1.2</v>
      </c>
      <c r="E17" s="409">
        <v>-1.8</v>
      </c>
      <c r="F17" s="409">
        <v>2.6</v>
      </c>
      <c r="G17" s="411">
        <v>-25</v>
      </c>
      <c r="H17" s="105"/>
    </row>
    <row r="18" spans="2:8" ht="15" customHeight="1" x14ac:dyDescent="0.25">
      <c r="B18" s="407" t="s">
        <v>18</v>
      </c>
      <c r="C18" s="408">
        <v>2198</v>
      </c>
      <c r="D18" s="409">
        <v>-1.8</v>
      </c>
      <c r="E18" s="409">
        <v>-2.6</v>
      </c>
      <c r="F18" s="409">
        <v>1.1000000000000001</v>
      </c>
      <c r="G18" s="411">
        <v>-13</v>
      </c>
      <c r="H18" s="105"/>
    </row>
    <row r="19" spans="2:8" ht="15" customHeight="1" x14ac:dyDescent="0.25">
      <c r="B19" s="407" t="s">
        <v>19</v>
      </c>
      <c r="C19" s="408">
        <v>2624</v>
      </c>
      <c r="D19" s="409">
        <v>0.1</v>
      </c>
      <c r="E19" s="409">
        <v>-0.7</v>
      </c>
      <c r="F19" s="409">
        <v>4.5</v>
      </c>
      <c r="G19" s="411">
        <v>-12</v>
      </c>
      <c r="H19" s="105"/>
    </row>
    <row r="20" spans="2:8" ht="15" customHeight="1" x14ac:dyDescent="0.25">
      <c r="B20" s="407" t="s">
        <v>6</v>
      </c>
      <c r="C20" s="408">
        <v>973</v>
      </c>
      <c r="D20" s="409">
        <v>-2.9</v>
      </c>
      <c r="E20" s="409">
        <v>-7.9</v>
      </c>
      <c r="F20" s="409">
        <v>-10.8</v>
      </c>
      <c r="G20" s="411">
        <v>-29</v>
      </c>
      <c r="H20" s="105"/>
    </row>
    <row r="21" spans="2:8" ht="15" customHeight="1" x14ac:dyDescent="0.25">
      <c r="B21" s="407" t="s">
        <v>227</v>
      </c>
      <c r="C21" s="408">
        <v>2717</v>
      </c>
      <c r="D21" s="409">
        <v>-0.6</v>
      </c>
      <c r="E21" s="409">
        <v>-4.9000000000000004</v>
      </c>
      <c r="F21" s="409" t="s">
        <v>7</v>
      </c>
      <c r="G21" s="411">
        <v>-19</v>
      </c>
      <c r="H21" s="105"/>
    </row>
    <row r="22" spans="2:8" ht="15" customHeight="1" x14ac:dyDescent="0.25">
      <c r="B22" s="407" t="s">
        <v>248</v>
      </c>
      <c r="C22" s="408">
        <v>923</v>
      </c>
      <c r="D22" s="409">
        <v>-1.1000000000000001</v>
      </c>
      <c r="E22" s="409" t="s">
        <v>7</v>
      </c>
      <c r="F22" s="409" t="s">
        <v>7</v>
      </c>
      <c r="G22" s="411">
        <v>-56</v>
      </c>
      <c r="H22" s="105"/>
    </row>
    <row r="23" spans="2:8" ht="15" customHeight="1" x14ac:dyDescent="0.25">
      <c r="B23" s="407" t="s">
        <v>247</v>
      </c>
      <c r="C23" s="408">
        <v>600</v>
      </c>
      <c r="D23" s="409">
        <v>-0.2</v>
      </c>
      <c r="E23" s="409" t="s">
        <v>7</v>
      </c>
      <c r="F23" s="409" t="s">
        <v>7</v>
      </c>
      <c r="G23" s="411">
        <v>-10</v>
      </c>
      <c r="H23" s="105"/>
    </row>
    <row r="24" spans="2:8" ht="23.25" customHeight="1" x14ac:dyDescent="0.25">
      <c r="B24" s="106" t="s">
        <v>345</v>
      </c>
      <c r="C24" s="107">
        <v>1522</v>
      </c>
      <c r="D24" s="108">
        <v>-0.2</v>
      </c>
      <c r="E24" s="108">
        <v>-1</v>
      </c>
      <c r="F24" s="108">
        <v>3.1</v>
      </c>
      <c r="G24" s="109">
        <v>-36</v>
      </c>
      <c r="H24" s="86"/>
    </row>
    <row r="25" spans="2:8" ht="12.95" customHeight="1" x14ac:dyDescent="0.25">
      <c r="B25" s="401"/>
      <c r="C25" s="402"/>
      <c r="D25" s="403"/>
      <c r="E25" s="403"/>
      <c r="F25" s="403"/>
      <c r="G25" s="404"/>
      <c r="H25" s="110"/>
    </row>
    <row r="26" spans="2:8" s="110" customFormat="1" ht="161.25" customHeight="1" x14ac:dyDescent="0.25">
      <c r="B26" s="479" t="s">
        <v>362</v>
      </c>
      <c r="C26" s="480"/>
      <c r="D26" s="480"/>
      <c r="E26" s="480"/>
      <c r="F26" s="480"/>
      <c r="G26" s="480"/>
      <c r="H26" s="31"/>
    </row>
    <row r="28" spans="2:8" x14ac:dyDescent="0.25">
      <c r="B28" s="3"/>
      <c r="C28" s="49"/>
      <c r="D28" s="49"/>
    </row>
    <row r="41" spans="6:6" x14ac:dyDescent="0.25">
      <c r="F41" s="111"/>
    </row>
    <row r="43" spans="6:6" x14ac:dyDescent="0.25">
      <c r="F43" s="112"/>
    </row>
  </sheetData>
  <mergeCells count="5">
    <mergeCell ref="B26:G26"/>
    <mergeCell ref="B2:G2"/>
    <mergeCell ref="C3:C4"/>
    <mergeCell ref="D3:F3"/>
    <mergeCell ref="G3: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R35"/>
  <sheetViews>
    <sheetView showGridLines="0" workbookViewId="0">
      <selection activeCell="N11" sqref="N11"/>
    </sheetView>
  </sheetViews>
  <sheetFormatPr baseColWidth="10" defaultColWidth="10.85546875" defaultRowHeight="12.75" x14ac:dyDescent="0.25"/>
  <cols>
    <col min="1" max="1" width="2.7109375" style="114" customWidth="1"/>
    <col min="2" max="2" width="33.7109375" style="114" bestFit="1" customWidth="1"/>
    <col min="3" max="3" width="10.7109375" style="114" customWidth="1"/>
    <col min="4" max="4" width="11.42578125" style="114" customWidth="1"/>
    <col min="5" max="5" width="10.7109375" style="114" customWidth="1"/>
    <col min="6" max="6" width="11.28515625" style="114" customWidth="1"/>
    <col min="7" max="7" width="10.7109375" style="114" customWidth="1"/>
    <col min="8" max="8" width="11.28515625" style="114" customWidth="1"/>
    <col min="9" max="9" width="10.7109375" style="114" customWidth="1"/>
    <col min="10" max="10" width="11.42578125" style="114" customWidth="1"/>
    <col min="11" max="12" width="10.7109375" style="114" customWidth="1"/>
    <col min="13" max="16384" width="10.85546875" style="114"/>
  </cols>
  <sheetData>
    <row r="2" spans="2:18" ht="17.100000000000001" customHeight="1" x14ac:dyDescent="0.25">
      <c r="B2" s="113" t="s">
        <v>375</v>
      </c>
      <c r="C2" s="113"/>
      <c r="D2" s="113"/>
      <c r="E2" s="113"/>
      <c r="F2" s="113"/>
      <c r="G2" s="113"/>
      <c r="H2" s="113"/>
      <c r="I2" s="113"/>
      <c r="J2" s="113"/>
      <c r="K2" s="113"/>
      <c r="L2" s="113"/>
    </row>
    <row r="3" spans="2:18" ht="15" customHeight="1" x14ac:dyDescent="0.25">
      <c r="B3" s="113"/>
      <c r="C3" s="113"/>
      <c r="D3" s="113"/>
      <c r="E3" s="113"/>
      <c r="F3" s="113"/>
      <c r="G3" s="113"/>
      <c r="H3" s="113"/>
      <c r="I3" s="113"/>
      <c r="J3" s="113"/>
      <c r="K3" s="113"/>
      <c r="L3" s="113"/>
    </row>
    <row r="4" spans="2:18" ht="65.25" customHeight="1" x14ac:dyDescent="0.25">
      <c r="B4" s="487"/>
      <c r="C4" s="486" t="s">
        <v>8</v>
      </c>
      <c r="D4" s="486"/>
      <c r="E4" s="486" t="s">
        <v>284</v>
      </c>
      <c r="F4" s="486"/>
      <c r="G4" s="486" t="s">
        <v>285</v>
      </c>
      <c r="H4" s="486"/>
      <c r="I4" s="486" t="s">
        <v>286</v>
      </c>
      <c r="J4" s="486"/>
    </row>
    <row r="5" spans="2:18" ht="38.25" x14ac:dyDescent="0.25">
      <c r="B5" s="488"/>
      <c r="C5" s="115" t="s">
        <v>27</v>
      </c>
      <c r="D5" s="115" t="s">
        <v>246</v>
      </c>
      <c r="E5" s="115" t="s">
        <v>27</v>
      </c>
      <c r="F5" s="115" t="s">
        <v>246</v>
      </c>
      <c r="G5" s="115" t="s">
        <v>27</v>
      </c>
      <c r="H5" s="115" t="s">
        <v>246</v>
      </c>
      <c r="I5" s="115" t="s">
        <v>27</v>
      </c>
      <c r="J5" s="115" t="s">
        <v>246</v>
      </c>
    </row>
    <row r="6" spans="2:18" ht="15" customHeight="1" x14ac:dyDescent="0.25">
      <c r="B6" s="116" t="s">
        <v>1</v>
      </c>
      <c r="C6" s="117"/>
      <c r="D6" s="118"/>
      <c r="E6" s="119"/>
      <c r="F6" s="120"/>
      <c r="G6" s="121"/>
      <c r="H6" s="122"/>
      <c r="I6" s="117"/>
      <c r="J6" s="121"/>
    </row>
    <row r="7" spans="2:18" ht="15" customHeight="1" x14ac:dyDescent="0.25">
      <c r="B7" s="123" t="s">
        <v>11</v>
      </c>
      <c r="C7" s="124">
        <v>1387</v>
      </c>
      <c r="D7" s="125">
        <v>90</v>
      </c>
      <c r="E7" s="126">
        <v>1468</v>
      </c>
      <c r="F7" s="127">
        <v>91</v>
      </c>
      <c r="G7" s="128">
        <v>1531</v>
      </c>
      <c r="H7" s="125">
        <v>91</v>
      </c>
      <c r="I7" s="129">
        <v>938</v>
      </c>
      <c r="J7" s="130">
        <v>56</v>
      </c>
      <c r="L7" s="131"/>
      <c r="N7" s="131"/>
      <c r="P7" s="131"/>
      <c r="R7" s="131"/>
    </row>
    <row r="8" spans="2:18" ht="15" customHeight="1" x14ac:dyDescent="0.25">
      <c r="B8" s="123" t="s">
        <v>30</v>
      </c>
      <c r="C8" s="129">
        <v>166</v>
      </c>
      <c r="D8" s="125">
        <v>10</v>
      </c>
      <c r="E8" s="132">
        <v>146</v>
      </c>
      <c r="F8" s="127">
        <v>9</v>
      </c>
      <c r="G8" s="133">
        <v>154</v>
      </c>
      <c r="H8" s="125">
        <v>9</v>
      </c>
      <c r="I8" s="129">
        <v>726</v>
      </c>
      <c r="J8" s="130">
        <v>44</v>
      </c>
    </row>
    <row r="9" spans="2:18" ht="15" customHeight="1" x14ac:dyDescent="0.25">
      <c r="B9" s="134" t="s">
        <v>36</v>
      </c>
      <c r="C9" s="124">
        <v>1547</v>
      </c>
      <c r="D9" s="125">
        <v>100</v>
      </c>
      <c r="E9" s="126">
        <v>1614</v>
      </c>
      <c r="F9" s="127">
        <v>100</v>
      </c>
      <c r="G9" s="128">
        <v>1685</v>
      </c>
      <c r="H9" s="125">
        <v>100</v>
      </c>
      <c r="I9" s="124">
        <v>1664</v>
      </c>
      <c r="J9" s="130">
        <v>100</v>
      </c>
    </row>
    <row r="10" spans="2:18" ht="15" customHeight="1" x14ac:dyDescent="0.25">
      <c r="B10" s="135" t="s">
        <v>10</v>
      </c>
      <c r="C10" s="136">
        <v>17705</v>
      </c>
      <c r="D10" s="137" t="s">
        <v>4</v>
      </c>
      <c r="E10" s="138">
        <v>16674</v>
      </c>
      <c r="F10" s="139" t="s">
        <v>4</v>
      </c>
      <c r="G10" s="140">
        <v>15706</v>
      </c>
      <c r="H10" s="137" t="s">
        <v>4</v>
      </c>
      <c r="I10" s="136">
        <v>3826</v>
      </c>
      <c r="J10" s="141" t="s">
        <v>4</v>
      </c>
    </row>
    <row r="11" spans="2:18" ht="15" customHeight="1" x14ac:dyDescent="0.25">
      <c r="B11" s="142" t="s">
        <v>3</v>
      </c>
      <c r="C11" s="143"/>
      <c r="D11" s="137"/>
      <c r="E11" s="144"/>
      <c r="F11" s="139"/>
      <c r="G11" s="145"/>
      <c r="H11" s="137"/>
      <c r="I11" s="143"/>
      <c r="J11" s="141"/>
      <c r="P11" s="131"/>
    </row>
    <row r="12" spans="2:18" ht="15" customHeight="1" x14ac:dyDescent="0.25">
      <c r="B12" s="123" t="s">
        <v>32</v>
      </c>
      <c r="C12" s="129">
        <v>1038</v>
      </c>
      <c r="D12" s="125">
        <v>79</v>
      </c>
      <c r="E12" s="126">
        <v>1146</v>
      </c>
      <c r="F12" s="127">
        <v>82</v>
      </c>
      <c r="G12" s="128">
        <v>1174</v>
      </c>
      <c r="H12" s="125">
        <v>82</v>
      </c>
      <c r="I12" s="129">
        <v>820</v>
      </c>
      <c r="J12" s="130">
        <v>51</v>
      </c>
      <c r="L12" s="131"/>
      <c r="N12" s="131"/>
      <c r="P12" s="131"/>
      <c r="R12" s="131"/>
    </row>
    <row r="13" spans="2:18" ht="15" customHeight="1" x14ac:dyDescent="0.25">
      <c r="B13" s="123" t="s">
        <v>30</v>
      </c>
      <c r="C13" s="129">
        <v>280</v>
      </c>
      <c r="D13" s="125">
        <v>21</v>
      </c>
      <c r="E13" s="132">
        <v>257</v>
      </c>
      <c r="F13" s="127">
        <v>18</v>
      </c>
      <c r="G13" s="133">
        <v>263</v>
      </c>
      <c r="H13" s="125">
        <v>18</v>
      </c>
      <c r="I13" s="129">
        <v>780</v>
      </c>
      <c r="J13" s="130">
        <v>49</v>
      </c>
    </row>
    <row r="14" spans="2:18" ht="15" customHeight="1" x14ac:dyDescent="0.25">
      <c r="B14" s="146" t="s">
        <v>36</v>
      </c>
      <c r="C14" s="124">
        <v>1312</v>
      </c>
      <c r="D14" s="125">
        <v>100</v>
      </c>
      <c r="E14" s="126">
        <v>1403</v>
      </c>
      <c r="F14" s="127">
        <v>100</v>
      </c>
      <c r="G14" s="128">
        <v>1437</v>
      </c>
      <c r="H14" s="125">
        <v>100</v>
      </c>
      <c r="I14" s="124">
        <v>1600</v>
      </c>
      <c r="J14" s="130">
        <v>100</v>
      </c>
    </row>
    <row r="15" spans="2:18" ht="15" customHeight="1" x14ac:dyDescent="0.25">
      <c r="B15" s="147" t="s">
        <v>10</v>
      </c>
      <c r="C15" s="148">
        <v>9746</v>
      </c>
      <c r="D15" s="149" t="s">
        <v>4</v>
      </c>
      <c r="E15" s="150">
        <v>8783</v>
      </c>
      <c r="F15" s="151" t="s">
        <v>4</v>
      </c>
      <c r="G15" s="152">
        <v>8480</v>
      </c>
      <c r="H15" s="149" t="s">
        <v>4</v>
      </c>
      <c r="I15" s="148">
        <v>3309</v>
      </c>
      <c r="J15" s="153" t="s">
        <v>4</v>
      </c>
    </row>
    <row r="16" spans="2:18" ht="15" customHeight="1" x14ac:dyDescent="0.25">
      <c r="B16" s="142" t="s">
        <v>2</v>
      </c>
      <c r="C16" s="129"/>
      <c r="D16" s="125"/>
      <c r="E16" s="132"/>
      <c r="F16" s="127"/>
      <c r="G16" s="133"/>
      <c r="H16" s="125"/>
      <c r="I16" s="129"/>
      <c r="J16" s="130"/>
    </row>
    <row r="17" spans="2:18" ht="15" customHeight="1" x14ac:dyDescent="0.25">
      <c r="B17" s="123" t="s">
        <v>32</v>
      </c>
      <c r="C17" s="124">
        <v>1815</v>
      </c>
      <c r="D17" s="125">
        <v>99</v>
      </c>
      <c r="E17" s="126">
        <v>1825</v>
      </c>
      <c r="F17" s="127">
        <v>99</v>
      </c>
      <c r="G17" s="128">
        <v>1951</v>
      </c>
      <c r="H17" s="125">
        <v>99</v>
      </c>
      <c r="I17" s="124">
        <v>1688</v>
      </c>
      <c r="J17" s="130">
        <v>82</v>
      </c>
      <c r="L17" s="131"/>
      <c r="N17" s="131"/>
      <c r="P17" s="131"/>
      <c r="R17" s="131"/>
    </row>
    <row r="18" spans="2:18" ht="15" customHeight="1" x14ac:dyDescent="0.25">
      <c r="B18" s="123" t="s">
        <v>31</v>
      </c>
      <c r="C18" s="129">
        <v>25</v>
      </c>
      <c r="D18" s="125">
        <v>1</v>
      </c>
      <c r="E18" s="132">
        <v>23</v>
      </c>
      <c r="F18" s="127">
        <v>1</v>
      </c>
      <c r="G18" s="133">
        <v>25</v>
      </c>
      <c r="H18" s="125">
        <v>1</v>
      </c>
      <c r="I18" s="129">
        <v>381</v>
      </c>
      <c r="J18" s="130">
        <v>18</v>
      </c>
    </row>
    <row r="19" spans="2:18" ht="15" customHeight="1" x14ac:dyDescent="0.25">
      <c r="B19" s="146" t="s">
        <v>36</v>
      </c>
      <c r="C19" s="154">
        <v>1835</v>
      </c>
      <c r="D19" s="155">
        <v>100</v>
      </c>
      <c r="E19" s="156">
        <v>1848</v>
      </c>
      <c r="F19" s="157">
        <v>100</v>
      </c>
      <c r="G19" s="158">
        <v>1976</v>
      </c>
      <c r="H19" s="155">
        <v>100</v>
      </c>
      <c r="I19" s="154">
        <v>2069</v>
      </c>
      <c r="J19" s="159">
        <v>100</v>
      </c>
    </row>
    <row r="20" spans="2:18" ht="15" customHeight="1" x14ac:dyDescent="0.25">
      <c r="B20" s="147" t="s">
        <v>10</v>
      </c>
      <c r="C20" s="154">
        <v>7959</v>
      </c>
      <c r="D20" s="155" t="s">
        <v>4</v>
      </c>
      <c r="E20" s="156">
        <v>7891</v>
      </c>
      <c r="F20" s="157" t="s">
        <v>4</v>
      </c>
      <c r="G20" s="158">
        <v>7226</v>
      </c>
      <c r="H20" s="155" t="s">
        <v>4</v>
      </c>
      <c r="I20" s="160">
        <v>516</v>
      </c>
      <c r="J20" s="159" t="s">
        <v>4</v>
      </c>
      <c r="K20" s="131"/>
      <c r="L20" s="161"/>
      <c r="N20" s="161"/>
    </row>
    <row r="21" spans="2:18" ht="15" customHeight="1" x14ac:dyDescent="0.25">
      <c r="B21" s="142" t="s">
        <v>256</v>
      </c>
      <c r="C21" s="129"/>
      <c r="D21" s="125"/>
      <c r="E21" s="132"/>
      <c r="F21" s="127"/>
      <c r="G21" s="133"/>
      <c r="H21" s="125"/>
      <c r="I21" s="129"/>
      <c r="J21" s="130"/>
    </row>
    <row r="22" spans="2:18" ht="15" customHeight="1" x14ac:dyDescent="0.25">
      <c r="B22" s="123" t="s">
        <v>32</v>
      </c>
      <c r="C22" s="129">
        <v>-43</v>
      </c>
      <c r="D22" s="125" t="s">
        <v>4</v>
      </c>
      <c r="E22" s="132">
        <v>-37</v>
      </c>
      <c r="F22" s="127" t="s">
        <v>4</v>
      </c>
      <c r="G22" s="133">
        <v>-40</v>
      </c>
      <c r="H22" s="125" t="s">
        <v>4</v>
      </c>
      <c r="I22" s="129">
        <v>-51</v>
      </c>
      <c r="J22" s="130" t="s">
        <v>4</v>
      </c>
    </row>
    <row r="23" spans="2:18" ht="15" customHeight="1" x14ac:dyDescent="0.25">
      <c r="B23" s="146" t="s">
        <v>36</v>
      </c>
      <c r="C23" s="160">
        <v>-28</v>
      </c>
      <c r="D23" s="155" t="s">
        <v>4</v>
      </c>
      <c r="E23" s="162">
        <v>-24</v>
      </c>
      <c r="F23" s="157" t="s">
        <v>4</v>
      </c>
      <c r="G23" s="163">
        <v>-27</v>
      </c>
      <c r="H23" s="155" t="s">
        <v>4</v>
      </c>
      <c r="I23" s="160">
        <v>-23</v>
      </c>
      <c r="J23" s="159" t="s">
        <v>4</v>
      </c>
    </row>
    <row r="24" spans="2:18" ht="15" customHeight="1" x14ac:dyDescent="0.25">
      <c r="B24" s="164"/>
      <c r="C24" s="165"/>
      <c r="D24" s="166"/>
      <c r="E24" s="165"/>
      <c r="F24" s="166"/>
      <c r="G24" s="165"/>
      <c r="H24" s="166"/>
      <c r="I24" s="165"/>
      <c r="J24" s="166"/>
    </row>
    <row r="25" spans="2:18" ht="48" customHeight="1" x14ac:dyDescent="0.25">
      <c r="B25" s="484" t="s">
        <v>346</v>
      </c>
      <c r="C25" s="485"/>
      <c r="D25" s="485"/>
      <c r="E25" s="485"/>
      <c r="F25" s="485"/>
      <c r="G25" s="485"/>
      <c r="H25" s="485"/>
      <c r="I25" s="485"/>
      <c r="J25" s="485"/>
      <c r="K25" s="167"/>
      <c r="L25" s="167"/>
    </row>
    <row r="26" spans="2:18" ht="63.95" customHeight="1" x14ac:dyDescent="0.25">
      <c r="B26" s="485"/>
      <c r="C26" s="485"/>
      <c r="D26" s="485"/>
      <c r="E26" s="485"/>
      <c r="F26" s="485"/>
      <c r="G26" s="485"/>
      <c r="H26" s="485"/>
      <c r="I26" s="485"/>
      <c r="J26" s="485"/>
    </row>
    <row r="27" spans="2:18" ht="15" customHeight="1" x14ac:dyDescent="0.25">
      <c r="B27" s="168"/>
    </row>
    <row r="28" spans="2:18" ht="15" customHeight="1" x14ac:dyDescent="0.25"/>
    <row r="29" spans="2:18" ht="15" customHeight="1" x14ac:dyDescent="0.25"/>
    <row r="30" spans="2:18" ht="15" customHeight="1" x14ac:dyDescent="0.25"/>
    <row r="31" spans="2:18" ht="15" customHeight="1" x14ac:dyDescent="0.25"/>
    <row r="32" spans="2:18" ht="15" customHeight="1" x14ac:dyDescent="0.25">
      <c r="N32" s="161"/>
    </row>
    <row r="33" spans="14:14" ht="15" customHeight="1" x14ac:dyDescent="0.25">
      <c r="N33" s="161"/>
    </row>
    <row r="34" spans="14:14" ht="15" customHeight="1" x14ac:dyDescent="0.25"/>
    <row r="35" spans="14:14" ht="32.25" customHeight="1" x14ac:dyDescent="0.25"/>
  </sheetData>
  <mergeCells count="6">
    <mergeCell ref="B25:J26"/>
    <mergeCell ref="I4:J4"/>
    <mergeCell ref="G4:H4"/>
    <mergeCell ref="C4:D4"/>
    <mergeCell ref="E4:F4"/>
    <mergeCell ref="B4:B5"/>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vt:i4>
      </vt:variant>
    </vt:vector>
  </HeadingPairs>
  <TitlesOfParts>
    <vt:vector size="16" baseType="lpstr">
      <vt:lpstr>F05_Tableau 1</vt:lpstr>
      <vt:lpstr>F05_Tableau 1 compl</vt:lpstr>
      <vt:lpstr>F05_Graphique 1</vt:lpstr>
      <vt:lpstr>F05_Graphique 1 compl</vt:lpstr>
      <vt:lpstr>F05_Graphique1_Précision méthod</vt:lpstr>
      <vt:lpstr>F01_Graphique 2 </vt:lpstr>
      <vt:lpstr>F05_Tableau 2</vt:lpstr>
      <vt:lpstr>F05_Tableau 2 compl</vt:lpstr>
      <vt:lpstr>F05_Tableau 3</vt:lpstr>
      <vt:lpstr>F05-Tableau 3 compl</vt:lpstr>
      <vt:lpstr>F05_Tableau 4</vt:lpstr>
      <vt:lpstr>F05-Tableau 4 compl</vt:lpstr>
      <vt:lpstr>F05_Graphique 3</vt:lpstr>
      <vt:lpstr>F05_Carte 1</vt:lpstr>
      <vt:lpstr>F05_Graphique 4</vt:lpstr>
      <vt:lpstr>'F05-Tableau 4 compl'!Zone_d_impression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CHELOUDKO, Pierre (DREES/OSOL/BRET)</cp:lastModifiedBy>
  <cp:lastPrinted>2020-03-06T10:32:45Z</cp:lastPrinted>
  <dcterms:created xsi:type="dcterms:W3CDTF">2014-03-21T16:28:33Z</dcterms:created>
  <dcterms:modified xsi:type="dcterms:W3CDTF">2024-11-19T13:21:33Z</dcterms:modified>
</cp:coreProperties>
</file>