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E3B9AAC1-CFE9-41C9-B395-911B805C3C3D}" xr6:coauthVersionLast="47" xr6:coauthVersionMax="47" xr10:uidLastSave="{00000000-0000-0000-0000-000000000000}"/>
  <bookViews>
    <workbookView xWindow="-110" yWindow="-110" windowWidth="19420" windowHeight="11620" firstSheet="72" activeTab="76" xr2:uid="{00000000-000D-0000-FFFF-FFFF00000000}"/>
  </bookViews>
  <sheets>
    <sheet name="F1 Tab1" sheetId="1" r:id="rId1"/>
    <sheet name="F1 Graph1" sheetId="2" r:id="rId2"/>
    <sheet name="F1 Graph2" sheetId="13" r:id="rId3"/>
    <sheet name="F1 Graph3" sheetId="3" r:id="rId4"/>
    <sheet name="F1 Graph4" sheetId="16" r:id="rId5"/>
    <sheet name="F1 Graph5" sheetId="17" r:id="rId6"/>
    <sheet name="F2 Tab1" sheetId="97" r:id="rId7"/>
    <sheet name="F2 Graph1" sheetId="98" r:id="rId8"/>
    <sheet name="F2 Tab2" sheetId="18" r:id="rId9"/>
    <sheet name="F2 Graph2" sheetId="19" r:id="rId10"/>
    <sheet name="F2 Tab3" sheetId="20" r:id="rId11"/>
    <sheet name="F2 Graph3" sheetId="21" r:id="rId12"/>
    <sheet name="F2 Tab4" sheetId="22" r:id="rId13"/>
    <sheet name="F3 Tab1" sheetId="23" r:id="rId14"/>
    <sheet name="F3 Graph1" sheetId="24" r:id="rId15"/>
    <sheet name="F3 Graph2" sheetId="25" r:id="rId16"/>
    <sheet name="F3 Graph3" sheetId="26" r:id="rId17"/>
    <sheet name="F3 Tab2" sheetId="101" r:id="rId18"/>
    <sheet name="F4 Tab 1" sheetId="27" r:id="rId19"/>
    <sheet name="F4 Graph 1" sheetId="28" r:id="rId20"/>
    <sheet name="F4 Graph 2" sheetId="29" r:id="rId21"/>
    <sheet name="F4 Graph 3" sheetId="30" r:id="rId22"/>
    <sheet name="F4 Tab 2" sheetId="31" r:id="rId23"/>
    <sheet name="F4 Tab 3" sheetId="32" r:id="rId24"/>
    <sheet name="F4 Tab 4" sheetId="33" r:id="rId25"/>
    <sheet name="F4 Graph 4" sheetId="34" r:id="rId26"/>
    <sheet name="F4 Tab 5" sheetId="35" r:id="rId27"/>
    <sheet name="F4 Graph 5" sheetId="36" r:id="rId28"/>
    <sheet name="F5 Tab 1" sheetId="37" r:id="rId29"/>
    <sheet name="F5 Graph 1" sheetId="38" r:id="rId30"/>
    <sheet name="F5 Graph 2" sheetId="39" r:id="rId31"/>
    <sheet name="F5 Graph 3" sheetId="40" r:id="rId32"/>
    <sheet name="F5 Tab 2" sheetId="41" r:id="rId33"/>
    <sheet name="F5 Graph 4" sheetId="42" r:id="rId34"/>
    <sheet name="F5 Tab 3" sheetId="43" r:id="rId35"/>
    <sheet name="F5 Tab 4" sheetId="44" r:id="rId36"/>
    <sheet name="F5 Graph 5" sheetId="45" r:id="rId37"/>
    <sheet name="F5 Tab 5" sheetId="46" r:id="rId38"/>
    <sheet name="F5 Graph 6" sheetId="47" r:id="rId39"/>
    <sheet name="F5 Tab 6" sheetId="48" r:id="rId40"/>
    <sheet name="F5 Graph 7" sheetId="49" r:id="rId41"/>
    <sheet name="F6 Tab 1" sheetId="50" r:id="rId42"/>
    <sheet name="F6 Graph 1" sheetId="51" r:id="rId43"/>
    <sheet name="F6 Graph 2" sheetId="52" r:id="rId44"/>
    <sheet name="F6 Tab 2" sheetId="53" r:id="rId45"/>
    <sheet name="F6 Graph 3" sheetId="54" r:id="rId46"/>
    <sheet name="F6 Tab 3" sheetId="55" r:id="rId47"/>
    <sheet name="F7 Tab 1" sheetId="56" r:id="rId48"/>
    <sheet name="F7 Graph 1" sheetId="57" r:id="rId49"/>
    <sheet name="F7 Graph 2" sheetId="58" r:id="rId50"/>
    <sheet name="F7 Tab 2" sheetId="59" r:id="rId51"/>
    <sheet name="F7 Tab 3" sheetId="60" r:id="rId52"/>
    <sheet name="F7 Graph 3" sheetId="61" r:id="rId53"/>
    <sheet name="F7 Tab 4" sheetId="62" r:id="rId54"/>
    <sheet name="F8 Tab 1" sheetId="63" r:id="rId55"/>
    <sheet name="F8 Graph 1" sheetId="64" r:id="rId56"/>
    <sheet name="F8 Graph 2" sheetId="65" r:id="rId57"/>
    <sheet name="F8 Tab 2" sheetId="66" r:id="rId58"/>
    <sheet name="F8 Tab 3" sheetId="67" r:id="rId59"/>
    <sheet name="F9 Tab 1" sheetId="99" r:id="rId60"/>
    <sheet name="F9 Graph1" sheetId="68" r:id="rId61"/>
    <sheet name="F9 Tab2" sheetId="69" r:id="rId62"/>
    <sheet name="F9 Graph2" sheetId="70" r:id="rId63"/>
    <sheet name="F9 Graph3" sheetId="71" r:id="rId64"/>
    <sheet name="F9 Tab3" sheetId="72" r:id="rId65"/>
    <sheet name="F9 Graph4" sheetId="73" r:id="rId66"/>
    <sheet name="F10 Tab1" sheetId="74" r:id="rId67"/>
    <sheet name="F10 Graph1" sheetId="75" r:id="rId68"/>
    <sheet name="F10 Tab2" sheetId="76" r:id="rId69"/>
    <sheet name="F11 Table 1" sheetId="77" r:id="rId70"/>
    <sheet name="F11 Graph 1" sheetId="78" r:id="rId71"/>
    <sheet name="F11 Graph 2" sheetId="79" r:id="rId72"/>
    <sheet name="F11 Table 2" sheetId="80" r:id="rId73"/>
    <sheet name="F12 - Tab 1" sheetId="81" r:id="rId74"/>
    <sheet name="F12 - Graph 1" sheetId="82" r:id="rId75"/>
    <sheet name="F12 - Graph 2" sheetId="100" r:id="rId76"/>
    <sheet name="F12 - Tab 2" sheetId="83" r:id="rId77"/>
    <sheet name="F12 - Tab 3" sheetId="84" r:id="rId78"/>
    <sheet name="F12 - Tab 4" sheetId="85" r:id="rId79"/>
    <sheet name="F13 Tab1" sheetId="86" r:id="rId80"/>
    <sheet name="F13 Graphiques" sheetId="87" r:id="rId81"/>
    <sheet name="F13 Tab2" sheetId="88" r:id="rId82"/>
    <sheet name="F14 Tab 1" sheetId="89" r:id="rId83"/>
    <sheet name="F14 Graph 1" sheetId="90" r:id="rId84"/>
    <sheet name="F14 Tab 2" sheetId="91" r:id="rId85"/>
    <sheet name="F15 Table 1" sheetId="92" r:id="rId86"/>
    <sheet name="F15 Graphique 1" sheetId="93" r:id="rId87"/>
    <sheet name="F15 Graphique 2A" sheetId="94" r:id="rId88"/>
    <sheet name="F15 Table 2" sheetId="96" r:id="rId89"/>
  </sheets>
  <externalReferences>
    <externalReference r:id="rId90"/>
    <externalReference r:id="rId91"/>
  </externalReferences>
  <definedNames>
    <definedName name="_Hlk180675891" localSheetId="35">'F5 Tab 4'!#REF!</definedName>
    <definedName name="_TAB1">#REF!</definedName>
    <definedName name="_TAB2">#REF!</definedName>
    <definedName name="_TAB3">#REF!</definedName>
    <definedName name="Q20B_9701CCMET2">#REF!</definedName>
    <definedName name="q23_9702rdmet2">[1]Q23_9703RDMET!$A$3:$T$3255</definedName>
    <definedName name="Q23_9703RDMET">#REF!</definedName>
    <definedName name="ratio_internes_pm_par_sp__">#REF!</definedName>
    <definedName name="total_patient_etab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9" i="87" l="1"/>
  <c r="S79" i="87"/>
  <c r="R79" i="87"/>
  <c r="Q79" i="87"/>
  <c r="P79" i="87"/>
  <c r="O79" i="87"/>
  <c r="N79" i="87"/>
  <c r="M79" i="87"/>
  <c r="L79" i="87"/>
  <c r="K79" i="87"/>
  <c r="J79" i="87"/>
  <c r="I79" i="87"/>
  <c r="H79" i="87"/>
  <c r="G79" i="87"/>
  <c r="F79" i="87"/>
  <c r="E79" i="87"/>
  <c r="D79" i="87"/>
  <c r="S52" i="87"/>
  <c r="S50" i="87"/>
  <c r="R50" i="87"/>
  <c r="R49" i="87"/>
  <c r="Q49" i="87"/>
  <c r="P49" i="87"/>
  <c r="O49" i="87"/>
  <c r="N49" i="87"/>
  <c r="M49" i="87"/>
  <c r="L49" i="87"/>
  <c r="K49" i="87"/>
  <c r="J49" i="87"/>
  <c r="I49" i="87"/>
  <c r="H49" i="87"/>
  <c r="T48" i="87"/>
  <c r="S48" i="87"/>
  <c r="U28" i="87"/>
  <c r="U26" i="87"/>
  <c r="U25" i="87"/>
  <c r="T21" i="87"/>
  <c r="S21" i="87"/>
  <c r="S20" i="87"/>
  <c r="R20" i="87"/>
  <c r="Q20" i="87"/>
  <c r="P20" i="87"/>
  <c r="O20" i="87"/>
  <c r="M20" i="87"/>
  <c r="L20" i="87"/>
  <c r="K20" i="87"/>
  <c r="J20" i="87"/>
  <c r="I20" i="87"/>
  <c r="H20" i="87"/>
  <c r="G20" i="87"/>
  <c r="F20" i="87"/>
  <c r="E20" i="87"/>
  <c r="D20" i="87"/>
  <c r="U19" i="87"/>
  <c r="U18" i="87"/>
  <c r="S18" i="87"/>
  <c r="R18" i="87"/>
  <c r="Q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U17" i="87"/>
  <c r="S16" i="87"/>
  <c r="R16" i="87"/>
  <c r="Q16" i="87"/>
  <c r="P16" i="87"/>
  <c r="O16" i="87"/>
  <c r="N16" i="87"/>
  <c r="M16" i="87"/>
  <c r="L16" i="87"/>
  <c r="K16" i="87"/>
  <c r="J16" i="87"/>
  <c r="I16" i="87"/>
  <c r="H16" i="87"/>
  <c r="G16" i="87"/>
  <c r="F16" i="87"/>
  <c r="E16" i="87"/>
  <c r="D16" i="87"/>
  <c r="U11" i="87"/>
  <c r="S11" i="87"/>
  <c r="R11" i="87"/>
  <c r="Q11" i="87"/>
  <c r="P11" i="87"/>
  <c r="O11" i="87"/>
  <c r="N11" i="87"/>
  <c r="M11" i="87"/>
  <c r="L11" i="87"/>
  <c r="K11" i="87"/>
  <c r="J11" i="87"/>
  <c r="I11" i="87"/>
  <c r="H11" i="87"/>
  <c r="G11" i="87"/>
  <c r="F11" i="87"/>
  <c r="E11" i="87"/>
  <c r="D11" i="87"/>
  <c r="U10" i="87"/>
  <c r="U9" i="87"/>
  <c r="S9" i="87"/>
  <c r="R9" i="87"/>
  <c r="Q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S7" i="87"/>
  <c r="R7" i="87"/>
  <c r="Q7" i="87"/>
  <c r="P7" i="87"/>
  <c r="O7" i="87"/>
  <c r="N7" i="87"/>
  <c r="M7" i="87"/>
  <c r="K7" i="87"/>
  <c r="J7" i="87"/>
  <c r="I7" i="87"/>
  <c r="H7" i="87"/>
  <c r="G7" i="87"/>
  <c r="F7" i="87"/>
  <c r="E7" i="87"/>
  <c r="D7" i="87"/>
  <c r="M6" i="87"/>
  <c r="L6" i="87"/>
  <c r="L7" i="87" s="1"/>
  <c r="D12" i="83" l="1"/>
  <c r="B12" i="83"/>
  <c r="H10" i="83"/>
  <c r="F10" i="83"/>
  <c r="E10" i="83"/>
  <c r="B10" i="83"/>
  <c r="F8" i="83"/>
  <c r="B8" i="83"/>
  <c r="B6" i="83"/>
  <c r="E19" i="54"/>
  <c r="D19" i="54"/>
  <c r="C19" i="54"/>
  <c r="E18" i="54"/>
  <c r="D18" i="54"/>
  <c r="C18" i="54"/>
  <c r="E17" i="54"/>
  <c r="D17" i="54"/>
  <c r="C17" i="54"/>
  <c r="E16" i="54"/>
  <c r="D16" i="54"/>
  <c r="C16" i="54"/>
  <c r="E15" i="54"/>
  <c r="D15" i="54"/>
  <c r="C15" i="54"/>
  <c r="E14" i="54"/>
  <c r="D14" i="54"/>
  <c r="C14" i="54"/>
  <c r="E13" i="54"/>
  <c r="D13" i="54"/>
  <c r="C13" i="54"/>
  <c r="E12" i="54"/>
  <c r="D12" i="54"/>
  <c r="C12" i="54"/>
  <c r="E11" i="54"/>
  <c r="D11" i="54"/>
  <c r="C11" i="54"/>
  <c r="E10" i="54"/>
  <c r="D10" i="54"/>
  <c r="C10" i="54"/>
  <c r="E9" i="54"/>
  <c r="D9" i="54"/>
  <c r="C9" i="54"/>
  <c r="E8" i="54"/>
  <c r="D8" i="54"/>
  <c r="C8" i="54"/>
  <c r="E7" i="54"/>
  <c r="D7" i="54"/>
  <c r="C7" i="54"/>
  <c r="E6" i="54"/>
  <c r="D6" i="54"/>
  <c r="C6" i="54"/>
  <c r="B5" i="54"/>
</calcChain>
</file>

<file path=xl/sharedStrings.xml><?xml version="1.0" encoding="utf-8"?>
<sst xmlns="http://schemas.openxmlformats.org/spreadsheetml/2006/main" count="1786" uniqueCount="817">
  <si>
    <t>Soins hospitaliers</t>
  </si>
  <si>
    <t>Soins ambulatoires</t>
  </si>
  <si>
    <t>Médicaments</t>
  </si>
  <si>
    <t>Transports sanitaires</t>
  </si>
  <si>
    <t>Biens médicaux</t>
  </si>
  <si>
    <t>CSBM</t>
  </si>
  <si>
    <t xml:space="preserve">Total </t>
  </si>
  <si>
    <t>Soins hospitaliers publics</t>
  </si>
  <si>
    <t>Soins hospitaliers privés</t>
  </si>
  <si>
    <t>En %</t>
  </si>
  <si>
    <r>
      <rPr>
        <b/>
        <sz val="8"/>
        <color theme="1"/>
        <rFont val="Marianne"/>
      </rPr>
      <t xml:space="preserve"> Source &gt; </t>
    </r>
    <r>
      <rPr>
        <sz val="8"/>
        <color theme="1"/>
        <rFont val="Marianne"/>
      </rPr>
      <t>DREES, Comptes de la santé .</t>
    </r>
  </si>
  <si>
    <t>En millions d'euros</t>
  </si>
  <si>
    <t>Valeur</t>
  </si>
  <si>
    <t>Volume</t>
  </si>
  <si>
    <t>Prix</t>
  </si>
  <si>
    <t>Ensemble</t>
  </si>
  <si>
    <t>En %, en point de %</t>
  </si>
  <si>
    <t>Taux de croissance en %, contribution à la croissance en points de pourcentage</t>
  </si>
  <si>
    <r>
      <t xml:space="preserve">Source &gt; </t>
    </r>
    <r>
      <rPr>
        <sz val="8"/>
        <color theme="1"/>
        <rFont val="Marianne"/>
      </rPr>
      <t>DREES, comptes de la santé.</t>
    </r>
  </si>
  <si>
    <t>Tableau 1 - Consommation de soins et de biens médicaux (CSBM)</t>
  </si>
  <si>
    <t xml:space="preserve">Graphique 3 - Contribution à la croissance de la  CSBM en valeur </t>
  </si>
  <si>
    <t>Graphique 2 - Taux de croissance en valeur, volume et prix pour les principaux postes de la CSBM en 2022</t>
  </si>
  <si>
    <t>Soins de médecins et de sages-femmes</t>
  </si>
  <si>
    <t>Soins d'auxiliaires médicaux</t>
  </si>
  <si>
    <t>Soins dentaires</t>
  </si>
  <si>
    <t>Laboratoires d'analyse</t>
  </si>
  <si>
    <t>Cures thermales</t>
  </si>
  <si>
    <t>Dispositifs médicaux</t>
  </si>
  <si>
    <t>CSBM (en % du PIB)</t>
  </si>
  <si>
    <t>CSBM (en % de la consommation effective des ménages)</t>
  </si>
  <si>
    <t>Evolution (en %)</t>
  </si>
  <si>
    <t>Prix (en %)</t>
  </si>
  <si>
    <t>Volume (en %)</t>
  </si>
  <si>
    <t>Évolution 2022/2023
(en %)</t>
  </si>
  <si>
    <t>Contribution 2023</t>
  </si>
  <si>
    <t>Graphique 1 - Structure de la CSBM en 2023</t>
  </si>
  <si>
    <t>Optique médicale</t>
  </si>
  <si>
    <t>Dispositifs médicaux hors optique</t>
  </si>
  <si>
    <t>Autres soins ambulatoires</t>
  </si>
  <si>
    <t>Graphique 4 - Contribution à la croissance de la  CSBM en volume</t>
  </si>
  <si>
    <t>Graphique 5 - Contribution à la croissance de la  CSBM en prix</t>
  </si>
  <si>
    <t xml:space="preserve">Tableau 2 - Évolution du volume d’activité en MCO à l’hôpital public 
et de ses principales composantes 
</t>
  </si>
  <si>
    <t>Evolution</t>
  </si>
  <si>
    <t xml:space="preserve">dont : </t>
  </si>
  <si>
    <t>réanimations</t>
  </si>
  <si>
    <t>affections du tube digestif</t>
  </si>
  <si>
    <t>affections du système nerveux</t>
  </si>
  <si>
    <t>séances</t>
  </si>
  <si>
    <t>grossesses pathologiques, accouchements et affections du post-partum</t>
  </si>
  <si>
    <t>affections du rein et des voies urinaires</t>
  </si>
  <si>
    <t xml:space="preserve">Graphique 2 - Contribution à l’évolution des soins hospitaliers publics en valeur
</t>
  </si>
  <si>
    <t>En %, en contribution en point de %</t>
  </si>
  <si>
    <t>Consommation intermédiaire</t>
  </si>
  <si>
    <t>Rémunération des salariés</t>
  </si>
  <si>
    <t>Autres</t>
  </si>
  <si>
    <t xml:space="preserve">Tableau 3 - Décomposition de la dépense des soins hospitaliers dans le secteur privé 
de 2020 à 2022
</t>
  </si>
  <si>
    <t>Niveaux (en millions d'euros)</t>
  </si>
  <si>
    <t>Répartition en % 2023</t>
  </si>
  <si>
    <t>Evolutions (en %)</t>
  </si>
  <si>
    <t>Honoraires des praticiens</t>
  </si>
  <si>
    <t>Rémunérations des cliniques</t>
  </si>
  <si>
    <t>MCO</t>
  </si>
  <si>
    <t>SMR (ex-SSR)</t>
  </si>
  <si>
    <t>PSY</t>
  </si>
  <si>
    <t>Secteur privé</t>
  </si>
  <si>
    <r>
      <t xml:space="preserve">Champ &gt; </t>
    </r>
    <r>
      <rPr>
        <sz val="8"/>
        <color theme="1"/>
        <rFont val="Marianne"/>
      </rPr>
      <t>France.</t>
    </r>
  </si>
  <si>
    <t>Part (en %)</t>
  </si>
  <si>
    <t>Autres honoraires</t>
  </si>
  <si>
    <t>Soins de masso-kinésithérapie</t>
  </si>
  <si>
    <t>Soins de généralistes</t>
  </si>
  <si>
    <t>Analyses médicales</t>
  </si>
  <si>
    <t>Imagerie médicale</t>
  </si>
  <si>
    <t>Autres soins de spécialistes</t>
  </si>
  <si>
    <t>Ensemble des honoraires</t>
  </si>
  <si>
    <t xml:space="preserve">Tableau 4 - Financement des dépenses de soins hospitaliers en 2022
</t>
  </si>
  <si>
    <t>Niveaux en millions d’euros, parts en %</t>
  </si>
  <si>
    <t>Secteur public</t>
  </si>
  <si>
    <t>Niveaux en 2023</t>
  </si>
  <si>
    <t>Part en 2021 (en %)</t>
  </si>
  <si>
    <t>Part en 2022 (en %)</t>
  </si>
  <si>
    <t>Part en 2023 (en %)</t>
  </si>
  <si>
    <t>Sécurité sociale</t>
  </si>
  <si>
    <t>État</t>
  </si>
  <si>
    <t>Organismes complémentaires</t>
  </si>
  <si>
    <t>Ménages</t>
  </si>
  <si>
    <t>Total</t>
  </si>
  <si>
    <t>Part en %</t>
  </si>
  <si>
    <t xml:space="preserve">Secteur </t>
  </si>
  <si>
    <t>public</t>
  </si>
  <si>
    <t>privé</t>
  </si>
  <si>
    <t>Hospitalisation complète (en lits)</t>
  </si>
  <si>
    <t>Hospitalisation partielle (en places)</t>
  </si>
  <si>
    <t>HAD</t>
  </si>
  <si>
    <t>Partiel</t>
  </si>
  <si>
    <t>Complet</t>
  </si>
  <si>
    <t>Psychiatrie</t>
  </si>
  <si>
    <t>Personnel médical</t>
  </si>
  <si>
    <t>Personnel non médical soignant</t>
  </si>
  <si>
    <t>Personnel non soignant</t>
  </si>
  <si>
    <t>Taux de croissance des effectifs salariés</t>
  </si>
  <si>
    <t>Évolution (en %)</t>
  </si>
  <si>
    <t>DIPA</t>
  </si>
  <si>
    <t>Prise en charge des cotisations</t>
  </si>
  <si>
    <t>Contrats et assimilés</t>
  </si>
  <si>
    <t>Honoraires</t>
  </si>
  <si>
    <t>Soins courants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</si>
  <si>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</si>
  <si>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</si>
  <si>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</si>
  <si>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</si>
  <si>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</si>
  <si>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</si>
  <si>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</si>
  <si>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</si>
  <si>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</si>
  <si>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</si>
  <si>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</si>
  <si>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</si>
  <si>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</si>
  <si>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/>
  </si>
  <si>
    <t>Niveau – Base 100 en 2010</t>
  </si>
  <si>
    <t>Téléconsultations</t>
  </si>
  <si>
    <t>Actes techniques</t>
  </si>
  <si>
    <t>Contrats et forfaits</t>
  </si>
  <si>
    <t>Consultations et visites</t>
  </si>
  <si>
    <t>Autres contrats</t>
  </si>
  <si>
    <t>CPTS – Communautés professionnelles territoriales de santé</t>
  </si>
  <si>
    <t>ROSP – Rémunération sur objectifs de santé publique</t>
  </si>
  <si>
    <t>FPMT – Forfait patientèle médecin traitant</t>
  </si>
  <si>
    <t>En millions d’euros</t>
  </si>
  <si>
    <t>Salariés hors hospitaliers</t>
  </si>
  <si>
    <t>Mixtes</t>
  </si>
  <si>
    <t>Libéraux exclusifs</t>
  </si>
  <si>
    <t>Structure 2023 (en %)</t>
  </si>
  <si>
    <t>Évolution 22/23 (en %)</t>
  </si>
  <si>
    <t>Total Médecins généralistes</t>
  </si>
  <si>
    <t xml:space="preserve">  Non exclusive</t>
  </si>
  <si>
    <t xml:space="preserve">  Exclusive</t>
  </si>
  <si>
    <t xml:space="preserve">Médecins à expertise particulière : </t>
  </si>
  <si>
    <t>Médecine générale</t>
  </si>
  <si>
    <t>Poids</t>
  </si>
  <si>
    <t>Dépassements</t>
  </si>
  <si>
    <t>Etat</t>
  </si>
  <si>
    <t>Sécurité Sociale</t>
  </si>
  <si>
    <t>Structure (en %)</t>
  </si>
  <si>
    <t>Dépenses</t>
  </si>
  <si>
    <t>Financeurs</t>
  </si>
  <si>
    <t>Imageries</t>
  </si>
  <si>
    <t xml:space="preserve">Spécialités « non classées » </t>
  </si>
  <si>
    <t xml:space="preserve">Spécialités « mixtes » </t>
  </si>
  <si>
    <t xml:space="preserve">Spécialités de « plateaux techniques » </t>
  </si>
  <si>
    <t xml:space="preserve">Spécialités de « chirurgie » </t>
  </si>
  <si>
    <t xml:space="preserve">Spécialités de « médecine » </t>
  </si>
  <si>
    <t>Total médecins spécialistes (hors médecins généralistes)</t>
  </si>
  <si>
    <t>ORL</t>
  </si>
  <si>
    <t>Gynécologie et obstétrique</t>
  </si>
  <si>
    <t>Ophtalmologie</t>
  </si>
  <si>
    <t>Spécialités « mixtes »</t>
  </si>
  <si>
    <t>Anatomo-cyto-pathologie</t>
  </si>
  <si>
    <t>Radiothérapie</t>
  </si>
  <si>
    <t>Spécialités de « plateaux techniques »</t>
  </si>
  <si>
    <t>Chirurgie thoracique et cardio-vasculaire</t>
  </si>
  <si>
    <t>Chirurgie générale</t>
  </si>
  <si>
    <t>Chirurgie orale, maxillo faciale et stomatologie</t>
  </si>
  <si>
    <t>Chirurgie urologique</t>
  </si>
  <si>
    <t>Chirurgie orthopédique et traumatologie</t>
  </si>
  <si>
    <t>Spécialités de « chirurgie »</t>
  </si>
  <si>
    <t>Oncologie et hématologie</t>
  </si>
  <si>
    <t>Rééducation et réadaptation fonctionnelle</t>
  </si>
  <si>
    <t>Endocrinologie et métabolisme</t>
  </si>
  <si>
    <t>Neurologie</t>
  </si>
  <si>
    <t>Gastro-entérologie et hépatologie</t>
  </si>
  <si>
    <t>Rhumatologie</t>
  </si>
  <si>
    <t>Pneumologie</t>
  </si>
  <si>
    <t>Anesthésie et réanimation</t>
  </si>
  <si>
    <t>Pédiatrie</t>
  </si>
  <si>
    <t>Dermato-vénérologie</t>
  </si>
  <si>
    <t>Neuropsychiatrie et psychiatrie</t>
  </si>
  <si>
    <t>Cardiologie et médecine vasculaire</t>
  </si>
  <si>
    <t>Spécialités de « médecine »</t>
  </si>
  <si>
    <t>Taux d'évolution (en %)</t>
  </si>
  <si>
    <t>Niveaux</t>
  </si>
  <si>
    <t>Spécialités « non classées ailleurs »3</t>
  </si>
  <si>
    <t>Autres spécialités de « chirurgie »2</t>
  </si>
  <si>
    <t>Autres spécialités de « médecine »1</t>
  </si>
  <si>
    <t>Structure (en %) 2023</t>
  </si>
  <si>
    <t>Taux d'évolution
 (en %)
2023</t>
  </si>
  <si>
    <t>Années</t>
  </si>
  <si>
    <t>Parts dans les honoraires (en %)</t>
  </si>
  <si>
    <t>Niveaux
(en millions d’euros)</t>
  </si>
  <si>
    <t>Autres spécialités de « chirurgie » 1</t>
  </si>
  <si>
    <t>En 2023</t>
  </si>
  <si>
    <t>IVG médicamenteuse en ville</t>
  </si>
  <si>
    <t xml:space="preserve"> </t>
  </si>
  <si>
    <t>Autres actes techniques</t>
  </si>
  <si>
    <t>Soins infirmiers des sages-femmes</t>
  </si>
  <si>
    <t>Actes médicaux infirmiers (AMI)</t>
  </si>
  <si>
    <t>Actes infirmiers de soins (AIS)</t>
  </si>
  <si>
    <t>Libérales</t>
  </si>
  <si>
    <t>Salariées</t>
  </si>
  <si>
    <t>Soins de longue durée</t>
  </si>
  <si>
    <t>SSIAD</t>
  </si>
  <si>
    <t>Soins liés à la dépendance</t>
  </si>
  <si>
    <t>Prévention</t>
  </si>
  <si>
    <t>Prélèvement des tests PCR et TAG</t>
  </si>
  <si>
    <t>Injection de vaccin Covid-19</t>
  </si>
  <si>
    <t>ns</t>
  </si>
  <si>
    <t xml:space="preserve">ns : non significatif. </t>
  </si>
  <si>
    <t>Pédicures-podologues</t>
  </si>
  <si>
    <t>Orthoptistes</t>
  </si>
  <si>
    <t>Orthophonistes</t>
  </si>
  <si>
    <t>Kinésithérapeutes</t>
  </si>
  <si>
    <t>Actes en établissement (AMC)</t>
  </si>
  <si>
    <t>Actes classiques (AMK)</t>
  </si>
  <si>
    <t>Actes de rééducation ostéoarticulaire (AMS)</t>
  </si>
  <si>
    <t>Soins des pédicures-podologues</t>
  </si>
  <si>
    <t>Soins des orthoptistes</t>
  </si>
  <si>
    <t>Soins des orthophonistes</t>
  </si>
  <si>
    <t>Soins des kinésithérapeutes</t>
  </si>
  <si>
    <t>2010</t>
  </si>
  <si>
    <t>Base 100 en 2010</t>
  </si>
  <si>
    <t>n.d.</t>
  </si>
  <si>
    <t>100</t>
  </si>
  <si>
    <t>12700</t>
  </si>
  <si>
    <t>12800</t>
  </si>
  <si>
    <t>2100</t>
  </si>
  <si>
    <t>1900</t>
  </si>
  <si>
    <t>1700</t>
  </si>
  <si>
    <t>1400</t>
  </si>
  <si>
    <t>1300</t>
  </si>
  <si>
    <t>1100</t>
  </si>
  <si>
    <t>1000</t>
  </si>
  <si>
    <t>3300</t>
  </si>
  <si>
    <t>3200</t>
  </si>
  <si>
    <t>3100</t>
  </si>
  <si>
    <t>3000</t>
  </si>
  <si>
    <t>2900</t>
  </si>
  <si>
    <t>2800</t>
  </si>
  <si>
    <t>2700</t>
  </si>
  <si>
    <t>5400</t>
  </si>
  <si>
    <t>5000</t>
  </si>
  <si>
    <t>4700</t>
  </si>
  <si>
    <t>4400</t>
  </si>
  <si>
    <t>4200</t>
  </si>
  <si>
    <t>3900</t>
  </si>
  <si>
    <t>3800</t>
  </si>
  <si>
    <t>2000</t>
  </si>
  <si>
    <t>20900</t>
  </si>
  <si>
    <t>20700</t>
  </si>
  <si>
    <t>20300</t>
  </si>
  <si>
    <t>19900</t>
  </si>
  <si>
    <t>19500</t>
  </si>
  <si>
    <t>19100</t>
  </si>
  <si>
    <t>19000</t>
  </si>
  <si>
    <t>23000</t>
  </si>
  <si>
    <t>22600</t>
  </si>
  <si>
    <t>22300</t>
  </si>
  <si>
    <t>21900</t>
  </si>
  <si>
    <t>21500</t>
  </si>
  <si>
    <t>21100</t>
  </si>
  <si>
    <t>4100</t>
  </si>
  <si>
    <t>75600</t>
  </si>
  <si>
    <t>73300</t>
  </si>
  <si>
    <t>72700</t>
  </si>
  <si>
    <t>68400</t>
  </si>
  <si>
    <t>79800</t>
  </si>
  <si>
    <t>77500</t>
  </si>
  <si>
    <t>76800</t>
  </si>
  <si>
    <t>72200</t>
  </si>
  <si>
    <t>Autres auxiliaires médicaux - Part</t>
  </si>
  <si>
    <t>Autres auxiliaires médicaux - Dépenses</t>
  </si>
  <si>
    <t>Kinésithérapeutes - Part</t>
  </si>
  <si>
    <t>Kinésithérapeutes - Dépenses</t>
  </si>
  <si>
    <t>Auxiliaires médicaux hors infirmières - Part</t>
  </si>
  <si>
    <t>Auxiliaires médicaux hors infirmières - Dépenses</t>
  </si>
  <si>
    <t>Total RAC AMO</t>
  </si>
  <si>
    <t>En millions d’euros et en pourcentage</t>
  </si>
  <si>
    <t>Graphique 1 - Répartition des soins de dentistes en 2022</t>
  </si>
  <si>
    <t>Chirurgie</t>
  </si>
  <si>
    <t>Consultations</t>
  </si>
  <si>
    <t>Autres¹</t>
  </si>
  <si>
    <t>Radiologie</t>
  </si>
  <si>
    <t>Orthodontie</t>
  </si>
  <si>
    <t>Soins dentaires et conversateurs</t>
  </si>
  <si>
    <t>Prothèses dentaires</t>
  </si>
  <si>
    <t>Ensemble des dentistes</t>
  </si>
  <si>
    <t>Libéraux et mixtes</t>
  </si>
  <si>
    <t>Autres salariés</t>
  </si>
  <si>
    <t xml:space="preserve"> Graphique 2 -  Part des soins de dentistes effectués en centre de santé entre 2012 et 2022 </t>
  </si>
  <si>
    <t>Centres de santé</t>
  </si>
  <si>
    <r>
      <t xml:space="preserve">Source &gt; </t>
    </r>
    <r>
      <rPr>
        <sz val="8"/>
        <color theme="1"/>
        <rFont val="Marianne"/>
      </rPr>
      <t xml:space="preserve"> DREES, comptes de la santé.</t>
    </r>
  </si>
  <si>
    <t xml:space="preserve">  </t>
  </si>
  <si>
    <t>Part du reste à charge</t>
  </si>
  <si>
    <t>Tableau 3 - Répartition des dépenses de soins de dentistes par type de financeur en 2023</t>
  </si>
  <si>
    <t>Total dentistes</t>
  </si>
  <si>
    <t>Dentistes hors prothèses</t>
  </si>
  <si>
    <t xml:space="preserve">État </t>
  </si>
  <si>
    <t xml:space="preserve">Graphique 4 - Évolution du taux de dépassement des soins de dentistes </t>
  </si>
  <si>
    <t>En % de la dépense</t>
  </si>
  <si>
    <t>Taux de dépassement</t>
  </si>
  <si>
    <r>
      <t xml:space="preserve">Note &gt; </t>
    </r>
    <r>
      <rPr>
        <sz val="8"/>
        <color theme="1"/>
        <rFont val="Marianne"/>
      </rPr>
      <t>Le taux de dépassement est défini par le montant total des dépassements rapporté au montant total des honoraires remboursables facturés par les médecins libéraux à honoraires libres (secteur 2).</t>
    </r>
  </si>
  <si>
    <t>Tableau 1 - Consommation d’analyses et de prélèvements de laboratoires de biologie médicale, hors tests de dépistage PCR</t>
  </si>
  <si>
    <t>Actes des laboratoires de biologie médicale, hors tests PCR</t>
  </si>
  <si>
    <t>Analyses et prélèvements</t>
  </si>
  <si>
    <t>Contrats et indemnités</t>
  </si>
  <si>
    <t>Nombre de laboratoires</t>
  </si>
  <si>
    <t>Dépenses de préventions : Tests PCR</t>
  </si>
  <si>
    <r>
      <t xml:space="preserve">Sources &gt; </t>
    </r>
    <r>
      <rPr>
        <sz val="8"/>
        <color theme="1"/>
        <rFont val="Marianne"/>
      </rPr>
      <t>DREES, comptes de la santé ; Insee pour l’indice des prix à la consommation ; CNAM pour le nombre de laboratoires.</t>
    </r>
  </si>
  <si>
    <t xml:space="preserve"> Graphique 1 -  Nombre de laboratoires entre 2012 et 2023</t>
  </si>
  <si>
    <t>Laboratoires</t>
  </si>
  <si>
    <t xml:space="preserve"> Tableau 2 - Répartition des dépenses de laboratoires de biologie médicale par type de financeur en 2023</t>
  </si>
  <si>
    <t>Dépenses en 2023 (en millions d'euros)</t>
  </si>
  <si>
    <t>dont volume (en %)</t>
  </si>
  <si>
    <t>dont prix (en %)</t>
  </si>
  <si>
    <t>Ambulances</t>
  </si>
  <si>
    <t>Autres véhicules</t>
  </si>
  <si>
    <t>Taxis</t>
  </si>
  <si>
    <t>VSL</t>
  </si>
  <si>
    <t>Dépenses (en millions d'euros)</t>
  </si>
  <si>
    <t>Dépenses de médicaments</t>
  </si>
  <si>
    <t>Médicaments remboursables</t>
  </si>
  <si>
    <t>Médicaments non remboursables</t>
  </si>
  <si>
    <t>Remises conventionnelles médicament de ville</t>
  </si>
  <si>
    <t>Rémunérations forfaitaires et actes des pharmaciens</t>
  </si>
  <si>
    <t>Rémunérations forfaitaires (permanence pharmaceutique, ROSP, DIPA...)</t>
  </si>
  <si>
    <t>Actes des pharmaciens (tests rapides, entretiens...)</t>
  </si>
  <si>
    <t>Consommation de médicaments en ambulatoire et en hôpital facturé en sus (y compris remises)</t>
  </si>
  <si>
    <t>Médicaments délivrés en ambulatoire</t>
  </si>
  <si>
    <t>Médicaments facturés par les hôpitaux en sus des séjours</t>
  </si>
  <si>
    <t>Achats de médicaments en ambulatoire avant remises</t>
  </si>
  <si>
    <t>Remises conventionnelles</t>
  </si>
  <si>
    <t>Médicaments en sus avant remises</t>
  </si>
  <si>
    <t>Présenté au remboursement</t>
  </si>
  <si>
    <t>Non présenté au remboursement</t>
  </si>
  <si>
    <t>Pharmacie de ville</t>
  </si>
  <si>
    <t>Pharmacie hospitalière</t>
  </si>
  <si>
    <t>Remises ville</t>
  </si>
  <si>
    <t>Clinique privée - Médicaments en sus</t>
  </si>
  <si>
    <t>Hôpital public - Médicaments en sus</t>
  </si>
  <si>
    <t>Clinique privée - Remises sur médicaments en sus</t>
  </si>
  <si>
    <t>Hôpital public - Remises sur médicaments en sus</t>
  </si>
  <si>
    <t>Prestations</t>
  </si>
  <si>
    <t xml:space="preserve"> Délivrance de vaccins (hors Covid-19)</t>
  </si>
  <si>
    <t xml:space="preserve"> Administration de vaccins (hors Covid-19)</t>
  </si>
  <si>
    <t xml:space="preserve"> Administration de vaccins (Covid-19)</t>
  </si>
  <si>
    <t xml:space="preserve"> Réalisation de tests antigéniques (Covid-19)</t>
  </si>
  <si>
    <t>Ensemble des médicaments</t>
  </si>
  <si>
    <t>Nombre de présentations vendues en officine</t>
  </si>
  <si>
    <t>Nombre de présentations - Médicaments non remboursables</t>
  </si>
  <si>
    <t>Nombre de présentations - Médicaments remboursables</t>
  </si>
  <si>
    <t>CA - Médicaments non remboursables</t>
  </si>
  <si>
    <t>CA - Médicaments remboursables</t>
  </si>
  <si>
    <t xml:space="preserve">Graphique 1 : Parts de marché des médicaments vendus aux officines selon leur taux de remboursement (en %)
</t>
  </si>
  <si>
    <t>Part de marché des médicaments vendus aux officines selon le taux de remboursement</t>
  </si>
  <si>
    <t>Part de marché (en %)</t>
  </si>
  <si>
    <t xml:space="preserve">  Taux de 15 %</t>
  </si>
  <si>
    <t xml:space="preserve">  Taux de 30 %</t>
  </si>
  <si>
    <t xml:space="preserve">  Taux de 65 %</t>
  </si>
  <si>
    <t xml:space="preserve">  Taux de 100 %</t>
  </si>
  <si>
    <t>Médicaments du répertoire des génériques / hors répertoire</t>
  </si>
  <si>
    <t>Part des médicaments génériques en volume (unités vendues)</t>
  </si>
  <si>
    <t>Répertoire - Génériques</t>
  </si>
  <si>
    <t>Répertoire - Princeps généricables</t>
  </si>
  <si>
    <t>Graphique 3 Part de marché des médicaments remboursables vendus aux officines selon leur classe d’âge (en%)</t>
  </si>
  <si>
    <t>Hors répertoire</t>
  </si>
  <si>
    <t>Médicaments du répertoire des génériques et tarif forfaitaire de responsabilité</t>
  </si>
  <si>
    <t>Nombre de groupes génériques soumis au TFR</t>
  </si>
  <si>
    <t>Nombre de groupes génériques soumis au TFR (échelle de droite)</t>
  </si>
  <si>
    <t>(Nombre de groupes génériques non soumis au TFR)</t>
  </si>
  <si>
    <t>Part de marché des groupes génériques soumis au TFR</t>
  </si>
  <si>
    <t xml:space="preserve">Dont : </t>
  </si>
  <si>
    <t>Part de marché des génériques</t>
  </si>
  <si>
    <t>Part de marché des princeps généricables</t>
  </si>
  <si>
    <t>Moins de 5 ans</t>
  </si>
  <si>
    <t>Entre 5 et 10 ans</t>
  </si>
  <si>
    <t>Entre 10 et 20 ans</t>
  </si>
  <si>
    <t>Plus de 20 ans</t>
  </si>
  <si>
    <t>Contribution à la croissance</t>
  </si>
  <si>
    <t>Vente de médicaments aux officines</t>
  </si>
  <si>
    <t>Consommation ambulatoire de médicaments délivrés en officine</t>
  </si>
  <si>
    <t>Verres</t>
  </si>
  <si>
    <t>Montures</t>
  </si>
  <si>
    <t>Lentilles</t>
  </si>
  <si>
    <t>En milliards d'euros</t>
  </si>
  <si>
    <t>Consommation totale</t>
  </si>
  <si>
    <t>7844,84280220947</t>
  </si>
  <si>
    <t>10490,1138211956</t>
  </si>
  <si>
    <t>Matériel et consommables</t>
  </si>
  <si>
    <t>5267,50197167543</t>
  </si>
  <si>
    <t>6844,69787184713</t>
  </si>
  <si>
    <t>Matériel chirurgical et appareils</t>
  </si>
  <si>
    <t>3164,00229701748</t>
  </si>
  <si>
    <t>4425,59575910312</t>
  </si>
  <si>
    <t>Masques</t>
  </si>
  <si>
    <t>Pansements et nutriments</t>
  </si>
  <si>
    <t>2103,49967465795</t>
  </si>
  <si>
    <t>2419,10211274401</t>
  </si>
  <si>
    <t>Prothèses et orthèses</t>
  </si>
  <si>
    <t>1365,69422088366</t>
  </si>
  <si>
    <t>1894,81028612803</t>
  </si>
  <si>
    <t>Audioprothèses</t>
  </si>
  <si>
    <t>841,247943567116</t>
  </si>
  <si>
    <t>1223,97243345997</t>
  </si>
  <si>
    <t>Véhicules pour handicapé physique</t>
  </si>
  <si>
    <t>370,398666083267</t>
  </si>
  <si>
    <t>526,633229760501</t>
  </si>
  <si>
    <t>6,46927865969442</t>
  </si>
  <si>
    <t>2,93756618534535</t>
  </si>
  <si>
    <t>6,2321242283905</t>
  </si>
  <si>
    <t>2,49588922047035</t>
  </si>
  <si>
    <t>0,223241729398227</t>
  </si>
  <si>
    <t>0,430921638159498</t>
  </si>
  <si>
    <t>Pharmacies</t>
  </si>
  <si>
    <t>Fournisseurs de matériel</t>
  </si>
  <si>
    <t>Audioprothésistes</t>
  </si>
  <si>
    <t>Prothésistes et orthésistes</t>
  </si>
  <si>
    <t>Opticiens</t>
  </si>
  <si>
    <t>Financement par les administrations publiques</t>
  </si>
  <si>
    <t>Franchises et ticket modérateur</t>
  </si>
  <si>
    <t>Liberté tarifaire</t>
  </si>
  <si>
    <t>Dépenses non remboursables</t>
  </si>
  <si>
    <t>Dispositifs médicaux - Dépenses</t>
  </si>
  <si>
    <t>Dispositifs médicaux - Part (en %)</t>
  </si>
  <si>
    <t>Matériel et consommables - Dépenses</t>
  </si>
  <si>
    <t xml:space="preserve"> Matériel et consommables - Part (en %)</t>
  </si>
  <si>
    <t>Prothèses, orthèses et VHP - Dépenses</t>
  </si>
  <si>
    <t xml:space="preserve"> Prothèses, orthèses et VHP - Part (en %)</t>
  </si>
  <si>
    <t>Audioprothèses - Dépenses</t>
  </si>
  <si>
    <t xml:space="preserve"> Audioprothèses - Part (en %)</t>
  </si>
  <si>
    <r>
      <t xml:space="preserve">1. Ce poste comprend certains forfaits et contrats, la prise en charge des cotisations, 
l’aide à la télétransmission et le dispositif d’indemnisation de la perte d’activité (DIPA). 
</t>
    </r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 xml:space="preserve">DREES, comptes de la santé.
</t>
    </r>
  </si>
  <si>
    <r>
      <t xml:space="preserve">Lecture &gt; </t>
    </r>
    <r>
      <rPr>
        <sz val="8"/>
        <color rgb="FF000000"/>
        <rFont val="Marianne"/>
      </rPr>
      <t xml:space="preserve">Les soins de longue durée des infirmiers représentent 3 336 millions d’euros en 2023. </t>
    </r>
  </si>
  <si>
    <r>
      <t xml:space="preserve">Source &gt; </t>
    </r>
    <r>
      <rPr>
        <sz val="8"/>
        <color rgb="FF000000"/>
        <rFont val="Marianne"/>
      </rPr>
      <t>DREES, comptes de la santé.</t>
    </r>
  </si>
  <si>
    <r>
      <t xml:space="preserve">Note &gt; </t>
    </r>
    <r>
      <rPr>
        <sz val="8"/>
        <color rgb="FF000000"/>
        <rFont val="Marianne"/>
      </rPr>
      <t>Les infirmières exerçant une activité mixte (libérale et salariée) sont comptées à la fois dans les effectifs d’infirmiers libéraux et salariés. Contrairement aux autres fiches sur les professionnels de santé, les effectifs salariés infirmiers incluent les salariés hospitaliers.</t>
    </r>
  </si>
  <si>
    <r>
      <t xml:space="preserve">Champ &gt; </t>
    </r>
    <r>
      <rPr>
        <sz val="8"/>
        <color rgb="FF000000"/>
        <rFont val="Marianne"/>
      </rPr>
      <t xml:space="preserve">France hors Mayotte. </t>
    </r>
  </si>
  <si>
    <r>
      <t xml:space="preserve">Sources &gt; </t>
    </r>
    <r>
      <rPr>
        <sz val="8"/>
        <color rgb="FF000000"/>
        <rFont val="Marianne"/>
      </rPr>
      <t>SNDS pour les infirmières libérales et BTS pour les infirmières salariées, calculs DREES.</t>
    </r>
  </si>
  <si>
    <r>
      <t>Honoraires</t>
    </r>
    <r>
      <rPr>
        <vertAlign val="superscript"/>
        <sz val="8"/>
        <color rgb="FF000000"/>
        <rFont val="Marianne"/>
      </rPr>
      <t>1</t>
    </r>
  </si>
  <si>
    <r>
      <t>Contrats et assimilés</t>
    </r>
    <r>
      <rPr>
        <vertAlign val="superscript"/>
        <sz val="8"/>
        <color rgb="FF000000"/>
        <rFont val="Marianne"/>
      </rPr>
      <t>2</t>
    </r>
  </si>
  <si>
    <r>
      <t xml:space="preserve">Lecture &gt; </t>
    </r>
    <r>
      <rPr>
        <sz val="8"/>
        <color rgb="FF000000"/>
        <rFont val="Marianne"/>
      </rPr>
      <t>En 2023, le reste à charge (RAC) des ménages, correspondant à la part directement financée par les ménages, représente 11,1 % du total des soins courants de médecins spécialistes en ville.</t>
    </r>
  </si>
  <si>
    <r>
      <t xml:space="preserve">Source &gt; </t>
    </r>
    <r>
      <rPr>
        <sz val="8"/>
        <color rgb="FF000000"/>
        <rFont val="Marianne"/>
      </rPr>
      <t xml:space="preserve">DREES, comptes de la santé. </t>
    </r>
  </si>
  <si>
    <r>
      <t>Autres spécialités de « médecine »</t>
    </r>
    <r>
      <rPr>
        <vertAlign val="superscript"/>
        <sz val="8"/>
        <color rgb="FF000000"/>
        <rFont val="Marianne"/>
      </rPr>
      <t>1</t>
    </r>
  </si>
  <si>
    <r>
      <t>Autres spécialités de « chirurgie »</t>
    </r>
    <r>
      <rPr>
        <vertAlign val="superscript"/>
        <sz val="8"/>
        <color rgb="FF000000"/>
        <rFont val="Marianne"/>
      </rPr>
      <t>2</t>
    </r>
  </si>
  <si>
    <r>
      <t>Spécialités « non classées ailleurs »</t>
    </r>
    <r>
      <rPr>
        <b/>
        <vertAlign val="superscript"/>
        <sz val="8"/>
        <color rgb="FF000000"/>
        <rFont val="Marianne"/>
      </rPr>
      <t>3</t>
    </r>
  </si>
  <si>
    <r>
      <t xml:space="preserve">Sources &gt; </t>
    </r>
    <r>
      <rPr>
        <sz val="8"/>
        <color rgb="FF000000"/>
        <rFont val="Marianne"/>
      </rPr>
      <t>DREES, comptes de la santé ; Insee pour les indices des prix à la consommation.</t>
    </r>
  </si>
  <si>
    <r>
      <t xml:space="preserve">Lecture &gt; </t>
    </r>
    <r>
      <rPr>
        <sz val="8"/>
        <color rgb="FF000000"/>
        <rFont val="Marianne"/>
      </rPr>
      <t>En 2023, les dépassements représentent 2,1 % des honoraires des médecins généralistes.</t>
    </r>
  </si>
  <si>
    <r>
      <t xml:space="preserve">Lecture &gt; </t>
    </r>
    <r>
      <rPr>
        <sz val="8"/>
        <color rgb="FF000000"/>
        <rFont val="Marianne"/>
      </rPr>
      <t>La valeur des soins de médecins généralistes augmente de 1,6 % en 2023. Cette hausse se décompose en une hausse de 1,4 % du prix des soins et une hausse de 0,2 % du volume de soins.</t>
    </r>
  </si>
  <si>
    <r>
      <rPr>
        <b/>
        <sz val="8"/>
        <color theme="1"/>
        <rFont val="Marianne"/>
      </rPr>
      <t xml:space="preserve"> Source &gt; </t>
    </r>
    <r>
      <rPr>
        <sz val="8"/>
        <color theme="1"/>
        <rFont val="Marianne"/>
      </rPr>
      <t>DREES, Comptes de la santé.</t>
    </r>
  </si>
  <si>
    <r>
      <t>Source &gt;</t>
    </r>
    <r>
      <rPr>
        <sz val="8"/>
        <color rgb="FF000000"/>
        <rFont val="Marianne"/>
      </rPr>
      <t xml:space="preserve"> GERS ; traitements DREES.</t>
    </r>
  </si>
  <si>
    <r>
      <t>Champ &gt;</t>
    </r>
    <r>
      <rPr>
        <sz val="8"/>
        <color rgb="FF000000"/>
        <rFont val="Marianne"/>
      </rPr>
      <t xml:space="preserve">  Chiffre d'affaires des ventes aux officines pharmaceutiques en France métropolitaine.</t>
    </r>
  </si>
  <si>
    <r>
      <t xml:space="preserve">Lecture &gt; </t>
    </r>
    <r>
      <rPr>
        <sz val="8"/>
        <color rgb="FF000000"/>
        <rFont val="Marianne"/>
      </rPr>
      <t>En 2023, les dépassements représentent 17,1 % des honoraires des spécialistes, hors médecins généralistes.</t>
    </r>
  </si>
  <si>
    <t>1. Dans les comptes de la santé, les soins ambulatoires recouvrent l’ensemble des soins et services de santé réalisés en</t>
  </si>
  <si>
    <t>ville. Ils excluent notamment les honoraires en cliniques privées.</t>
  </si>
  <si>
    <t>2. Optique, orthèses, prothèses, véhicules pour personnes handicapées physiques, aliments, matériels, pansements.</t>
  </si>
  <si>
    <t>2,8 points à l’évolution de la CSBM en 2023.</t>
  </si>
  <si>
    <r>
      <t>Soins ambulatoires</t>
    </r>
    <r>
      <rPr>
        <b/>
        <vertAlign val="superscript"/>
        <sz val="8"/>
        <color theme="1"/>
        <rFont val="Marianne"/>
      </rPr>
      <t>1</t>
    </r>
  </si>
  <si>
    <r>
      <t>Dispositifs médicaux</t>
    </r>
    <r>
      <rPr>
        <vertAlign val="superscript"/>
        <sz val="8"/>
        <color theme="1"/>
        <rFont val="Marianne"/>
      </rPr>
      <t>2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</si>
  <si>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CSBM progresse de 5,2 % ; les soins hospitaliers augmentent de 5,7 % en un an et contribuent pour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</si>
  <si>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santé.</t>
    </r>
  </si>
  <si>
    <t>augmentation de la consommation en volume de 4,5 % et de son prix de 1,1 %.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</si>
  <si>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ambulatoires augmente de 5,7 % en valeur. Cette hausse provient d’une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</si>
  <si>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et Statistique mensuelle de la CNAM pour les indices des prix.</t>
    </r>
  </si>
  <si>
    <r>
      <t>Sources &gt;</t>
    </r>
    <r>
      <rPr>
        <sz val="8"/>
        <color theme="1"/>
        <rFont val="Marianne"/>
      </rPr>
      <t xml:space="preserve"> DREES, comptes de la santé ; Insee et Statistique mensuelle de la CNAM pour les indices des prix.</t>
    </r>
  </si>
  <si>
    <t>d’activité, mais seulement dans la série comprenant tout l’hôpital public.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</si>
  <si>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SAE et ATIH ; calculs DREES.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</si>
  <si>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L’effet qualité spécifique au Covid-19 n’est pas intégré dans les évolutions en volume par domaine</t>
    </r>
  </si>
  <si>
    <t>l’activité totale en 2023. La majorité des séjours liés au Covid-19 sont comptabilisés au sein des affections de l’appareil</t>
  </si>
  <si>
    <t>respiratoire qui baissent de 7,3 % en 2023 et contribuent de 0,6 point à la baisse de l’activité en médecine, chirurgie,</t>
  </si>
  <si>
    <t>obstétrique et odontologie (MCO) à l’hôpital public en 2022. Le reflux de l’épidémie contribue également à la baisse du nombre</t>
  </si>
  <si>
    <t>de journées en réanimation en 2023 (-2,9 %).</t>
  </si>
  <si>
    <t>11,0 % du volume économique en MCO en 2023, augmentent de 4,9 % en volume cette année-là. Le niveau de l’activité liée</t>
  </si>
  <si>
    <t>aux affections de l’appareil circulatoire s’établit à 97,7, soit 2,3 % de moins que l’année de référence 2019, dont le niveau est</t>
  </si>
  <si>
    <t>fixé à 100.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</si>
  <si>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Ce tableau ne porte que sur les dix premiers postes (sur 29) en termes d’activité. Ces derniers rassemblent 73 % de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</si>
  <si>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L’activité en MCO augmente de 1,8 % en volume en 2023. Les affections de l’appareil circulatoire, qui représentent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</si>
  <si>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ATIH ; calculs DREES.</t>
    </r>
  </si>
  <si>
    <t>affections de l’appreil circulatoire</t>
  </si>
  <si>
    <t>affections et traumastimes de l’appareil muscolosqulettique et du tissu conjonctif</t>
  </si>
  <si>
    <t>affections de l’appreil respiratoire</t>
  </si>
  <si>
    <t>facteurs influant sur l’état de santé et autres motifs de recours au services de santé</t>
  </si>
  <si>
    <t>1. Y compris remises.</t>
  </si>
  <si>
    <t>2. Forfait activités isolées, forfait annuel prélèvements d’organes, forfait urgences, forfait journalier, forfait C2S, forfait IVG et</t>
  </si>
  <si>
    <t>forfait établissements situés à l’étranger.</t>
  </si>
  <si>
    <r>
      <t>Médicaments en sus</t>
    </r>
    <r>
      <rPr>
        <vertAlign val="superscript"/>
        <sz val="8"/>
        <color theme="1"/>
        <rFont val="Marianne"/>
      </rPr>
      <t>1</t>
    </r>
  </si>
  <si>
    <r>
      <t>Dispositifs médicaux en sus</t>
    </r>
    <r>
      <rPr>
        <vertAlign val="superscript"/>
        <sz val="8"/>
        <color theme="1"/>
        <rFont val="Marianne"/>
      </rPr>
      <t>1</t>
    </r>
  </si>
  <si>
    <r>
      <t>Forfaits et assimilés</t>
    </r>
    <r>
      <rPr>
        <vertAlign val="superscript"/>
        <sz val="8"/>
        <color theme="1"/>
        <rFont val="Marianne"/>
      </rPr>
      <t>2</t>
    </r>
  </si>
  <si>
    <r>
      <t>Champ &gt;</t>
    </r>
    <r>
      <rPr>
        <sz val="8"/>
        <color theme="1"/>
        <rFont val="Marianne"/>
      </rPr>
      <t xml:space="preserve"> France.</t>
    </r>
  </si>
  <si>
    <t>Graphique 3 - Répartition des honoraires versés en 2023 par type de praticiens libéraux en cliniques privées</t>
  </si>
  <si>
    <t>MCO : médecine, chirurgie, obstétrique et odontologie ; PSY : psychiatrie ; SMR : soins médicaux et de réadaptation ; SSR :</t>
  </si>
  <si>
    <t>soins de suite et de réadaptation ; HAD : hospitalisation à domicile.</t>
  </si>
  <si>
    <t>1. Y compris les maisons d’enfants à caractère social (MECS) temporaires.</t>
  </si>
  <si>
    <t>2. L’HAD est un mode de prise en charge alternatif à l’hospitalisation complète, au même titre que l’hospitalisation partielle,</t>
  </si>
  <si>
    <t>dont elle ne fait pas partie. Les « places » d’accueil en HAD ne correspondent pas à un nombre de « places », mais de</t>
  </si>
  <si>
    <t>patients pouvant être pris en charge en même temps par les structures proposant de l’HAD.</t>
  </si>
  <si>
    <r>
      <t>SMR (ex-SSR)</t>
    </r>
    <r>
      <rPr>
        <vertAlign val="superscript"/>
        <sz val="8"/>
        <color theme="1"/>
        <rFont val="Marianne"/>
      </rPr>
      <t>1</t>
    </r>
  </si>
  <si>
    <r>
      <t>HAD</t>
    </r>
    <r>
      <rPr>
        <vertAlign val="superscript"/>
        <sz val="8"/>
        <color theme="1"/>
        <rFont val="Marianne"/>
      </rPr>
      <t>2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</si>
  <si>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France, y compris le service de santé des armées (SSA).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</si>
  <si>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SAE 2022.</t>
    </r>
  </si>
  <si>
    <t>public (en %)</t>
  </si>
  <si>
    <t>privé (en %)</t>
  </si>
  <si>
    <t>Tableau 1 - Capacité d’accueil des établissements de santé en lits et en places à fin 2022</t>
  </si>
  <si>
    <t>Pour la psychiatrie, les séjours d’hospitalisation à temps complet, autres que le temps plein, ne sont pas pris en compte dans</t>
  </si>
  <si>
    <t>ce graphique (accueil familial thérapeutique, appartements thérapeutiques, etc.).</t>
  </si>
  <si>
    <t>DREES ; DREES, SAE 2022, pour la psychiatrie.</t>
  </si>
  <si>
    <r>
      <t>SMR (ex-SSR)</t>
    </r>
    <r>
      <rPr>
        <vertAlign val="superscript"/>
        <sz val="8"/>
        <rFont val="Marianne"/>
      </rPr>
      <t>1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</si>
  <si>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On parle de séjours pour l’hospitalisation à temps complet et l’HAD et de journées pour l’hospitalisation à temps partiel.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</si>
  <si>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France, y compris le service de santé des armées (SSA).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</si>
  <si>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ATIH, PMSI-MCO, PMSI-SSR 2022, PMSI-HAD pour l’activité de court séjour (MCO), de SSR et d’HAD ; calculs</t>
    </r>
  </si>
  <si>
    <t> Graphique 1 - Répartition des séjours d’hospitalisation complète et d'HAD et des journées d’hospitalisation partielle, par discipline et par statut juridique, en 2022</t>
  </si>
  <si>
    <t>Graphique 2 - Durée moyenne de séjour en hospitalisation complète et HAD en 2022</t>
  </si>
  <si>
    <t>MCO : médecine, chirurgie, obstétrique, odontologie ; SMR : soins médicaux et de réadaptation ; SSR : soins de suite et de</t>
  </si>
  <si>
    <t>réadaptation ; HAD : hospitalisation à domicile.</t>
  </si>
  <si>
    <t>DREES, SAE 2022, pour la psychiatrie.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</si>
  <si>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ATIH, PMSI-MCO, PMSI-SSR et PMSI-HAD 2022, pour l’activité de MCO, de SSR et de HAD, calculs DREES ;</t>
    </r>
  </si>
  <si>
    <t>d’internes et les sages-femmes salariées. Le personnel non médical soignant regroupe les infirmières, les aides-soignantes</t>
  </si>
  <si>
    <t>ainsi que le personnel salarié d’encadrement des services de soins, les salariés psychologues, psychanalystes et</t>
  </si>
  <si>
    <t>psychothérapeutes non médecins, les agents de services hospitaliers et le personnel de rééducation. La catégorie</t>
  </si>
  <si>
    <t>« personnel non soignant » regroupe le personnel administratif, le personnels éducatif et social, le personnel médicotechnique,</t>
  </si>
  <si>
    <t>technique et ouvrier.</t>
  </si>
  <si>
    <t>soignant augmentent de 7 900, ceux de personnel médical de 3 000, tandis que les effectifs de personnel non médical</t>
  </si>
  <si>
    <t>soignant diminuent de 1 700.</t>
  </si>
  <si>
    <t>aidés, hors stagiaires, externes et apprentis ; France.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</si>
  <si>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2021, les effectifs salariés hospitaliers croissent de 0,7 % par rapport à 2020 : les effectifs de personnel non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</si>
  <si>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Salariés du secteur hospitalier, public et privé, présents au 31 décembre (personnes physiques), y compris contrats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</si>
  <si>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Insee, SIASP et DADS/BTS, calculs DREES ; DREES, SAE.</t>
    </r>
  </si>
  <si>
    <r>
      <t xml:space="preserve">Note &gt; </t>
    </r>
    <r>
      <rPr>
        <sz val="8"/>
        <color theme="1"/>
        <rFont val="Marianne"/>
      </rPr>
      <t>Le personnel médical regroupe les médecins et assimilés salariés, les internes, docteurs juniors et faisant fonction</t>
    </r>
  </si>
  <si>
    <t>Graphique 3 - Taux de croissance des effectifs salariés des établissements de santé publics et privés et variations par catégories</t>
  </si>
  <si>
    <t>1. Ce poste comprend les honoraires versés au titre de la consultation et des visites, des actes techniques et des</t>
  </si>
  <si>
    <t>téléconsultations.</t>
  </si>
  <si>
    <t>2. Ce poste comprend les rémunérations liées aux contrats, les dépenses forfaitaires, les aides liées à la télétransmission, le</t>
  </si>
  <si>
    <t>forfait patientèle médecin traitant (FPMT) et le dispositif d’indemnisation de la perte d’activité (DIPA).</t>
  </si>
  <si>
    <t>d’euros de prise en charge des cotisations sociales par l’Assurance maladie. Elle augmente en 2023 de 1,6 % en valeur.</t>
  </si>
  <si>
    <t>Cette évolution se décompose en une hausse de 0,2 % du volume de soins et d’une hausse de 1,4 % du prix.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</si>
  <si>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de médecins généralistes s’élève à 10 739 millions d’euros, dont 464 millions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</si>
  <si>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les indices des prix.</t>
    </r>
  </si>
  <si>
    <t>Tableau 1 - Consommation de soins courants de médecins généralistes en ville</t>
  </si>
  <si>
    <t>Graphique 1 - Les soins de médecins généralistes en volume</t>
  </si>
  <si>
    <t>dont le niveau est fixé à 100. Autrement dit, en 2023, le volume de soins est donc supérieur de 5 % au niveau de 2010.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</si>
  <si>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médecins généralistes s’élève à 105 en comparaison de l’année de référence 2010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</si>
  <si>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Insee pour les indices des prix.</t>
    </r>
  </si>
  <si>
    <t>Graphique 2 - Partage volume-prix de l’évolution de la consommation des soins de médecins généralistes</t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</si>
  <si>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comptes de la santé.</t>
    </r>
  </si>
  <si>
    <t>Graphique 3 - Structure de la dépense de soins courants des médecins généralistes en 2023</t>
  </si>
  <si>
    <t>l’aide à l’embauche d’assistants médicaux et le dispositif d’indemnisation de la perte d’activité (DIPA).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</si>
  <si>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Les autres contrats incluent notamment les services d’accès aux soins, les incitations à l’installation en zone sousdotée,</t>
    </r>
  </si>
  <si>
    <t>Tableau 2 - Montants des contrats et assimilés en 2023</t>
  </si>
  <si>
    <t>sur les effectifs hospitaliers, voir la fiche 3.</t>
  </si>
  <si>
    <t>8 600 médecins mixtes et 15 600 médecins salariés hors hospitaliers.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</si>
  <si>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médecins en exercice libéral exclusif ou mixte (libéral et salarié). Pour plus d’informations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</si>
  <si>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France métropolitaine et DROM.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</si>
  <si>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RPPS 2013-2023.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</si>
  <si>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2023, 80 900 médecins généralistes exercent en France, dont 56 700 médecins libéraux exclusifs,</t>
    </r>
  </si>
  <si>
    <t xml:space="preserve">Tableau 4 - Décomposition des soins courants par type de médecins généralistes </t>
  </si>
  <si>
    <t>expertise particulière. Les médecins à expertise particulière assurent des soins relevant d’une compétence complémentaire.</t>
  </si>
  <si>
    <t>Ils peuvent être exclusifs, c’est-à-dire qu’ils pratiquent uniquement cet exercice particulier, ou non exclusifs, c’est-à-dire qu’ils</t>
  </si>
  <si>
    <t>pratiquent celui-ci en complément de la médecine générale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</si>
  <si>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médecins généralistes incluent ceux qui pratiquent la médecine générale exclusive ainsi que ceux ayant une</t>
    </r>
  </si>
  <si>
    <t>Graphique 4 - Part des dépassements dans les honoraires des médecins généralistes</t>
  </si>
  <si>
    <t>Tableau 5 - Répartition des dépenses des médecins généralistes par type de financeur en 2023</t>
  </si>
  <si>
    <t>Graphique 5 - Évolution de la part du reste à charge des ménages (RAC) entre 2010 et 2023</t>
  </si>
  <si>
    <t>représente 5,5 % du total des soins courants de médecins généralistes.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</si>
  <si>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 reste à charge (RAC) des ménages, correspondant à la part directement financée par les ménages,</t>
    </r>
  </si>
  <si>
    <t>Tableau 1 - Consommation de soins courants de médecins spécialistes en ville (hors médecins généralistes)</t>
  </si>
  <si>
    <t>14 854 millions d’euros, dont 646 millions d’euros de prise en charge des cotisations sociales par l’Assurance maladie. Elle</t>
  </si>
  <si>
    <t>augmente en 2023 de 6,6 % en valeur. Cette évolution se décompose en une hausse de 4,9 % du volume de soins et d’une</t>
  </si>
  <si>
    <t>hausse de 1,6 % du prix.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</si>
  <si>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consommation de soins de médecins spécialistes en ville, hors médecins généralistes, s’élève à</t>
    </r>
  </si>
  <si>
    <t>dont le niveau est fixé à 100. Autrement dit, en 2023, le volume de soins est donc supérieur de 28 % au niveau de 2010.</t>
  </si>
  <si>
    <t>Graphique 1 -  Les soins courants de médecins spécialistes en ville (hors médecins généralistes) en volume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</si>
  <si>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médecins spécialistes s’élève à 128 en comparaison de l’année de référence 2010</t>
    </r>
  </si>
  <si>
    <t>Graphique 2 - Partage volume-prix de l’évolution de la consommation des soins de médecins spécialistes en ville (hors médecins généralistes)</t>
  </si>
  <si>
    <t>hausse de 1,6 % du prix des soins et une hausse de 4,9 % du volume de soins.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</si>
  <si>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de médecins spécialistes augmente de 6,6 % en 2023. Cette hausse se décompose en une</t>
    </r>
  </si>
  <si>
    <t>Graphique 3 - Structure de la dépense de soins courants de médecins spécialistes en ville (hors médecins généralistes) en 2023</t>
  </si>
  <si>
    <t>Tableau 2 -  Montants des contrats et assimilés des médecins spécialistes en ville (hors médecins généralistes)</t>
  </si>
  <si>
    <t>spécialistes, hors généralistes et hors salariés hospitaliers.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</si>
  <si>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les spécialités « de médecine » représentent 34 % des dépenses de soins courants de médecins</t>
    </r>
  </si>
  <si>
    <t>Graphique 4 - Répartition par famille de spécialités des dépenses de soins courants de médecins spécialistes en ville en 2023 (hors médecins généralistes)</t>
  </si>
  <si>
    <t>Tableau 3 - Décomposition par spécialités des montants des soins courants des médecins spécialistes en ville (hors médecins généralistes)</t>
  </si>
  <si>
    <t>1. Les autres spécialités de « médecine » contiennent la médecine génétique, la médecine interne, la néphrologie, la gériatrie,</t>
  </si>
  <si>
    <t>la médecine des maladies infectieuses et tropicales, la médecine d’urgence et l’allergologie.</t>
  </si>
  <si>
    <t>2. Les autres spécialités de « chirurgie » contiennent la neurochirurgie, la chirurgie infantile, la chirurgie plastique</t>
  </si>
  <si>
    <t>reconstructrice et esthétique et la chirurgie viscérale et digestive.</t>
  </si>
  <si>
    <t>3. Les spécialités « non classées ailleurs » contiennent la médecine légale et les expertises médicales, la santé publique et</t>
  </si>
  <si>
    <t>la médecine sociale ainsi que les soins des médecins dont la spécialité n’est pas identifiée dans les données.</t>
  </si>
  <si>
    <t>2 135 millions d’euros, représentant une part de 14,4 % du total des soins de médecins spécialistes.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</si>
  <si>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dépenses de soins courants de médecins spécialistes associées à l’ophtalmologie s’élèvent à</t>
    </r>
  </si>
  <si>
    <t>2. Les autres spécialités de « chirurgie » contiennent la neurochirurgie, la chirurgie infantile, la chirurgie plastique reconstructrice</t>
  </si>
  <si>
    <t>et esthétique et la chirurgie viscérale et digestive.</t>
  </si>
  <si>
    <t>3. Les spécialités « non classées ailleurs » contiennent la médecine légale et les expertises médicales, la santé publique,</t>
  </si>
  <si>
    <t>la médecine du travail et la médecine sociale.</t>
  </si>
  <si>
    <t>de « médecine ».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</si>
  <si>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ANS ; calculs DREES ; DREES, RPPS 2013-2023.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</si>
  <si>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2023, 74 500 médecins spécialistes exercent en France, dont 38 500 médecins en spécialités</t>
    </r>
  </si>
  <si>
    <t xml:space="preserve">Tableau 4 - Effectifs de médecins spécialistes en ville (hors généralistes et hors salariés hospitaliers) par famille de spécialités, au 1er janvier </t>
  </si>
  <si>
    <t>Graphique 5 - Part des dépassements dans les honoraires des médecins spécialistes en ville (hors médecins généralistes)</t>
  </si>
  <si>
    <t>ns : non significatif.</t>
  </si>
  <si>
    <t>3. Les spécialités « non classées » contiennent la médecine légale et expertises médicales, santé publique et la médecine</t>
  </si>
  <si>
    <t>sociale ainsi que les soins des médecins dont la spécialité n’est pas identifiée dans les données.</t>
  </si>
  <si>
    <t>médecins. Elle combine à la fois le taux moyen de dépassements tarifaires sur chaque acte, mais également la part des</t>
  </si>
  <si>
    <t>médecins habilités à pratiquer des dépassements d’honoraire ainsi que la part des actes sujets à dépassements. Cette part</t>
  </si>
  <si>
    <t>n’est donc pas directement comparable à un taux de dépassements des médecins en secteur 2.</t>
  </si>
  <si>
    <t>représentant une part de 21,7 % du total des dépassements des médecins spécialistes, hors médecins généralistes.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</si>
  <si>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La part des dépassements rapporte le total des dépassements facturés à l’ensemble des honoraires facturés par les</t>
    </r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</si>
  <si>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le montant des dépassements d’honoraires attribué à l’ophtalmologie s’élève à 519 millions d’euros,</t>
    </r>
  </si>
  <si>
    <r>
      <t>Autres spécialités de « médecine</t>
    </r>
    <r>
      <rPr>
        <vertAlign val="superscript"/>
        <sz val="8"/>
        <color theme="1"/>
        <rFont val="Marianne"/>
      </rPr>
      <t xml:space="preserve">1 </t>
    </r>
    <r>
      <rPr>
        <sz val="8"/>
        <color theme="1"/>
        <rFont val="Marianne"/>
      </rPr>
      <t>»</t>
    </r>
  </si>
  <si>
    <r>
      <t>Autres spécialités de « chirurgie</t>
    </r>
    <r>
      <rPr>
        <vertAlign val="superscript"/>
        <sz val="8"/>
        <color theme="1"/>
        <rFont val="Marianne"/>
      </rPr>
      <t xml:space="preserve">2 </t>
    </r>
    <r>
      <rPr>
        <sz val="8"/>
        <color theme="1"/>
        <rFont val="Marianne"/>
      </rPr>
      <t>»</t>
    </r>
  </si>
  <si>
    <r>
      <t>Spécialités « non classées ailleurs</t>
    </r>
    <r>
      <rPr>
        <b/>
        <vertAlign val="superscript"/>
        <sz val="8"/>
        <color theme="1"/>
        <rFont val="Marianne"/>
      </rPr>
      <t xml:space="preserve">3 </t>
    </r>
    <r>
      <rPr>
        <b/>
        <sz val="8"/>
        <color theme="1"/>
        <rFont val="Marianne"/>
      </rPr>
      <t>»</t>
    </r>
  </si>
  <si>
    <t>Tableau 5 - Dépassements d’honoraires des médecins spécialistes en ville (hors généralistes) par famille de spécialités en 2023</t>
  </si>
  <si>
    <t>1. Les autres spécialités de « chirurgie » contiennent la neurochirurgie, la chirurgie infantile, la chirurgie plastique</t>
  </si>
  <si>
    <t>à 1 %.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</si>
  <si>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part des dépassements des médecins spécialistes en radiothérapie au sein de leurs honoraires s’élève</t>
    </r>
  </si>
  <si>
    <t>Chirurgie orale, maxillo-faciale et stomatologie</t>
  </si>
  <si>
    <t xml:space="preserve">Graphique 6 - Spécialités médicales en ville aux parts de dépassements d’honoraires les plus basses et les plus élevées dans le total des soins, en 2023 </t>
  </si>
  <si>
    <t>Tableau 6 - Répartition des dépenses de soins de médecins spécialistes en ville (hors médecins généralistes) par type de financeur en 2023</t>
  </si>
  <si>
    <t>Graphique 7 - Taux de reste à charge des ménages pour les soins de spécialistes en ville (hors médecins généralistes)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</si>
  <si>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Statistique mensuelle de la CNAM pour les indices des prix.</t>
    </r>
  </si>
  <si>
    <t>Tableau 1 - Consommation de soins courants de sages-femmes en ville</t>
  </si>
  <si>
    <t>de 3,8 % du prix des soins et une hausse de 3,9 % du volume de soins.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</si>
  <si>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de sages-femmes augmente de 7,8 % en 2023. Cette hausse se décompose en une hausse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</si>
  <si>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Statistique mensuelle de la CNAM pour les indices des prix.</t>
    </r>
  </si>
  <si>
    <t>Actes techniques d’obstétriques</t>
  </si>
  <si>
    <t>Actes techniques d’échographie</t>
  </si>
  <si>
    <t>sont comptées ici que les sages-femmes en exercice libéral exclusif ou mixte (libéral et salarié). Pour plus d’informations sur</t>
  </si>
  <si>
    <t>les effectifs hospitaliers, voir la fiche 3.</t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</si>
  <si>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 métropolitaine et DROM.</t>
    </r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</si>
  <si>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ASIP-Santé RPPS, calculs DREES, données au 1er janvier de l'année.</t>
    </r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</si>
  <si>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effectifs de l’année n correspondent aux professionnels de santé recensés au répertoire Adeli au 1</t>
    </r>
    <r>
      <rPr>
        <vertAlign val="superscript"/>
        <sz val="8"/>
        <color theme="1"/>
        <rFont val="Marianne"/>
      </rPr>
      <t>er</t>
    </r>
    <r>
      <rPr>
        <sz val="8"/>
        <color theme="1"/>
        <rFont val="Marianne"/>
      </rPr>
      <t xml:space="preserve"> janvier </t>
    </r>
    <r>
      <rPr>
        <i/>
        <sz val="8"/>
        <color theme="1"/>
        <rFont val="Marianne"/>
      </rPr>
      <t>n</t>
    </r>
    <r>
      <rPr>
        <sz val="8"/>
        <color theme="1"/>
        <rFont val="Marianne"/>
      </rPr>
      <t>. Ne</t>
    </r>
  </si>
  <si>
    <t xml:space="preserve">Graphique 3 - Évolution des soins courants de sages-femmes par lieux d’exécution </t>
  </si>
  <si>
    <t>Tableau 3 - Répartition des dépenses de soins de sages-femmes par type de financeur en 2023</t>
  </si>
  <si>
    <t xml:space="preserve">Graphique 2 - Structure de la dépense de soins courants des sages-femmes en 2023 </t>
  </si>
  <si>
    <r>
      <t>Tableau 2 - Effectifs de sages-femmes, hors salariés hospitaliers, par mode d’exercice, au 1</t>
    </r>
    <r>
      <rPr>
        <b/>
        <vertAlign val="superscript"/>
        <sz val="8"/>
        <color theme="1"/>
        <rFont val="Marianne"/>
      </rPr>
      <t>er</t>
    </r>
    <r>
      <rPr>
        <b/>
        <sz val="8"/>
        <color theme="1"/>
        <rFont val="Marianne"/>
      </rPr>
      <t xml:space="preserve"> janvier</t>
    </r>
  </si>
  <si>
    <t>Tableau 1 - Consommation de soins courants infirmiers en ville</t>
  </si>
  <si>
    <t>téléconsultations</t>
  </si>
  <si>
    <t>en charge des cotisations sociales par l’Assurance maladie. Elle augmente en 2023 de 3,5 % en valeur. Cette évolution se</t>
  </si>
  <si>
    <t>décompose en une hausse de 3,3 % du volume de soins et d’une hausse de 0,2 % du prix.</t>
  </si>
  <si>
    <r>
      <rPr>
        <b/>
        <sz val="8"/>
        <color theme="1"/>
        <rFont val="Marianne"/>
      </rPr>
      <t xml:space="preserve">Lecture &gt; </t>
    </r>
    <r>
      <rPr>
        <sz val="8"/>
        <color theme="1"/>
        <rFont val="Marianne"/>
      </rPr>
      <t>En 2023, la consommation de soins infirmiers s’élève à 9 606 millions d’euros, dont 412 millions d’euros de prise</t>
    </r>
  </si>
  <si>
    <t>2. Ce poste comprend les rémunérations liées aux contrats, les dépenses forfaitaires, les aides liées à la télétransmission, 
le forfait patientèle médecin traitant (FPMT) et le dispositif d’indemnisation de la perte d’activité (DIPA).</t>
  </si>
  <si>
    <t>Graphique 1 - Évolution de la consommation des soins courants infirmiers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</si>
  <si>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La valeur des soins infirmiers augmente de 3,5 % en 2023. Cette hausse se décompose en une hausse de 0,2 % du prix des soins et une hausse de 3,3 % du volume de soins.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</si>
  <si>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comptes de la santé ; CNAM, pour les indices des prix.</t>
    </r>
  </si>
  <si>
    <t>Graphique 2 - Structure de la dépense de soins courants infirmiers en 2023</t>
  </si>
  <si>
    <t>Tableau 2 - Effectifs des infirmières par mode d’exercice</t>
  </si>
  <si>
    <r>
      <t xml:space="preserve">Source &gt; </t>
    </r>
    <r>
      <rPr>
        <sz val="8"/>
        <color rgb="FF000000"/>
        <rFont val="Marianne"/>
      </rPr>
      <t>DREES, comptes de la santé</t>
    </r>
    <r>
      <rPr>
        <b/>
        <sz val="8"/>
        <color theme="1"/>
        <rFont val="Marianne"/>
      </rPr>
      <t>.</t>
    </r>
  </si>
  <si>
    <t>Tableau 3 - Répartition des dépenses de soins courants infirmiers par type de financeur en 2023</t>
  </si>
  <si>
    <t>Graphique 3 - Évolution de la part du reste à charge des ménages entre 2010 et 2023</t>
  </si>
  <si>
    <t>Tableau 4 - Les soins de longue durée et les dépenses de prévention des infirmiers</t>
  </si>
  <si>
    <t>Tableau 1 - Consommation de soins courants des auxiliaires médicaux</t>
  </si>
  <si>
    <t>d’euros, soit 7 218 millions d’euros de soins courants de kinésithérapie. Elle augmente de 8,9 % en 2023 en valeur. Cette</t>
  </si>
  <si>
    <t>évolution se décompose en une hausse de 8,6 % du volume de soins et d’une hausse de 0,3 % du prix.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</si>
  <si>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soins de longue durée des kinésithérapeutes ne sont pas comptabilisés dans les soins courants.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</si>
  <si>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la consommation de soins courants d’auxiliaires médicaux (hors infirmières) s'élève à 9 083 millions</t>
    </r>
  </si>
  <si>
    <t>Graphique 1 - Structure des soins courants de kinésithérapeutes en 2023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</si>
  <si>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Les soins de longue durée de kinésithérapeutes, quasi intégralement des AMS, ne sont pas comptés ici.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</si>
  <si>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Les actes de rééducation ostéoarticulaires (AMS) représentent 56 % des soins courants de kinésithérapeutes.</t>
    </r>
  </si>
  <si>
    <r>
      <rPr>
        <b/>
        <sz val="8"/>
        <color theme="1"/>
        <rFont val="Marianne"/>
      </rPr>
      <t>Champ &gt;</t>
    </r>
    <r>
      <rPr>
        <sz val="8"/>
        <color theme="1"/>
        <rFont val="Marianne"/>
      </rPr>
      <t xml:space="preserve"> CSBM.</t>
    </r>
  </si>
  <si>
    <t>Graphique 2 - Niveau de l’activité en volume des auxiliaires médicaux</t>
  </si>
  <si>
    <t>dont le niveau est fixé à 100. Autrement dit, en 2023, le volume de soins est donc supérieur de 57,9 % au niveau de 2010.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</si>
  <si>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 volume de soins de kinésithérapeutes s’élève à 157,9 en comparaison de l’année de référence 2010</t>
    </r>
  </si>
  <si>
    <t>Tableau 2 - Effectifs des auxiliaires médicaux hors salariés hospitaliers</t>
  </si>
  <si>
    <t>nd : non disponible.</t>
  </si>
  <si>
    <t xml:space="preserve">   dont libéraux ou mixtes</t>
  </si>
  <si>
    <t xml:space="preserve">   dont salariés hors hospitaliers</t>
  </si>
  <si>
    <t xml:space="preserve">    dont libéraux ou mixtes</t>
  </si>
  <si>
    <t xml:space="preserve">    dont salariés hors hospitaliers</t>
  </si>
  <si>
    <t>plus d’informations sur les effectifs hospitaliers, voir la fiche 3.</t>
  </si>
  <si>
    <t>des praticiens inscrits au RPPS.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</si>
  <si>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auxiliaires médicaux en exercice libéral exclusif ou mixte (libéral et salarié). Pour</t>
    </r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</si>
  <si>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France, ensemble des auxiliaires de moins de 62 ans inscrits au répertoire Adeli, sauf kinésithérapeutes, ensemble</t>
    </r>
  </si>
  <si>
    <r>
      <rPr>
        <b/>
        <sz val="8"/>
        <color theme="1"/>
        <rFont val="Marianne"/>
      </rPr>
      <t xml:space="preserve">Sources &gt; </t>
    </r>
    <r>
      <rPr>
        <sz val="8"/>
        <color theme="1"/>
        <rFont val="Marianne"/>
      </rPr>
      <t>DREES, Adeli 2017-2023 ; ASIP-Santé RPPS ; calculs DREES.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</si>
  <si>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 DREES, comptes de la santé.</t>
    </r>
  </si>
  <si>
    <t>OC</t>
  </si>
  <si>
    <t xml:space="preserve">   dont orthophonistes - Dépenses</t>
  </si>
  <si>
    <t xml:space="preserve">    dont orthophonistes - Part</t>
  </si>
  <si>
    <t xml:space="preserve">   dont orthoptistes - Dépenses</t>
  </si>
  <si>
    <t xml:space="preserve">   dont orthoptistes - Part</t>
  </si>
  <si>
    <t xml:space="preserve">   dont pédicures-podologues - Dépenses</t>
  </si>
  <si>
    <t xml:space="preserve">   dont pédicures-podologues - Part</t>
  </si>
  <si>
    <r>
      <rPr>
        <b/>
        <sz val="8"/>
        <color theme="1"/>
        <rFont val="Marianne"/>
      </rPr>
      <t xml:space="preserve">OC &gt; </t>
    </r>
    <r>
      <rPr>
        <sz val="8"/>
        <color theme="1"/>
        <rFont val="Marianne"/>
      </rPr>
      <t>organismes complémentaires.</t>
    </r>
  </si>
  <si>
    <t>Tableau 3 - Répartition des dépenses des auxiliaires médicaux par financeur en 2023</t>
  </si>
  <si>
    <t>d’informations sur les effectifs hospitaliers, voir la fiche 3.</t>
  </si>
  <si>
    <r>
      <t>Tableau 2 - Effectif des dentistes hors salariés hospitaliers exclusifs, par mode d’exercice, au 1</t>
    </r>
    <r>
      <rPr>
        <b/>
        <vertAlign val="superscript"/>
        <sz val="8"/>
        <color theme="1"/>
        <rFont val="Marianne"/>
      </rPr>
      <t>er</t>
    </r>
    <r>
      <rPr>
        <b/>
        <sz val="8"/>
        <color theme="1"/>
        <rFont val="Marianne"/>
      </rPr>
      <t xml:space="preserve"> janvier</t>
    </r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</si>
  <si>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Ne sont comptabilisés ici que les dentistes en exercice libéral exclusif ou mixte (libéral et salarié). Pour plus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</si>
  <si>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RPPS 2012-2023.</t>
    </r>
  </si>
  <si>
    <t>Graphique 3 - Évolution de la part du reste à charge entre 2010 et 2023</t>
  </si>
  <si>
    <r>
      <t xml:space="preserve">Source &gt; </t>
    </r>
    <r>
      <rPr>
        <sz val="8"/>
        <color theme="1"/>
        <rFont val="Marianne"/>
      </rPr>
      <t xml:space="preserve"> CNAM</t>
    </r>
    <r>
      <rPr>
        <b/>
        <sz val="8"/>
        <color theme="1"/>
        <rFont val="Marianne"/>
      </rPr>
      <t>.</t>
    </r>
  </si>
  <si>
    <t xml:space="preserve">Tableau 1 - Consommation de soins de transports sanitaires </t>
  </si>
  <si>
    <t>DIPA : dispositif d’indemnisation à la perte d’activité.</t>
  </si>
  <si>
    <r>
      <rPr>
        <b/>
        <sz val="8"/>
        <color theme="1"/>
        <rFont val="Marianne"/>
      </rPr>
      <t xml:space="preserve">Source &gt; </t>
    </r>
    <r>
      <rPr>
        <sz val="8"/>
        <color theme="1"/>
        <rFont val="Marianne"/>
      </rPr>
      <t>DREES, comptes de la santé ; Insee pour les indices de prix.</t>
    </r>
  </si>
  <si>
    <t>Graphique 1 - Évolution de la consommation des soins de transports sanitaires</t>
  </si>
  <si>
    <t>Graphique 2 - Répartition de la dépense par mode de transport entre 2010 et 2023</t>
  </si>
  <si>
    <t>VSL : véhicules sanitaires légers.</t>
  </si>
  <si>
    <t>présentées dans ce graphique.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</si>
  <si>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Les dépenses relatives aux contrats, indemnités et à la DIPA, non ventilables par mode de transport, ne sont pas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</si>
  <si>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trajets effectués en taxi représentent 2,8 milliards d’euros.</t>
    </r>
  </si>
  <si>
    <t>Tableau 2 - Répartition des dépenses de soins de transports sanitaires par type de financeur en 2023</t>
  </si>
  <si>
    <t>Tableau 1 - Consommation de médicaments en ambulatoire (y compris remises conventionnelles et rétrocession hospitalière)</t>
  </si>
  <si>
    <t>ROSP : rémunération sur objectifs de santé publique ; DIPA : dispositif d’indemnisation de la perte d’activité.</t>
  </si>
  <si>
    <t>en pharmacie de ville, ce qui correspondrait aux trois lignes Médicaments remboursables délivrés en officine, avec</t>
  </si>
  <si>
    <t>prescription, Médicaments remboursables délivrés en officine, sans prescription ou non présentés au remboursement et</t>
  </si>
  <si>
    <t>Médicaments non remboursables. De plus, la fiche 13 porte sur la France métropolitaine et les prix catalogue hors taxes, ce</t>
  </si>
  <si>
    <t>qui exclut les marges des grossistes-répartiteurs et des pharmaciens, les taxes et les remises commerciales aux pharmaciens</t>
  </si>
  <si>
    <t>mais aussi les remises conventionnelles payées par l’industrie pharmaceutique.</t>
  </si>
  <si>
    <t>ils ne font pas partie du poste de la consommation de médicaments en ambulatoire et sont absents de ce tableau.</t>
  </si>
  <si>
    <t>Les tests de dépistage du Covid-19 et l’ensemble des vaccins sont comptabilisés parmi les dépenses de prévention ;</t>
  </si>
  <si>
    <r>
      <rPr>
        <b/>
        <sz val="8"/>
        <color theme="1"/>
        <rFont val="Marianne"/>
      </rPr>
      <t xml:space="preserve">Notes &gt; </t>
    </r>
    <r>
      <rPr>
        <sz val="8"/>
        <color theme="1"/>
        <rFont val="Marianne"/>
      </rPr>
      <t>Ces montants sont plus élevés que ceux présentés dans la fiche 13. En effet, ces derniers sont restreints aux ventes</t>
    </r>
  </si>
  <si>
    <t xml:space="preserve">   rétrocédés</t>
  </si>
  <si>
    <t xml:space="preserve">   délivrés en officine, avec prescription</t>
  </si>
  <si>
    <t xml:space="preserve">   délivrés en officine, sans prescription ou non présentés au remboursement</t>
  </si>
  <si>
    <t xml:space="preserve">   délivrés en officine, HDD</t>
  </si>
  <si>
    <t>de l’innovation, souvent coûteuses, n’y est donc pas retracé et fait partie de l’effet volume.</t>
  </si>
  <si>
    <t>remboursables augmente de 5,3 %.</t>
  </si>
  <si>
    <r>
      <rPr>
        <b/>
        <sz val="8"/>
        <color theme="1"/>
        <rFont val="Marianne"/>
      </rPr>
      <t>Note &gt;</t>
    </r>
    <r>
      <rPr>
        <sz val="8"/>
        <color theme="1"/>
        <rFont val="Marianne"/>
      </rPr>
      <t xml:space="preserve"> L’indice des prix à la consommation est calculé chaque année par l’Insee à qualité constante. L’effet sur les dépenses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</si>
  <si>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Insee ; calculs DREES.</t>
    </r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</si>
  <si>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l’indice de prix des médicaments remboursables diminue de 5,2 %, celui des médicaments non</t>
    </r>
  </si>
  <si>
    <t>Graphique 1 - Évolution annuelle de l’indice de prix des médicaments remboursables et non remboursables (hors remises conventionnelles)</t>
  </si>
  <si>
    <t>Tableau 2 - Consommation de médicaments en ambulatoire et de la liste en sus en 2023</t>
  </si>
  <si>
    <t>Tableau 3 - Répartition des dépenses de médicaments par financeur en 2023</t>
  </si>
  <si>
    <t>Tableau 4 - Les dépenses de prévention réalisées par les pharmaciens de ville</t>
  </si>
  <si>
    <t xml:space="preserve"> Délivrance de tests antigéniques et d’autotests (Covid-19)</t>
  </si>
  <si>
    <t>Tableau 1 - Ventes de médicaments aux officines</t>
  </si>
  <si>
    <r>
      <t>Lecture &gt;</t>
    </r>
    <r>
      <rPr>
        <sz val="8"/>
        <rFont val="Marianne"/>
      </rPr>
      <t xml:space="preserve"> En 2023, Le total des ventes aux officines, en France métropolitaine, est de 27,0 milliards d’euros, hors homéopathie remboursable. Le chiffre d’affaires des médicaments progresse de 7,5 % par rapport à 2022, et celui des médicaments remboursables de 7,6 %.</t>
    </r>
  </si>
  <si>
    <r>
      <t>Source &gt;</t>
    </r>
    <r>
      <rPr>
        <sz val="8"/>
        <rFont val="Marianne"/>
      </rPr>
      <t xml:space="preserve"> GERS ; traitements DREES.</t>
    </r>
  </si>
  <si>
    <r>
      <t xml:space="preserve">Lecture &gt; </t>
    </r>
    <r>
      <rPr>
        <sz val="8"/>
        <rFont val="Marianne"/>
      </rPr>
      <t>En 2023, les médicaments remboursés à 100 % représentent 24,5 % du marché.</t>
    </r>
  </si>
  <si>
    <r>
      <t xml:space="preserve">Note &gt; </t>
    </r>
    <r>
      <rPr>
        <sz val="8"/>
        <rFont val="Marianne"/>
      </rPr>
      <t>L’âge du médicament est calculé au 31 décembre de l’année considérée.</t>
    </r>
  </si>
  <si>
    <r>
      <t xml:space="preserve">Lecture &gt; </t>
    </r>
    <r>
      <rPr>
        <sz val="8"/>
        <rFont val="Marianne"/>
      </rPr>
      <t>En 2023, les médicaments âgés de 20 ans ou plus représentent 38,1 % du chiffre d’affaires des médicaments remboursables.</t>
    </r>
  </si>
  <si>
    <r>
      <t xml:space="preserve">Source &gt; </t>
    </r>
    <r>
      <rPr>
        <sz val="8"/>
        <rFont val="Marianne"/>
      </rPr>
      <t>GERS ; club CIP ; traitements DREES.</t>
    </r>
  </si>
  <si>
    <t>Chiffre d’affaires en officine</t>
  </si>
  <si>
    <t>Champ &gt;  Chiffre d’affaires des ventes aux officines pharmaceutiques en France métropolitaine.</t>
  </si>
  <si>
    <t>Note &gt; Les parts de marché sont calculées sur le chiffre d’affaires.</t>
  </si>
  <si>
    <t>Champ &gt; Chiffre d’affaires des ventes aux officines pharmaceutiques en France métropolitaine.</t>
  </si>
  <si>
    <t>Graphique 2 Ventilation du nombre de boîtes (en %) et CA des médicaments remboursables (en milliard d’euros)</t>
  </si>
  <si>
    <t>Chiffre d’affaires du répertoire des génériques (en milliards d’euros, éch. de droite)</t>
  </si>
  <si>
    <t>Part de marché des groupes génériques soumis au TFR, dans l’ensemble du répertoire des génériques</t>
  </si>
  <si>
    <t>Part de marché des groupes génériques non soumis au TFR, dans l’ensemble du répertoire des génériques</t>
  </si>
  <si>
    <t>Lecture &gt; En 2023, les médicaments inscrits au répertoire générique représentent 52,2 % du nombre de boîtes vendues, dont 42,0 % pour les seuls génériques. Le chiffre d’affaires des médicaments du répertoire générique atteint 7,41 milliards d’euros.</t>
  </si>
  <si>
    <t>Classe d’âge des médicaments</t>
  </si>
  <si>
    <r>
      <rPr>
        <b/>
        <sz val="8"/>
        <rFont val="Marianne"/>
      </rPr>
      <t>Sources &gt;</t>
    </r>
    <r>
      <rPr>
        <sz val="8"/>
        <rFont val="Marianne"/>
      </rPr>
      <t xml:space="preserve"> GERS, traitement DREES (reprise des chiffres de l’éclairage).</t>
    </r>
  </si>
  <si>
    <t>Graphiques - Ventes de médicaments aux officines selon la caractère remboursable ou non remboursable du médicament</t>
  </si>
  <si>
    <t>Tableau 2 - Les médicaments : de la vente aux officines à la vente aux patients</t>
  </si>
  <si>
    <r>
      <rPr>
        <b/>
        <sz val="8"/>
        <rFont val="Marianne"/>
      </rPr>
      <t>Source &gt;</t>
    </r>
    <r>
      <rPr>
        <sz val="8"/>
        <rFont val="Marianne"/>
      </rPr>
      <t xml:space="preserve"> GERS, comptes de la santé, édition 2024.</t>
    </r>
  </si>
  <si>
    <t>Tableau 1 - Consommation d’optique médicale</t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</si>
  <si>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l’indice des prix à la consommation.</t>
    </r>
  </si>
  <si>
    <t xml:space="preserve">   dont volume (en %)</t>
  </si>
  <si>
    <t xml:space="preserve">   dont prix (en %)</t>
  </si>
  <si>
    <t>Graphique 1 - Répartition de la consommation d’optique médicale en 2023</t>
  </si>
  <si>
    <t>Tableau 2 - Répartition des dépenses de soins d’optique par financeur en 2023</t>
  </si>
  <si>
    <t>En milliards d’euros</t>
  </si>
  <si>
    <t>pansements et nutriments.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</si>
  <si>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Avant 2020, la consommation de masques n'est pas identifiée à part, elle est enregistrée avec la consommation de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</si>
  <si>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DREES, comptes de la santé ; Insee pour les indices de prix.</t>
    </r>
  </si>
  <si>
    <t>nd</t>
  </si>
  <si>
    <t>Tableau 1 - Consommation des dispositifs médicaux, hors optique médicale</t>
  </si>
  <si>
    <t>Graphique 1 - Répartition des dispositifs médicaux, hors optique médicale</t>
  </si>
  <si>
    <t>Graphique 2 - Décomposition des dépenses de dispositifs médicaux, hors optique médicale, en ville en 2023</t>
  </si>
  <si>
    <t>a. Par type de dépense</t>
  </si>
  <si>
    <t>b. Par type de dispositif médical</t>
  </si>
  <si>
    <t>situations de prise en charge des franchises et du ticket modérateur (patients en affection de longue durée par exemple).</t>
  </si>
  <si>
    <r>
      <rPr>
        <b/>
        <sz val="8"/>
        <color theme="1"/>
        <rFont val="Marianne"/>
      </rPr>
      <t xml:space="preserve">Note &gt; </t>
    </r>
    <r>
      <rPr>
        <sz val="8"/>
        <color theme="1"/>
        <rFont val="Marianne"/>
      </rPr>
      <t>Le financement par les administrations publiques inclut, en plus du financement de la part légale, les éventuelles</t>
    </r>
  </si>
  <si>
    <t>VHP : Véhicules pour personnes handicapées physiques.</t>
  </si>
  <si>
    <t>Tableau 2 - Répartition des dépenses de dispositifs médicaux, hors optique médicale, en ville par financeur en 2023</t>
  </si>
  <si>
    <t>Graphique 1 - Évolution de la consommation des soins de sages-femmes</t>
  </si>
  <si>
    <t>Évolution</t>
  </si>
  <si>
    <r>
      <rPr>
        <b/>
        <sz val="8"/>
        <color theme="1"/>
        <rFont val="Marianne"/>
      </rPr>
      <t>Lecture &gt;</t>
    </r>
    <r>
      <rPr>
        <sz val="8"/>
        <color theme="1"/>
        <rFont val="Marianne"/>
      </rPr>
      <t xml:space="preserve"> En 2023, les prix des transports sanitaires progressent de 1,8 %.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</si>
  <si>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DREES, comptes de la santé ; Insee pour l’indice des prix.</t>
    </r>
  </si>
  <si>
    <t>Tableau 3 - Effectifs de médecins généralistes, hors salariés hospitaliers (exclusifs), par mode d’exercice, au 1er janvier</t>
  </si>
  <si>
    <t>Tableau 1 - Consommation de soins hospitaliers</t>
  </si>
  <si>
    <t>Dont volume (en %)</t>
  </si>
  <si>
    <t>Dont prix (en %)</t>
  </si>
  <si>
    <r>
      <t xml:space="preserve">Lecture &gt; </t>
    </r>
    <r>
      <rPr>
        <sz val="8"/>
        <color theme="1"/>
        <rFont val="Marianne"/>
      </rPr>
      <t>En 2023, la consommation de soins hospitaliers s’élève à 122,1 milliards d’euros. En 2023, elle augmente de 5,7 % en valeur. Cette évolution se décompose en une hausse du prix de 2,8 % et une baisse du volume de soins de 2,8 %.</t>
    </r>
  </si>
  <si>
    <r>
      <rPr>
        <b/>
        <sz val="8"/>
        <color theme="1"/>
        <rFont val="Marianne"/>
      </rPr>
      <t>Sources &gt;</t>
    </r>
    <r>
      <rPr>
        <sz val="8"/>
        <color theme="1"/>
        <rFont val="Marianne"/>
      </rPr>
      <t xml:space="preserve"> CNAM, SAE, ATIH, DREES, comptes de la santé.</t>
    </r>
  </si>
  <si>
    <t>Graphique 1 - Évolution du volume par domaine d’activité des soins hospitaliers publics</t>
  </si>
  <si>
    <t>Base 100 en 2013</t>
  </si>
  <si>
    <t>Hôpital public après correction Covid-19</t>
  </si>
  <si>
    <r>
      <t xml:space="preserve">Note &gt; </t>
    </r>
    <r>
      <rPr>
        <sz val="8"/>
        <color theme="1"/>
        <rFont val="Marianne"/>
      </rPr>
      <t>L’effet qualité spécifique Covid-19 (</t>
    </r>
    <r>
      <rPr>
        <i/>
        <sz val="8"/>
        <color theme="1"/>
        <rFont val="Marianne"/>
      </rPr>
      <t>encadré 1</t>
    </r>
    <r>
      <rPr>
        <sz val="8"/>
        <color theme="1"/>
        <rFont val="Marianne"/>
      </rPr>
      <t>) n’est pas intégré dans les évolutions en volume par domaine d’activité, mais seulement dans la série comprenant tout l’hôpital public.</t>
    </r>
  </si>
  <si>
    <t>Niveau (base 100 en 2019)</t>
  </si>
  <si>
    <t>Poids en 2023 (en %)</t>
  </si>
  <si>
    <r>
      <rPr>
        <b/>
        <sz val="8"/>
        <color theme="1"/>
        <rFont val="Calibri"/>
        <family val="2"/>
      </rPr>
      <t>É</t>
    </r>
    <r>
      <rPr>
        <b/>
        <sz val="8"/>
        <color theme="1"/>
        <rFont val="Marianne"/>
      </rPr>
      <t>volution (en %)</t>
    </r>
  </si>
  <si>
    <t>1.  Ce poste comprend les rémunérations liées aux contrats, les dépenses forfaitaires et les aides liées à la télétransmission</t>
  </si>
  <si>
    <t>2. Dispositif d’indemnisation de la perte d’activité</t>
  </si>
  <si>
    <r>
      <t xml:space="preserve">Lecture &gt; </t>
    </r>
    <r>
      <rPr>
        <sz val="8"/>
        <color theme="1"/>
        <rFont val="Marianne"/>
      </rPr>
      <t>En 2023, la consommation de soins de dentistes s’élève à 15,5 milliards d’euros, dont 15,0 milliards d’euros
d’honoraires. Elle progresse de 5,3 % en valeur</t>
    </r>
  </si>
  <si>
    <t>Tableau 1 - Consommation de soins de dentistes</t>
  </si>
  <si>
    <t>Graphique 2 : Évolution annuelle de la consommation de médicaments en ambulatoire (y compris remises conventionnelles et rétrocession hospitalière)</t>
  </si>
  <si>
    <t>TJP : tarif journalier de prestation.</t>
  </si>
  <si>
    <t>FJH : forfait journalier hospitalier.</t>
  </si>
  <si>
    <t>ALD : affection de longue durée.</t>
  </si>
  <si>
    <t>AT-MP : accidents du travail et maladies professionnelles.</t>
  </si>
  <si>
    <t>Durée en jours.</t>
  </si>
  <si>
    <t>Le terme "+1" correspond au forfait journalier.</t>
  </si>
  <si>
    <r>
      <rPr>
        <b/>
        <sz val="8"/>
        <color theme="1"/>
        <rFont val="Marianne"/>
      </rPr>
      <t xml:space="preserve">Champ &gt; </t>
    </r>
    <r>
      <rPr>
        <sz val="8"/>
        <color theme="1"/>
        <rFont val="Marianne"/>
      </rPr>
      <t>Tarification à l'activité (T2A), activité de soins.</t>
    </r>
  </si>
  <si>
    <r>
      <rPr>
        <b/>
        <sz val="8"/>
        <color theme="1"/>
        <rFont val="Marianne"/>
      </rPr>
      <t>Source &gt;</t>
    </r>
    <r>
      <rPr>
        <sz val="8"/>
        <color theme="1"/>
        <rFont val="Marianne"/>
      </rPr>
      <t xml:space="preserve"> DREES.</t>
    </r>
  </si>
  <si>
    <t>Tableau 2 - Modalités générales de tarification du patient en hospitalisation complète</t>
  </si>
  <si>
    <t>Séjour</t>
  </si>
  <si>
    <t>Médecins libéraux</t>
  </si>
  <si>
    <t>Assurance maladie</t>
  </si>
  <si>
    <t>Patient (et complémentaire)</t>
  </si>
  <si>
    <t>Secteur</t>
  </si>
  <si>
    <t>Patient sans motif d'exonération</t>
  </si>
  <si>
    <t>Patient en ALD ou en invalidité</t>
  </si>
  <si>
    <t>Patient en maternité ou en AT-MP</t>
  </si>
  <si>
    <t>Public</t>
  </si>
  <si>
    <t>Privé</t>
  </si>
  <si>
    <t>80% du tarif de référence public</t>
  </si>
  <si>
    <t>80% du tarif de référence privé</t>
  </si>
  <si>
    <t>100% du tarif de référence public - Part patient</t>
  </si>
  <si>
    <t>100% du tarif de référence privé - Part patient</t>
  </si>
  <si>
    <t>100% du tarif de référence public</t>
  </si>
  <si>
    <t>100% du tarif de référence privé</t>
  </si>
  <si>
    <t>max (20% x TJP x durée ; FJH x durée) + FJH</t>
  </si>
  <si>
    <t>max (20% x tarif de référence privé x durée ; FJH x durée) + FJH</t>
  </si>
  <si>
    <t>24€ + FJH x (durée + 1)</t>
  </si>
  <si>
    <t>FJH x (durée + 1)</t>
  </si>
  <si>
    <t>Aucun</t>
  </si>
  <si>
    <t>70% du tarif de remboursement</t>
  </si>
  <si>
    <t>100% du tarif de remboursement</t>
  </si>
  <si>
    <t>30% du tarif de remboursement + dépassement d'honoraires</t>
  </si>
  <si>
    <t>Dépassement d'honoraires</t>
  </si>
  <si>
    <t>Patient avec séjour comprenant un acte coûteux</t>
  </si>
  <si>
    <t>(hors patient en ALD)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</si>
</sst>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Marianne"/>
    </font>
    <font>
      <sz val="8"/>
      <color theme="1"/>
      <name val="Marianne"/>
    </font>
    <font>
      <i/>
      <sz val="8"/>
      <color theme="1"/>
      <name val="Marianne"/>
    </font>
    <font>
      <sz val="7.5"/>
      <color theme="1"/>
      <name val="Calibri"/>
      <family val="2"/>
      <scheme val="minor"/>
    </font>
    <font>
      <sz val="10"/>
      <name val="Arial"/>
    </font>
    <font>
      <sz val="8"/>
      <color rgb="FF000000"/>
      <name val="Marianne"/>
    </font>
    <font>
      <b/>
      <sz val="8"/>
      <name val="Marianne"/>
    </font>
    <font>
      <vertAlign val="superscript"/>
      <sz val="8"/>
      <color rgb="FF000000"/>
      <name val="Marianne"/>
    </font>
    <font>
      <sz val="8"/>
      <name val="Marianne"/>
    </font>
    <font>
      <b/>
      <sz val="8"/>
      <color theme="0"/>
      <name val="Marianne"/>
    </font>
    <font>
      <b/>
      <vertAlign val="superscript"/>
      <sz val="8"/>
      <color rgb="FF000000"/>
      <name val="Marianne"/>
    </font>
    <font>
      <b/>
      <sz val="8"/>
      <color rgb="FF000000"/>
      <name val="Marianne"/>
    </font>
    <font>
      <b/>
      <i/>
      <sz val="8"/>
      <name val="Marianne"/>
    </font>
    <font>
      <i/>
      <sz val="8"/>
      <name val="Marianne"/>
    </font>
    <font>
      <b/>
      <vertAlign val="superscript"/>
      <sz val="8"/>
      <color theme="1"/>
      <name val="Marianne"/>
    </font>
    <font>
      <vertAlign val="superscript"/>
      <sz val="8"/>
      <color theme="1"/>
      <name val="Marianne"/>
    </font>
    <font>
      <vertAlign val="superscript"/>
      <sz val="8"/>
      <name val="Marianne"/>
    </font>
    <font>
      <b/>
      <sz val="8"/>
      <color theme="1"/>
      <name val="Marianne"/>
      <family val="3"/>
    </font>
    <font>
      <b/>
      <sz val="8"/>
      <color theme="1"/>
      <name val="Calibri"/>
      <family val="2"/>
    </font>
    <font>
      <b/>
      <sz val="8"/>
      <color theme="1"/>
      <name val="Marianne"/>
      <family val="2"/>
    </font>
    <font>
      <sz val="8"/>
      <color theme="1"/>
      <name val="Arial"/>
    </font>
    <font>
      <sz val="7.5"/>
      <color theme="1"/>
      <name val="Marianne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theme="0"/>
      </right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theme="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457">
    <xf numFmtId="0" fontId="0" fillId="0" borderId="0" xfId="0"/>
    <xf numFmtId="0" fontId="3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right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165" fontId="4" fillId="0" borderId="0" xfId="0" applyNumberFormat="1" applyFont="1" applyFill="1"/>
    <xf numFmtId="165" fontId="3" fillId="0" borderId="0" xfId="7" applyNumberFormat="1" applyFont="1" applyFill="1"/>
    <xf numFmtId="0" fontId="4" fillId="0" borderId="0" xfId="7" applyFont="1" applyFill="1"/>
    <xf numFmtId="165" fontId="5" fillId="0" borderId="0" xfId="7" applyNumberFormat="1" applyFont="1" applyFill="1"/>
    <xf numFmtId="165" fontId="3" fillId="0" borderId="16" xfId="7" applyNumberFormat="1" applyFont="1" applyFill="1" applyBorder="1" applyAlignment="1">
      <alignment horizontal="center" vertical="center"/>
    </xf>
    <xf numFmtId="165" fontId="4" fillId="0" borderId="16" xfId="7" applyNumberFormat="1" applyFont="1" applyFill="1" applyBorder="1" applyAlignment="1">
      <alignment horizontal="left" vertical="center"/>
    </xf>
    <xf numFmtId="165" fontId="4" fillId="0" borderId="16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/>
    <xf numFmtId="0" fontId="9" fillId="0" borderId="0" xfId="1" applyFont="1" applyFill="1"/>
    <xf numFmtId="0" fontId="11" fillId="0" borderId="0" xfId="1" applyFont="1" applyFill="1"/>
    <xf numFmtId="0" fontId="9" fillId="0" borderId="0" xfId="8" applyFont="1" applyFill="1"/>
    <xf numFmtId="0" fontId="11" fillId="0" borderId="14" xfId="8" applyFont="1" applyFill="1" applyBorder="1"/>
    <xf numFmtId="0" fontId="11" fillId="0" borderId="8" xfId="2" applyFont="1" applyFill="1" applyBorder="1" applyAlignment="1">
      <alignment horizontal="left" vertical="center"/>
    </xf>
    <xf numFmtId="3" fontId="11" fillId="0" borderId="2" xfId="2" applyNumberFormat="1" applyFont="1" applyFill="1" applyBorder="1" applyAlignment="1">
      <alignment horizontal="center" vertical="center"/>
    </xf>
    <xf numFmtId="3" fontId="11" fillId="0" borderId="14" xfId="2" applyNumberFormat="1" applyFont="1" applyFill="1" applyBorder="1" applyAlignment="1">
      <alignment horizontal="center" vertical="center"/>
    </xf>
    <xf numFmtId="3" fontId="11" fillId="0" borderId="8" xfId="2" applyNumberFormat="1" applyFont="1" applyFill="1" applyBorder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0" fontId="11" fillId="0" borderId="8" xfId="8" applyFont="1" applyFill="1" applyBorder="1"/>
    <xf numFmtId="164" fontId="11" fillId="0" borderId="8" xfId="8" applyNumberFormat="1" applyFont="1" applyFill="1" applyBorder="1" applyAlignment="1">
      <alignment horizontal="center"/>
    </xf>
    <xf numFmtId="164" fontId="11" fillId="0" borderId="0" xfId="8" applyNumberFormat="1" applyFont="1" applyFill="1" applyAlignment="1">
      <alignment horizontal="center"/>
    </xf>
    <xf numFmtId="0" fontId="11" fillId="0" borderId="6" xfId="8" applyFont="1" applyFill="1" applyBorder="1"/>
    <xf numFmtId="164" fontId="11" fillId="0" borderId="6" xfId="8" applyNumberFormat="1" applyFont="1" applyFill="1" applyBorder="1" applyAlignment="1">
      <alignment horizontal="center"/>
    </xf>
    <xf numFmtId="164" fontId="11" fillId="0" borderId="11" xfId="8" applyNumberFormat="1" applyFont="1" applyFill="1" applyBorder="1" applyAlignment="1">
      <alignment horizontal="center"/>
    </xf>
    <xf numFmtId="0" fontId="9" fillId="0" borderId="8" xfId="8" applyFont="1" applyFill="1" applyBorder="1"/>
    <xf numFmtId="9" fontId="9" fillId="0" borderId="8" xfId="8" applyNumberFormat="1" applyFont="1" applyFill="1" applyBorder="1" applyAlignment="1">
      <alignment horizontal="center"/>
    </xf>
    <xf numFmtId="9" fontId="9" fillId="0" borderId="0" xfId="8" applyNumberFormat="1" applyFont="1" applyFill="1" applyAlignment="1">
      <alignment horizontal="center"/>
    </xf>
    <xf numFmtId="9" fontId="9" fillId="0" borderId="9" xfId="8" applyNumberFormat="1" applyFont="1" applyFill="1" applyBorder="1" applyAlignment="1">
      <alignment horizontal="center"/>
    </xf>
    <xf numFmtId="166" fontId="11" fillId="0" borderId="8" xfId="8" applyNumberFormat="1" applyFont="1" applyFill="1" applyBorder="1" applyAlignment="1">
      <alignment horizontal="center"/>
    </xf>
    <xf numFmtId="166" fontId="11" fillId="0" borderId="0" xfId="8" applyNumberFormat="1" applyFont="1" applyFill="1" applyAlignment="1">
      <alignment horizontal="center"/>
    </xf>
    <xf numFmtId="166" fontId="11" fillId="0" borderId="9" xfId="8" applyNumberFormat="1" applyFont="1" applyFill="1" applyBorder="1" applyAlignment="1">
      <alignment horizontal="center"/>
    </xf>
    <xf numFmtId="166" fontId="11" fillId="0" borderId="6" xfId="8" applyNumberFormat="1" applyFont="1" applyFill="1" applyBorder="1" applyAlignment="1">
      <alignment horizontal="center"/>
    </xf>
    <xf numFmtId="166" fontId="11" fillId="0" borderId="11" xfId="8" applyNumberFormat="1" applyFont="1" applyFill="1" applyBorder="1" applyAlignment="1">
      <alignment horizontal="center"/>
    </xf>
    <xf numFmtId="166" fontId="11" fillId="0" borderId="12" xfId="8" applyNumberFormat="1" applyFont="1" applyFill="1" applyBorder="1" applyAlignment="1">
      <alignment horizontal="center"/>
    </xf>
    <xf numFmtId="0" fontId="11" fillId="0" borderId="13" xfId="1" applyFont="1" applyFill="1" applyBorder="1"/>
    <xf numFmtId="166" fontId="11" fillId="0" borderId="14" xfId="8" applyNumberFormat="1" applyFont="1" applyFill="1" applyBorder="1"/>
    <xf numFmtId="166" fontId="11" fillId="0" borderId="9" xfId="8" applyNumberFormat="1" applyFont="1" applyFill="1" applyBorder="1"/>
    <xf numFmtId="0" fontId="11" fillId="0" borderId="7" xfId="1" applyFont="1" applyFill="1" applyBorder="1"/>
    <xf numFmtId="166" fontId="11" fillId="0" borderId="0" xfId="8" applyNumberFormat="1" applyFont="1" applyFill="1"/>
    <xf numFmtId="0" fontId="11" fillId="0" borderId="10" xfId="1" applyFont="1" applyFill="1" applyBorder="1"/>
    <xf numFmtId="166" fontId="11" fillId="0" borderId="11" xfId="8" applyNumberFormat="1" applyFont="1" applyFill="1" applyBorder="1"/>
    <xf numFmtId="0" fontId="11" fillId="0" borderId="1" xfId="8" applyFont="1" applyFill="1" applyBorder="1"/>
    <xf numFmtId="0" fontId="11" fillId="0" borderId="3" xfId="8" applyFont="1" applyFill="1" applyBorder="1"/>
    <xf numFmtId="4" fontId="11" fillId="0" borderId="11" xfId="2" applyNumberFormat="1" applyFont="1" applyFill="1" applyBorder="1"/>
    <xf numFmtId="4" fontId="11" fillId="0" borderId="4" xfId="2" applyNumberFormat="1" applyFont="1" applyFill="1" applyBorder="1"/>
    <xf numFmtId="4" fontId="11" fillId="0" borderId="5" xfId="2" applyNumberFormat="1" applyFont="1" applyFill="1" applyBorder="1"/>
    <xf numFmtId="0" fontId="11" fillId="0" borderId="13" xfId="8" applyFont="1" applyFill="1" applyBorder="1"/>
    <xf numFmtId="0" fontId="11" fillId="0" borderId="15" xfId="8" applyFont="1" applyFill="1" applyBorder="1"/>
    <xf numFmtId="0" fontId="11" fillId="0" borderId="10" xfId="8" applyFont="1" applyFill="1" applyBorder="1"/>
    <xf numFmtId="0" fontId="11" fillId="0" borderId="11" xfId="8" applyFont="1" applyFill="1" applyBorder="1"/>
    <xf numFmtId="0" fontId="11" fillId="0" borderId="12" xfId="8" applyFont="1" applyFill="1" applyBorder="1"/>
    <xf numFmtId="0" fontId="9" fillId="0" borderId="8" xfId="1" applyFont="1" applyFill="1" applyBorder="1" applyAlignment="1">
      <alignment vertical="top" wrapText="1"/>
    </xf>
    <xf numFmtId="166" fontId="9" fillId="0" borderId="2" xfId="1" applyNumberFormat="1" applyFont="1" applyFill="1" applyBorder="1" applyAlignment="1">
      <alignment wrapText="1"/>
    </xf>
    <xf numFmtId="166" fontId="9" fillId="0" borderId="14" xfId="1" applyNumberFormat="1" applyFont="1" applyFill="1" applyBorder="1" applyAlignment="1">
      <alignment wrapText="1"/>
    </xf>
    <xf numFmtId="166" fontId="9" fillId="0" borderId="14" xfId="8" applyNumberFormat="1" applyFont="1" applyFill="1" applyBorder="1"/>
    <xf numFmtId="0" fontId="11" fillId="0" borderId="8" xfId="1" applyFont="1" applyFill="1" applyBorder="1"/>
    <xf numFmtId="166" fontId="11" fillId="0" borderId="8" xfId="1" applyNumberFormat="1" applyFont="1" applyFill="1" applyBorder="1"/>
    <xf numFmtId="166" fontId="11" fillId="0" borderId="0" xfId="1" applyNumberFormat="1" applyFont="1" applyFill="1"/>
    <xf numFmtId="166" fontId="9" fillId="0" borderId="8" xfId="1" applyNumberFormat="1" applyFont="1" applyFill="1" applyBorder="1" applyAlignment="1">
      <alignment wrapText="1"/>
    </xf>
    <xf numFmtId="166" fontId="9" fillId="0" borderId="0" xfId="1" applyNumberFormat="1" applyFont="1" applyFill="1" applyAlignment="1">
      <alignment wrapText="1"/>
    </xf>
    <xf numFmtId="166" fontId="9" fillId="0" borderId="0" xfId="8" applyNumberFormat="1" applyFont="1" applyFill="1"/>
    <xf numFmtId="166" fontId="9" fillId="0" borderId="8" xfId="1" applyNumberFormat="1" applyFont="1" applyFill="1" applyBorder="1" applyAlignment="1">
      <alignment horizontal="left" wrapText="1"/>
    </xf>
    <xf numFmtId="166" fontId="9" fillId="0" borderId="0" xfId="1" applyNumberFormat="1" applyFont="1" applyFill="1" applyAlignment="1">
      <alignment horizontal="left" wrapText="1"/>
    </xf>
    <xf numFmtId="0" fontId="11" fillId="0" borderId="6" xfId="1" applyFont="1" applyFill="1" applyBorder="1"/>
    <xf numFmtId="166" fontId="11" fillId="0" borderId="6" xfId="1" applyNumberFormat="1" applyFont="1" applyFill="1" applyBorder="1"/>
    <xf numFmtId="166" fontId="11" fillId="0" borderId="11" xfId="1" applyNumberFormat="1" applyFont="1" applyFill="1" applyBorder="1"/>
    <xf numFmtId="9" fontId="9" fillId="0" borderId="2" xfId="8" applyNumberFormat="1" applyFont="1" applyFill="1" applyBorder="1" applyAlignment="1">
      <alignment horizontal="center"/>
    </xf>
    <xf numFmtId="9" fontId="9" fillId="0" borderId="14" xfId="8" applyNumberFormat="1" applyFont="1" applyFill="1" applyBorder="1" applyAlignment="1">
      <alignment horizontal="center"/>
    </xf>
    <xf numFmtId="0" fontId="11" fillId="0" borderId="7" xfId="1" applyFont="1" applyFill="1" applyBorder="1" applyAlignment="1">
      <alignment horizontal="left" vertical="center"/>
    </xf>
    <xf numFmtId="166" fontId="11" fillId="0" borderId="8" xfId="8" applyNumberFormat="1" applyFont="1" applyFill="1" applyBorder="1"/>
    <xf numFmtId="0" fontId="11" fillId="0" borderId="10" xfId="1" applyFont="1" applyFill="1" applyBorder="1" applyAlignment="1">
      <alignment horizontal="left" vertical="center"/>
    </xf>
    <xf numFmtId="166" fontId="11" fillId="0" borderId="6" xfId="8" applyNumberFormat="1" applyFont="1" applyFill="1" applyBorder="1"/>
    <xf numFmtId="166" fontId="11" fillId="0" borderId="12" xfId="8" applyNumberFormat="1" applyFont="1" applyFill="1" applyBorder="1"/>
    <xf numFmtId="166" fontId="11" fillId="0" borderId="9" xfId="1" applyNumberFormat="1" applyFont="1" applyFill="1" applyBorder="1"/>
    <xf numFmtId="166" fontId="11" fillId="0" borderId="12" xfId="1" applyNumberFormat="1" applyFont="1" applyFill="1" applyBorder="1"/>
    <xf numFmtId="166" fontId="11" fillId="0" borderId="0" xfId="9" applyNumberFormat="1" applyFont="1" applyFill="1"/>
    <xf numFmtId="0" fontId="12" fillId="0" borderId="23" xfId="8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3" fontId="4" fillId="0" borderId="1" xfId="0" applyNumberFormat="1" applyFont="1" applyFill="1" applyBorder="1"/>
    <xf numFmtId="164" fontId="4" fillId="0" borderId="1" xfId="0" applyNumberFormat="1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0" borderId="0" xfId="0" applyNumberFormat="1" applyFont="1" applyFill="1"/>
    <xf numFmtId="3" fontId="3" fillId="0" borderId="0" xfId="0" applyNumberFormat="1" applyFont="1" applyFill="1"/>
    <xf numFmtId="0" fontId="3" fillId="0" borderId="0" xfId="0" applyFont="1" applyFill="1" applyAlignment="1">
      <alignment horizontal="justify" vertical="center"/>
    </xf>
    <xf numFmtId="0" fontId="4" fillId="0" borderId="3" xfId="0" applyFont="1" applyFill="1" applyBorder="1"/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/>
    <xf numFmtId="0" fontId="5" fillId="0" borderId="0" xfId="0" applyFont="1" applyFill="1" applyAlignment="1">
      <alignment horizontal="right" vertical="center"/>
    </xf>
    <xf numFmtId="0" fontId="4" fillId="0" borderId="2" xfId="0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17" fontId="3" fillId="0" borderId="3" xfId="0" applyNumberFormat="1" applyFont="1" applyFill="1" applyBorder="1"/>
    <xf numFmtId="3" fontId="3" fillId="0" borderId="4" xfId="0" applyNumberFormat="1" applyFont="1" applyFill="1" applyBorder="1"/>
    <xf numFmtId="17" fontId="4" fillId="0" borderId="2" xfId="0" applyNumberFormat="1" applyFont="1" applyFill="1" applyBorder="1"/>
    <xf numFmtId="3" fontId="4" fillId="0" borderId="13" xfId="0" applyNumberFormat="1" applyFont="1" applyFill="1" applyBorder="1"/>
    <xf numFmtId="3" fontId="4" fillId="0" borderId="14" xfId="0" applyNumberFormat="1" applyFont="1" applyFill="1" applyBorder="1"/>
    <xf numFmtId="17" fontId="4" fillId="0" borderId="8" xfId="0" applyNumberFormat="1" applyFont="1" applyFill="1" applyBorder="1"/>
    <xf numFmtId="3" fontId="4" fillId="0" borderId="7" xfId="0" applyNumberFormat="1" applyFont="1" applyFill="1" applyBorder="1"/>
    <xf numFmtId="3" fontId="4" fillId="0" borderId="0" xfId="0" applyNumberFormat="1" applyFont="1" applyFill="1"/>
    <xf numFmtId="165" fontId="4" fillId="0" borderId="7" xfId="0" applyNumberFormat="1" applyFont="1" applyFill="1" applyBorder="1"/>
    <xf numFmtId="17" fontId="4" fillId="0" borderId="6" xfId="0" applyNumberFormat="1" applyFont="1" applyFill="1" applyBorder="1"/>
    <xf numFmtId="165" fontId="4" fillId="0" borderId="10" xfId="0" applyNumberFormat="1" applyFont="1" applyFill="1" applyBorder="1"/>
    <xf numFmtId="165" fontId="4" fillId="0" borderId="11" xfId="0" applyNumberFormat="1" applyFont="1" applyFill="1" applyBorder="1"/>
    <xf numFmtId="17" fontId="4" fillId="0" borderId="3" xfId="0" applyNumberFormat="1" applyFont="1" applyFill="1" applyBorder="1"/>
    <xf numFmtId="1" fontId="3" fillId="0" borderId="1" xfId="0" applyNumberFormat="1" applyFont="1" applyFill="1" applyBorder="1"/>
    <xf numFmtId="1" fontId="3" fillId="0" borderId="4" xfId="0" applyNumberFormat="1" applyFont="1" applyFill="1" applyBorder="1"/>
    <xf numFmtId="17" fontId="3" fillId="0" borderId="6" xfId="0" applyNumberFormat="1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164" fontId="3" fillId="0" borderId="11" xfId="0" applyNumberFormat="1" applyFont="1" applyFill="1" applyBorder="1"/>
    <xf numFmtId="164" fontId="3" fillId="0" borderId="10" xfId="0" applyNumberFormat="1" applyFont="1" applyFill="1" applyBorder="1"/>
    <xf numFmtId="17" fontId="3" fillId="0" borderId="0" xfId="0" applyNumberFormat="1" applyFont="1" applyFill="1"/>
    <xf numFmtId="165" fontId="4" fillId="0" borderId="1" xfId="0" applyNumberFormat="1" applyFont="1" applyFill="1" applyBorder="1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/>
    <xf numFmtId="0" fontId="5" fillId="0" borderId="0" xfId="0" applyFont="1" applyFill="1"/>
    <xf numFmtId="165" fontId="3" fillId="0" borderId="16" xfId="7" applyNumberFormat="1" applyFont="1" applyFill="1" applyBorder="1" applyAlignment="1">
      <alignment horizontal="left" vertical="center"/>
    </xf>
    <xf numFmtId="3" fontId="3" fillId="0" borderId="16" xfId="7" applyNumberFormat="1" applyFont="1" applyFill="1" applyBorder="1" applyAlignment="1">
      <alignment horizontal="center" vertical="center"/>
    </xf>
    <xf numFmtId="3" fontId="4" fillId="0" borderId="16" xfId="7" applyNumberFormat="1" applyFont="1" applyFill="1" applyBorder="1" applyAlignment="1">
      <alignment horizontal="center" vertical="center"/>
    </xf>
    <xf numFmtId="165" fontId="4" fillId="0" borderId="16" xfId="7" applyNumberFormat="1" applyFont="1" applyFill="1" applyBorder="1" applyAlignment="1">
      <alignment horizontal="right" vertical="center"/>
    </xf>
    <xf numFmtId="164" fontId="4" fillId="0" borderId="16" xfId="7" applyNumberFormat="1" applyFont="1" applyFill="1" applyBorder="1" applyAlignment="1">
      <alignment horizontal="center" vertical="center"/>
    </xf>
    <xf numFmtId="0" fontId="8" fillId="0" borderId="0" xfId="7" applyFont="1" applyFill="1" applyAlignment="1">
      <alignment horizontal="justify" vertical="center"/>
    </xf>
    <xf numFmtId="0" fontId="3" fillId="0" borderId="0" xfId="7" applyFont="1" applyFill="1" applyAlignment="1">
      <alignment vertical="center"/>
    </xf>
    <xf numFmtId="0" fontId="9" fillId="0" borderId="0" xfId="7" applyFont="1" applyFill="1" applyAlignment="1">
      <alignment horizontal="left" vertical="center"/>
    </xf>
    <xf numFmtId="49" fontId="4" fillId="0" borderId="16" xfId="7" applyNumberFormat="1" applyFont="1" applyFill="1" applyBorder="1" applyAlignment="1">
      <alignment horizontal="left" vertical="center"/>
    </xf>
    <xf numFmtId="0" fontId="3" fillId="0" borderId="0" xfId="7" applyFont="1" applyFill="1" applyAlignment="1">
      <alignment horizontal="left" vertical="center"/>
    </xf>
    <xf numFmtId="0" fontId="4" fillId="0" borderId="0" xfId="7" applyFont="1" applyFill="1" applyAlignment="1">
      <alignment horizontal="justify" vertical="center"/>
    </xf>
    <xf numFmtId="0" fontId="8" fillId="0" borderId="0" xfId="7" applyFont="1" applyFill="1" applyAlignment="1">
      <alignment horizontal="left" vertical="center"/>
    </xf>
    <xf numFmtId="49" fontId="3" fillId="0" borderId="0" xfId="7" applyNumberFormat="1" applyFont="1" applyFill="1"/>
    <xf numFmtId="49" fontId="5" fillId="0" borderId="0" xfId="7" applyNumberFormat="1" applyFont="1" applyFill="1"/>
    <xf numFmtId="49" fontId="4" fillId="0" borderId="0" xfId="7" applyNumberFormat="1" applyFont="1" applyFill="1"/>
    <xf numFmtId="49" fontId="3" fillId="0" borderId="16" xfId="7" applyNumberFormat="1" applyFont="1" applyFill="1" applyBorder="1" applyAlignment="1">
      <alignment horizontal="left" vertical="center"/>
    </xf>
    <xf numFmtId="165" fontId="4" fillId="0" borderId="21" xfId="7" applyNumberFormat="1" applyFont="1" applyFill="1" applyBorder="1" applyAlignment="1">
      <alignment horizontal="center" vertical="center"/>
    </xf>
    <xf numFmtId="0" fontId="3" fillId="0" borderId="0" xfId="7" applyFont="1" applyFill="1"/>
    <xf numFmtId="165" fontId="4" fillId="0" borderId="16" xfId="7" applyNumberFormat="1" applyFont="1" applyFill="1" applyBorder="1" applyAlignment="1">
      <alignment horizontal="left" vertical="center" indent="2"/>
    </xf>
    <xf numFmtId="165" fontId="3" fillId="0" borderId="16" xfId="7" applyNumberFormat="1" applyFont="1" applyFill="1" applyBorder="1" applyAlignment="1">
      <alignment horizontal="left" vertical="center" indent="2"/>
    </xf>
    <xf numFmtId="164" fontId="3" fillId="0" borderId="16" xfId="7" applyNumberFormat="1" applyFont="1" applyFill="1" applyBorder="1" applyAlignment="1">
      <alignment horizontal="center" vertical="center"/>
    </xf>
    <xf numFmtId="0" fontId="4" fillId="0" borderId="17" xfId="7" applyFont="1" applyFill="1" applyBorder="1"/>
    <xf numFmtId="165" fontId="3" fillId="0" borderId="18" xfId="7" applyNumberFormat="1" applyFont="1" applyFill="1" applyBorder="1" applyAlignment="1">
      <alignment vertical="center"/>
    </xf>
    <xf numFmtId="165" fontId="3" fillId="0" borderId="19" xfId="7" applyNumberFormat="1" applyFont="1" applyFill="1" applyBorder="1" applyAlignment="1">
      <alignment vertical="center"/>
    </xf>
    <xf numFmtId="49" fontId="4" fillId="0" borderId="16" xfId="7" applyNumberFormat="1" applyFont="1" applyFill="1" applyBorder="1" applyAlignment="1">
      <alignment horizontal="left" vertical="center" indent="2"/>
    </xf>
    <xf numFmtId="165" fontId="3" fillId="0" borderId="20" xfId="7" applyNumberFormat="1" applyFont="1" applyFill="1" applyBorder="1" applyAlignment="1">
      <alignment vertical="center"/>
    </xf>
    <xf numFmtId="0" fontId="11" fillId="0" borderId="0" xfId="7" applyFont="1" applyFill="1"/>
    <xf numFmtId="0" fontId="12" fillId="0" borderId="17" xfId="7" applyFont="1" applyFill="1" applyBorder="1"/>
    <xf numFmtId="1" fontId="3" fillId="0" borderId="16" xfId="7" applyNumberFormat="1" applyFont="1" applyFill="1" applyBorder="1" applyAlignment="1">
      <alignment horizontal="center" vertical="center"/>
    </xf>
    <xf numFmtId="1" fontId="4" fillId="0" borderId="16" xfId="7" applyNumberFormat="1" applyFont="1" applyFill="1" applyBorder="1" applyAlignment="1">
      <alignment horizontal="center" vertical="center"/>
    </xf>
    <xf numFmtId="49" fontId="3" fillId="0" borderId="16" xfId="7" applyNumberFormat="1" applyFont="1" applyFill="1" applyBorder="1" applyAlignment="1">
      <alignment horizontal="center" vertical="center"/>
    </xf>
    <xf numFmtId="0" fontId="3" fillId="0" borderId="3" xfId="0" applyFont="1" applyFill="1" applyBorder="1"/>
    <xf numFmtId="0" fontId="4" fillId="0" borderId="7" xfId="0" applyFont="1" applyFill="1" applyBorder="1"/>
    <xf numFmtId="0" fontId="9" fillId="0" borderId="0" xfId="0" applyFont="1" applyFill="1"/>
    <xf numFmtId="0" fontId="11" fillId="0" borderId="0" xfId="0" applyFont="1" applyFill="1"/>
    <xf numFmtId="0" fontId="8" fillId="0" borderId="0" xfId="0" applyFont="1" applyFill="1" applyAlignment="1">
      <alignment vertical="center"/>
    </xf>
    <xf numFmtId="1" fontId="4" fillId="0" borderId="0" xfId="0" applyNumberFormat="1" applyFont="1" applyFill="1"/>
    <xf numFmtId="3" fontId="11" fillId="0" borderId="0" xfId="0" applyNumberFormat="1" applyFont="1" applyFill="1"/>
    <xf numFmtId="3" fontId="4" fillId="0" borderId="0" xfId="0" applyNumberFormat="1" applyFont="1" applyFill="1" applyAlignment="1">
      <alignment horizontal="right" vertical="center"/>
    </xf>
    <xf numFmtId="9" fontId="4" fillId="0" borderId="0" xfId="6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right" vertical="center"/>
    </xf>
    <xf numFmtId="3" fontId="3" fillId="0" borderId="15" xfId="0" applyNumberFormat="1" applyFont="1" applyFill="1" applyBorder="1" applyAlignment="1">
      <alignment horizontal="right" vertical="center"/>
    </xf>
    <xf numFmtId="9" fontId="3" fillId="0" borderId="14" xfId="6" applyFont="1" applyFill="1" applyBorder="1" applyAlignment="1">
      <alignment horizontal="center" vertical="center"/>
    </xf>
    <xf numFmtId="9" fontId="3" fillId="0" borderId="15" xfId="6" applyFont="1" applyFill="1" applyBorder="1" applyAlignment="1">
      <alignment horizontal="center" vertical="center"/>
    </xf>
    <xf numFmtId="9" fontId="4" fillId="0" borderId="0" xfId="6" applyFont="1" applyFill="1" applyBorder="1" applyAlignment="1">
      <alignment horizontal="right" vertical="center"/>
    </xf>
    <xf numFmtId="9" fontId="4" fillId="0" borderId="0" xfId="0" applyNumberFormat="1" applyFont="1" applyFill="1"/>
    <xf numFmtId="0" fontId="4" fillId="0" borderId="7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horizontal="right" vertical="center"/>
    </xf>
    <xf numFmtId="9" fontId="4" fillId="0" borderId="9" xfId="6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9" fontId="4" fillId="0" borderId="11" xfId="6" applyFont="1" applyFill="1" applyBorder="1" applyAlignment="1">
      <alignment horizontal="center" vertical="center"/>
    </xf>
    <xf numFmtId="9" fontId="4" fillId="0" borderId="12" xfId="6" applyFont="1" applyFill="1" applyBorder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9" fontId="4" fillId="0" borderId="4" xfId="6" applyFont="1" applyFill="1" applyBorder="1" applyAlignment="1">
      <alignment horizontal="center" vertical="center"/>
    </xf>
    <xf numFmtId="9" fontId="4" fillId="0" borderId="5" xfId="6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right" wrapText="1"/>
    </xf>
    <xf numFmtId="3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5" xfId="0" applyFont="1" applyFill="1" applyBorder="1"/>
    <xf numFmtId="3" fontId="3" fillId="0" borderId="3" xfId="0" applyNumberFormat="1" applyFont="1" applyFill="1" applyBorder="1"/>
    <xf numFmtId="3" fontId="3" fillId="0" borderId="5" xfId="0" applyNumberFormat="1" applyFont="1" applyFill="1" applyBorder="1"/>
    <xf numFmtId="165" fontId="3" fillId="0" borderId="4" xfId="0" applyNumberFormat="1" applyFont="1" applyFill="1" applyBorder="1"/>
    <xf numFmtId="165" fontId="3" fillId="0" borderId="5" xfId="0" applyNumberFormat="1" applyFont="1" applyFill="1" applyBorder="1"/>
    <xf numFmtId="0" fontId="4" fillId="0" borderId="7" xfId="0" applyFont="1" applyFill="1" applyBorder="1" applyAlignment="1">
      <alignment horizontal="right"/>
    </xf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165" fontId="4" fillId="0" borderId="9" xfId="0" applyNumberFormat="1" applyFont="1" applyFill="1" applyBorder="1"/>
    <xf numFmtId="165" fontId="3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4" xfId="0" applyFont="1" applyFill="1" applyBorder="1"/>
    <xf numFmtId="0" fontId="4" fillId="0" borderId="5" xfId="0" applyFont="1" applyFill="1" applyBorder="1"/>
    <xf numFmtId="165" fontId="4" fillId="0" borderId="8" xfId="0" applyNumberFormat="1" applyFont="1" applyFill="1" applyBorder="1"/>
    <xf numFmtId="0" fontId="4" fillId="0" borderId="6" xfId="0" applyFont="1" applyFill="1" applyBorder="1"/>
    <xf numFmtId="165" fontId="3" fillId="0" borderId="3" xfId="0" applyNumberFormat="1" applyFont="1" applyFill="1" applyBorder="1"/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/>
    </xf>
    <xf numFmtId="0" fontId="3" fillId="0" borderId="7" xfId="0" applyFont="1" applyFill="1" applyBorder="1"/>
    <xf numFmtId="165" fontId="3" fillId="0" borderId="8" xfId="0" applyNumberFormat="1" applyFont="1" applyFill="1" applyBorder="1"/>
    <xf numFmtId="165" fontId="3" fillId="0" borderId="9" xfId="0" applyNumberFormat="1" applyFont="1" applyFill="1" applyBorder="1"/>
    <xf numFmtId="0" fontId="4" fillId="0" borderId="10" xfId="0" applyFont="1" applyFill="1" applyBorder="1"/>
    <xf numFmtId="165" fontId="4" fillId="0" borderId="6" xfId="0" applyNumberFormat="1" applyFont="1" applyFill="1" applyBorder="1"/>
    <xf numFmtId="165" fontId="4" fillId="0" borderId="12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3" fillId="0" borderId="0" xfId="0" applyNumberFormat="1" applyFont="1" applyFill="1" applyBorder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165" fontId="4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65" fontId="3" fillId="0" borderId="1" xfId="6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1" fillId="0" borderId="0" xfId="8" applyFont="1" applyFill="1"/>
    <xf numFmtId="0" fontId="11" fillId="0" borderId="0" xfId="8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165" fontId="3" fillId="0" borderId="0" xfId="6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/>
    <xf numFmtId="3" fontId="11" fillId="0" borderId="1" xfId="0" applyNumberFormat="1" applyFont="1" applyFill="1" applyBorder="1"/>
    <xf numFmtId="165" fontId="11" fillId="0" borderId="1" xfId="0" applyNumberFormat="1" applyFont="1" applyFill="1" applyBorder="1"/>
    <xf numFmtId="0" fontId="4" fillId="0" borderId="0" xfId="0" applyFont="1" applyFill="1" applyBorder="1"/>
    <xf numFmtId="165" fontId="4" fillId="0" borderId="0" xfId="7" applyNumberFormat="1" applyFont="1" applyFill="1" applyBorder="1" applyAlignment="1">
      <alignment horizontal="left" vertical="center"/>
    </xf>
    <xf numFmtId="165" fontId="4" fillId="0" borderId="0" xfId="7" applyNumberFormat="1" applyFont="1" applyFill="1" applyBorder="1" applyAlignment="1">
      <alignment horizontal="center" vertical="center"/>
    </xf>
    <xf numFmtId="165" fontId="5" fillId="0" borderId="0" xfId="7" applyNumberFormat="1" applyFont="1" applyFill="1" applyAlignment="1">
      <alignment horizontal="right"/>
    </xf>
    <xf numFmtId="49" fontId="4" fillId="0" borderId="0" xfId="7" applyNumberFormat="1" applyFont="1" applyFill="1" applyBorder="1" applyAlignment="1">
      <alignment horizontal="left" vertical="center"/>
    </xf>
    <xf numFmtId="49" fontId="5" fillId="0" borderId="0" xfId="7" applyNumberFormat="1" applyFont="1" applyFill="1" applyAlignment="1">
      <alignment horizontal="right"/>
    </xf>
    <xf numFmtId="1" fontId="4" fillId="0" borderId="0" xfId="7" applyNumberFormat="1" applyFont="1" applyFill="1" applyBorder="1" applyAlignment="1">
      <alignment horizontal="center" vertical="center"/>
    </xf>
    <xf numFmtId="0" fontId="3" fillId="0" borderId="16" xfId="7" applyNumberFormat="1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>
      <alignment horizontal="left" vertical="center" indent="2"/>
    </xf>
    <xf numFmtId="164" fontId="4" fillId="0" borderId="0" xfId="7" applyNumberFormat="1" applyFont="1" applyFill="1" applyBorder="1" applyAlignment="1">
      <alignment horizontal="center" vertical="center"/>
    </xf>
    <xf numFmtId="0" fontId="4" fillId="0" borderId="0" xfId="7" applyFont="1" applyFill="1" applyBorder="1"/>
    <xf numFmtId="3" fontId="3" fillId="0" borderId="21" xfId="7" applyNumberFormat="1" applyFont="1" applyFill="1" applyBorder="1" applyAlignment="1">
      <alignment horizontal="center" vertical="center"/>
    </xf>
    <xf numFmtId="164" fontId="3" fillId="0" borderId="21" xfId="7" applyNumberFormat="1" applyFont="1" applyFill="1" applyBorder="1" applyAlignment="1">
      <alignment horizontal="center" vertical="center"/>
    </xf>
    <xf numFmtId="165" fontId="3" fillId="0" borderId="1" xfId="7" applyNumberFormat="1" applyFont="1" applyFill="1" applyBorder="1" applyAlignment="1">
      <alignment horizontal="center" vertical="center"/>
    </xf>
    <xf numFmtId="165" fontId="3" fillId="0" borderId="1" xfId="7" applyNumberFormat="1" applyFont="1" applyFill="1" applyBorder="1" applyAlignment="1">
      <alignment vertical="center"/>
    </xf>
    <xf numFmtId="165" fontId="3" fillId="0" borderId="0" xfId="7" applyNumberFormat="1" applyFont="1" applyFill="1" applyBorder="1" applyAlignment="1">
      <alignment horizontal="left" vertical="center"/>
    </xf>
    <xf numFmtId="3" fontId="3" fillId="0" borderId="0" xfId="7" applyNumberFormat="1" applyFont="1" applyFill="1" applyBorder="1" applyAlignment="1">
      <alignment horizontal="center" vertical="center"/>
    </xf>
    <xf numFmtId="164" fontId="3" fillId="0" borderId="0" xfId="7" applyNumberFormat="1" applyFont="1" applyFill="1" applyBorder="1" applyAlignment="1">
      <alignment horizontal="center" vertical="center"/>
    </xf>
    <xf numFmtId="165" fontId="3" fillId="0" borderId="0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 applyAlignment="1">
      <alignment horizontal="right"/>
    </xf>
    <xf numFmtId="165" fontId="3" fillId="0" borderId="0" xfId="7" applyNumberFormat="1" applyFont="1" applyFill="1" applyBorder="1" applyAlignment="1">
      <alignment horizontal="left" vertical="center" indent="2"/>
    </xf>
    <xf numFmtId="3" fontId="4" fillId="0" borderId="0" xfId="7" applyNumberFormat="1" applyFont="1" applyFill="1" applyBorder="1" applyAlignment="1">
      <alignment horizontal="center" vertical="center"/>
    </xf>
    <xf numFmtId="165" fontId="4" fillId="0" borderId="0" xfId="7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4" fillId="0" borderId="1" xfId="8" applyFont="1" applyFill="1" applyBorder="1" applyAlignment="1">
      <alignment horizontal="left" vertical="center"/>
    </xf>
    <xf numFmtId="165" fontId="14" fillId="0" borderId="1" xfId="8" applyNumberFormat="1" applyFont="1" applyFill="1" applyBorder="1" applyAlignment="1">
      <alignment horizontal="right" vertical="center"/>
    </xf>
    <xf numFmtId="0" fontId="8" fillId="0" borderId="1" xfId="8" applyFont="1" applyFill="1" applyBorder="1" applyAlignment="1">
      <alignment horizontal="left" vertical="center"/>
    </xf>
    <xf numFmtId="165" fontId="8" fillId="0" borderId="1" xfId="8" applyNumberFormat="1" applyFont="1" applyFill="1" applyBorder="1" applyAlignment="1">
      <alignment horizontal="right" vertical="center"/>
    </xf>
    <xf numFmtId="0" fontId="8" fillId="0" borderId="0" xfId="8" applyFont="1" applyFill="1" applyBorder="1" applyAlignment="1">
      <alignment horizontal="left" vertical="center"/>
    </xf>
    <xf numFmtId="165" fontId="8" fillId="0" borderId="0" xfId="8" applyNumberFormat="1" applyFont="1" applyFill="1" applyBorder="1" applyAlignment="1">
      <alignment horizontal="right" vertical="center"/>
    </xf>
    <xf numFmtId="0" fontId="12" fillId="0" borderId="0" xfId="8" applyFont="1" applyFill="1" applyBorder="1" applyAlignment="1">
      <alignment horizontal="center"/>
    </xf>
    <xf numFmtId="0" fontId="11" fillId="0" borderId="0" xfId="8" applyFont="1" applyFill="1" applyBorder="1"/>
    <xf numFmtId="0" fontId="9" fillId="0" borderId="0" xfId="8" applyFont="1" applyFill="1" applyBorder="1"/>
    <xf numFmtId="0" fontId="9" fillId="0" borderId="3" xfId="8" applyFont="1" applyFill="1" applyBorder="1" applyAlignment="1">
      <alignment vertical="center"/>
    </xf>
    <xf numFmtId="0" fontId="9" fillId="0" borderId="4" xfId="8" applyFont="1" applyFill="1" applyBorder="1" applyAlignment="1">
      <alignment vertical="center"/>
    </xf>
    <xf numFmtId="0" fontId="9" fillId="0" borderId="5" xfId="8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2" applyFont="1" applyFill="1" applyBorder="1" applyAlignment="1">
      <alignment horizontal="left" vertical="center"/>
    </xf>
    <xf numFmtId="3" fontId="9" fillId="0" borderId="8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horizontal="center" vertical="center"/>
    </xf>
    <xf numFmtId="3" fontId="9" fillId="0" borderId="9" xfId="2" applyNumberFormat="1" applyFont="1" applyFill="1" applyBorder="1" applyAlignment="1">
      <alignment horizontal="center" vertical="center"/>
    </xf>
    <xf numFmtId="0" fontId="15" fillId="0" borderId="8" xfId="8" applyFont="1" applyFill="1" applyBorder="1"/>
    <xf numFmtId="0" fontId="9" fillId="0" borderId="8" xfId="8" applyFont="1" applyFill="1" applyBorder="1" applyAlignment="1">
      <alignment horizontal="center"/>
    </xf>
    <xf numFmtId="166" fontId="9" fillId="0" borderId="0" xfId="8" applyNumberFormat="1" applyFont="1" applyFill="1" applyAlignment="1">
      <alignment horizontal="center"/>
    </xf>
    <xf numFmtId="166" fontId="9" fillId="0" borderId="9" xfId="8" applyNumberFormat="1" applyFont="1" applyFill="1" applyBorder="1" applyAlignment="1">
      <alignment horizontal="center"/>
    </xf>
    <xf numFmtId="3" fontId="11" fillId="0" borderId="9" xfId="2" applyNumberFormat="1" applyFont="1" applyFill="1" applyBorder="1" applyAlignment="1">
      <alignment horizontal="center" vertical="center"/>
    </xf>
    <xf numFmtId="0" fontId="16" fillId="0" borderId="8" xfId="8" applyFont="1" applyFill="1" applyBorder="1"/>
    <xf numFmtId="0" fontId="11" fillId="0" borderId="8" xfId="8" applyFont="1" applyFill="1" applyBorder="1" applyAlignment="1">
      <alignment horizontal="center"/>
    </xf>
    <xf numFmtId="3" fontId="11" fillId="0" borderId="8" xfId="8" applyNumberFormat="1" applyFont="1" applyFill="1" applyBorder="1" applyAlignment="1">
      <alignment horizontal="center"/>
    </xf>
    <xf numFmtId="3" fontId="11" fillId="0" borderId="0" xfId="8" applyNumberFormat="1" applyFont="1" applyFill="1" applyAlignment="1">
      <alignment horizontal="center"/>
    </xf>
    <xf numFmtId="3" fontId="11" fillId="0" borderId="9" xfId="8" applyNumberFormat="1" applyFont="1" applyFill="1" applyBorder="1" applyAlignment="1">
      <alignment horizontal="center"/>
    </xf>
    <xf numFmtId="0" fontId="16" fillId="0" borderId="6" xfId="8" applyFont="1" applyFill="1" applyBorder="1"/>
    <xf numFmtId="0" fontId="11" fillId="0" borderId="6" xfId="8" applyFont="1" applyFill="1" applyBorder="1" applyAlignment="1">
      <alignment horizontal="center"/>
    </xf>
    <xf numFmtId="0" fontId="11" fillId="0" borderId="13" xfId="8" applyFont="1" applyFill="1" applyBorder="1" applyAlignment="1">
      <alignment horizontal="center"/>
    </xf>
    <xf numFmtId="0" fontId="11" fillId="0" borderId="10" xfId="8" applyFont="1" applyFill="1" applyBorder="1" applyAlignment="1">
      <alignment horizontal="center"/>
    </xf>
    <xf numFmtId="164" fontId="9" fillId="0" borderId="8" xfId="2" applyNumberFormat="1" applyFont="1" applyFill="1" applyBorder="1" applyAlignment="1">
      <alignment horizontal="center" vertical="center"/>
    </xf>
    <xf numFmtId="164" fontId="9" fillId="0" borderId="0" xfId="2" applyNumberFormat="1" applyFont="1" applyFill="1" applyAlignment="1">
      <alignment horizontal="center" vertical="center"/>
    </xf>
    <xf numFmtId="165" fontId="9" fillId="0" borderId="0" xfId="2" applyNumberFormat="1" applyFont="1" applyFill="1" applyAlignment="1">
      <alignment horizontal="center" vertical="center"/>
    </xf>
    <xf numFmtId="165" fontId="9" fillId="0" borderId="14" xfId="2" applyNumberFormat="1" applyFont="1" applyFill="1" applyBorder="1" applyAlignment="1">
      <alignment horizontal="center" vertical="center"/>
    </xf>
    <xf numFmtId="165" fontId="9" fillId="0" borderId="9" xfId="2" applyNumberFormat="1" applyFont="1" applyFill="1" applyBorder="1" applyAlignment="1">
      <alignment horizontal="center" vertical="center"/>
    </xf>
    <xf numFmtId="164" fontId="11" fillId="0" borderId="8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center" vertical="center"/>
    </xf>
    <xf numFmtId="165" fontId="11" fillId="0" borderId="9" xfId="2" applyNumberFormat="1" applyFont="1" applyFill="1" applyBorder="1" applyAlignment="1">
      <alignment horizontal="center" vertical="center"/>
    </xf>
    <xf numFmtId="165" fontId="11" fillId="0" borderId="0" xfId="8" applyNumberFormat="1" applyFont="1" applyFill="1" applyAlignment="1">
      <alignment horizontal="center"/>
    </xf>
    <xf numFmtId="165" fontId="11" fillId="0" borderId="9" xfId="8" applyNumberFormat="1" applyFont="1" applyFill="1" applyBorder="1" applyAlignment="1">
      <alignment horizontal="center"/>
    </xf>
    <xf numFmtId="165" fontId="11" fillId="0" borderId="11" xfId="8" applyNumberFormat="1" applyFont="1" applyFill="1" applyBorder="1" applyAlignment="1">
      <alignment horizontal="center"/>
    </xf>
    <xf numFmtId="165" fontId="11" fillId="0" borderId="12" xfId="8" applyNumberFormat="1" applyFont="1" applyFill="1" applyBorder="1" applyAlignment="1">
      <alignment horizontal="center"/>
    </xf>
    <xf numFmtId="0" fontId="9" fillId="0" borderId="1" xfId="8" applyFont="1" applyFill="1" applyBorder="1" applyAlignment="1">
      <alignment vertical="center"/>
    </xf>
    <xf numFmtId="0" fontId="9" fillId="0" borderId="3" xfId="8" applyFont="1" applyFill="1" applyBorder="1" applyAlignment="1">
      <alignment horizontal="center" vertical="center"/>
    </xf>
    <xf numFmtId="0" fontId="9" fillId="0" borderId="4" xfId="8" applyFont="1" applyFill="1" applyBorder="1" applyAlignment="1">
      <alignment horizontal="center" vertical="center"/>
    </xf>
    <xf numFmtId="0" fontId="9" fillId="0" borderId="5" xfId="8" applyFont="1" applyFill="1" applyBorder="1" applyAlignment="1">
      <alignment horizontal="center" vertical="center"/>
    </xf>
    <xf numFmtId="0" fontId="9" fillId="0" borderId="0" xfId="8" applyFont="1" applyFill="1" applyAlignment="1">
      <alignment horizontal="justify" vertical="center" wrapText="1"/>
    </xf>
    <xf numFmtId="166" fontId="11" fillId="0" borderId="2" xfId="8" applyNumberFormat="1" applyFont="1" applyFill="1" applyBorder="1"/>
    <xf numFmtId="0" fontId="11" fillId="0" borderId="3" xfId="1" applyFont="1" applyFill="1" applyBorder="1"/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/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left" vertical="center"/>
    </xf>
    <xf numFmtId="166" fontId="9" fillId="0" borderId="2" xfId="1" applyNumberFormat="1" applyFont="1" applyFill="1" applyBorder="1"/>
    <xf numFmtId="166" fontId="9" fillId="0" borderId="14" xfId="1" applyNumberFormat="1" applyFont="1" applyFill="1" applyBorder="1"/>
    <xf numFmtId="166" fontId="9" fillId="0" borderId="0" xfId="1" applyNumberFormat="1" applyFont="1" applyFill="1"/>
    <xf numFmtId="166" fontId="9" fillId="0" borderId="15" xfId="1" applyNumberFormat="1" applyFont="1" applyFill="1" applyBorder="1"/>
    <xf numFmtId="0" fontId="11" fillId="0" borderId="0" xfId="8" applyFont="1" applyFill="1" applyAlignment="1">
      <alignment horizontal="left" vertical="center"/>
    </xf>
    <xf numFmtId="0" fontId="11" fillId="0" borderId="1" xfId="8" applyFont="1" applyFill="1" applyBorder="1" applyAlignment="1">
      <alignment horizontal="left" vertical="center"/>
    </xf>
    <xf numFmtId="0" fontId="11" fillId="0" borderId="1" xfId="8" applyFont="1" applyFill="1" applyBorder="1" applyAlignment="1">
      <alignment vertical="center" wrapText="1"/>
    </xf>
    <xf numFmtId="0" fontId="11" fillId="0" borderId="1" xfId="8" applyFont="1" applyFill="1" applyBorder="1" applyAlignment="1">
      <alignment vertical="center"/>
    </xf>
    <xf numFmtId="165" fontId="11" fillId="0" borderId="1" xfId="8" applyNumberFormat="1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center"/>
    </xf>
    <xf numFmtId="2" fontId="9" fillId="0" borderId="1" xfId="8" applyNumberFormat="1" applyFont="1" applyFill="1" applyBorder="1" applyAlignment="1">
      <alignment horizontal="center" vertical="center" wrapText="1"/>
    </xf>
    <xf numFmtId="165" fontId="5" fillId="0" borderId="0" xfId="7" applyNumberFormat="1" applyFont="1"/>
    <xf numFmtId="165" fontId="3" fillId="0" borderId="0" xfId="7" applyNumberFormat="1" applyFont="1"/>
    <xf numFmtId="0" fontId="4" fillId="0" borderId="0" xfId="7" applyFont="1"/>
    <xf numFmtId="165" fontId="3" fillId="0" borderId="0" xfId="7" applyNumberFormat="1" applyFont="1" applyAlignment="1">
      <alignment horizontal="left" wrapText="1"/>
    </xf>
    <xf numFmtId="165" fontId="4" fillId="0" borderId="0" xfId="7" applyNumberFormat="1" applyFont="1" applyAlignment="1">
      <alignment horizontal="right"/>
    </xf>
    <xf numFmtId="165" fontId="3" fillId="0" borderId="16" xfId="7" applyNumberFormat="1" applyFont="1" applyBorder="1" applyAlignment="1">
      <alignment horizontal="center" vertical="center"/>
    </xf>
    <xf numFmtId="165" fontId="4" fillId="0" borderId="16" xfId="7" applyNumberFormat="1" applyFont="1" applyBorder="1" applyAlignment="1">
      <alignment horizontal="left" vertical="center"/>
    </xf>
    <xf numFmtId="165" fontId="4" fillId="0" borderId="16" xfId="7" applyNumberFormat="1" applyFont="1" applyBorder="1" applyAlignment="1">
      <alignment horizontal="center" vertical="center"/>
    </xf>
    <xf numFmtId="165" fontId="4" fillId="0" borderId="0" xfId="7" applyNumberFormat="1" applyFont="1"/>
    <xf numFmtId="165" fontId="4" fillId="0" borderId="0" xfId="7" applyNumberFormat="1" applyFont="1" applyBorder="1" applyAlignment="1">
      <alignment horizontal="left" vertical="center"/>
    </xf>
    <xf numFmtId="165" fontId="4" fillId="0" borderId="0" xfId="7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3" fillId="0" borderId="3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5" fontId="3" fillId="0" borderId="11" xfId="0" applyNumberFormat="1" applyFont="1" applyBorder="1"/>
    <xf numFmtId="165" fontId="3" fillId="0" borderId="12" xfId="0" applyNumberFormat="1" applyFont="1" applyBorder="1"/>
    <xf numFmtId="0" fontId="4" fillId="0" borderId="8" xfId="0" applyFont="1" applyBorder="1"/>
    <xf numFmtId="0" fontId="4" fillId="0" borderId="9" xfId="0" applyFont="1" applyBorder="1"/>
    <xf numFmtId="165" fontId="4" fillId="0" borderId="8" xfId="0" applyNumberFormat="1" applyFont="1" applyBorder="1"/>
    <xf numFmtId="165" fontId="4" fillId="0" borderId="0" xfId="0" applyNumberFormat="1" applyFont="1"/>
    <xf numFmtId="165" fontId="4" fillId="0" borderId="9" xfId="0" applyNumberFormat="1" applyFont="1" applyBorder="1"/>
    <xf numFmtId="165" fontId="3" fillId="0" borderId="3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0" fontId="4" fillId="0" borderId="6" xfId="0" applyFont="1" applyBorder="1"/>
    <xf numFmtId="0" fontId="4" fillId="0" borderId="12" xfId="0" applyFont="1" applyBorder="1"/>
    <xf numFmtId="165" fontId="4" fillId="0" borderId="6" xfId="0" applyNumberFormat="1" applyFont="1" applyBorder="1"/>
    <xf numFmtId="165" fontId="4" fillId="0" borderId="11" xfId="0" applyNumberFormat="1" applyFont="1" applyBorder="1"/>
    <xf numFmtId="165" fontId="4" fillId="0" borderId="12" xfId="0" applyNumberFormat="1" applyFont="1" applyBorder="1"/>
    <xf numFmtId="0" fontId="4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5" fontId="4" fillId="0" borderId="1" xfId="0" applyNumberFormat="1" applyFont="1" applyBorder="1"/>
    <xf numFmtId="0" fontId="20" fillId="0" borderId="0" xfId="0" applyFont="1" applyAlignment="1">
      <alignment horizontal="left" vertical="center"/>
    </xf>
    <xf numFmtId="0" fontId="22" fillId="0" borderId="1" xfId="0" applyFont="1" applyFill="1" applyBorder="1"/>
    <xf numFmtId="165" fontId="3" fillId="0" borderId="0" xfId="7" applyNumberFormat="1" applyFont="1" applyFill="1" applyAlignment="1"/>
    <xf numFmtId="0" fontId="6" fillId="0" borderId="0" xfId="7"/>
    <xf numFmtId="165" fontId="23" fillId="0" borderId="0" xfId="7" applyNumberFormat="1" applyFont="1"/>
    <xf numFmtId="0" fontId="24" fillId="0" borderId="0" xfId="7" applyFont="1"/>
    <xf numFmtId="0" fontId="4" fillId="0" borderId="12" xfId="0" applyFont="1" applyFill="1" applyBorder="1"/>
    <xf numFmtId="0" fontId="3" fillId="0" borderId="10" xfId="0" applyFont="1" applyFill="1" applyBorder="1"/>
    <xf numFmtId="3" fontId="4" fillId="0" borderId="10" xfId="0" applyNumberFormat="1" applyFont="1" applyFill="1" applyBorder="1"/>
    <xf numFmtId="0" fontId="4" fillId="0" borderId="7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Border="1" applyAlignment="1">
      <alignment vertical="top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3" fillId="0" borderId="0" xfId="7" applyFont="1" applyFill="1" applyAlignment="1">
      <alignment horizontal="left" vertical="center" wrapText="1"/>
    </xf>
    <xf numFmtId="165" fontId="3" fillId="0" borderId="20" xfId="7" applyNumberFormat="1" applyFont="1" applyFill="1" applyBorder="1" applyAlignment="1">
      <alignment horizontal="center" vertical="center"/>
    </xf>
    <xf numFmtId="165" fontId="3" fillId="0" borderId="19" xfId="7" applyNumberFormat="1" applyFont="1" applyFill="1" applyBorder="1" applyAlignment="1">
      <alignment horizontal="center" vertical="center"/>
    </xf>
    <xf numFmtId="165" fontId="3" fillId="0" borderId="18" xfId="7" applyNumberFormat="1" applyFont="1" applyFill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/>
    </xf>
    <xf numFmtId="165" fontId="4" fillId="0" borderId="4" xfId="7" applyNumberFormat="1" applyFont="1" applyFill="1" applyBorder="1" applyAlignment="1">
      <alignment horizontal="center"/>
    </xf>
    <xf numFmtId="165" fontId="4" fillId="0" borderId="5" xfId="7" applyNumberFormat="1" applyFont="1" applyFill="1" applyBorder="1" applyAlignment="1">
      <alignment horizontal="center"/>
    </xf>
    <xf numFmtId="165" fontId="4" fillId="0" borderId="0" xfId="7" applyNumberFormat="1" applyFont="1" applyFill="1" applyAlignment="1">
      <alignment horizontal="left" wrapText="1"/>
    </xf>
    <xf numFmtId="0" fontId="4" fillId="0" borderId="0" xfId="7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5" fontId="4" fillId="0" borderId="22" xfId="7" applyNumberFormat="1" applyFont="1" applyFill="1" applyBorder="1" applyAlignment="1">
      <alignment horizontal="center" vertical="center"/>
    </xf>
    <xf numFmtId="165" fontId="4" fillId="0" borderId="18" xfId="7" applyNumberFormat="1" applyFont="1" applyFill="1" applyBorder="1" applyAlignment="1">
      <alignment horizontal="center" vertical="center"/>
    </xf>
    <xf numFmtId="165" fontId="4" fillId="0" borderId="19" xfId="7" applyNumberFormat="1" applyFont="1" applyFill="1" applyBorder="1" applyAlignment="1">
      <alignment horizontal="center" vertical="center"/>
    </xf>
    <xf numFmtId="0" fontId="14" fillId="0" borderId="0" xfId="8" applyFont="1" applyFill="1" applyAlignment="1">
      <alignment horizontal="left" vertical="center" wrapText="1"/>
    </xf>
    <xf numFmtId="0" fontId="11" fillId="0" borderId="0" xfId="8" applyFont="1" applyFill="1" applyAlignment="1">
      <alignment horizontal="left"/>
    </xf>
    <xf numFmtId="0" fontId="14" fillId="0" borderId="0" xfId="8" applyFont="1" applyFill="1" applyAlignment="1">
      <alignment horizontal="justify" vertical="center" wrapText="1"/>
    </xf>
    <xf numFmtId="0" fontId="11" fillId="0" borderId="0" xfId="8" applyFont="1" applyFill="1"/>
    <xf numFmtId="0" fontId="9" fillId="0" borderId="0" xfId="8" applyFont="1" applyFill="1" applyAlignment="1">
      <alignment horizontal="justify" vertical="center" wrapText="1"/>
    </xf>
    <xf numFmtId="0" fontId="11" fillId="0" borderId="0" xfId="8" applyFont="1" applyFill="1" applyAlignment="1">
      <alignment wrapText="1"/>
    </xf>
    <xf numFmtId="0" fontId="11" fillId="0" borderId="0" xfId="8" applyFont="1" applyFill="1" applyAlignment="1">
      <alignment horizontal="left" vertical="center" wrapText="1"/>
    </xf>
    <xf numFmtId="0" fontId="11" fillId="0" borderId="13" xfId="8" applyFont="1" applyFill="1" applyBorder="1" applyAlignment="1">
      <alignment horizontal="center"/>
    </xf>
    <xf numFmtId="0" fontId="11" fillId="0" borderId="10" xfId="8" applyFont="1" applyFill="1" applyBorder="1" applyAlignment="1">
      <alignment horizontal="center"/>
    </xf>
    <xf numFmtId="0" fontId="9" fillId="0" borderId="8" xfId="8" applyFont="1" applyFill="1" applyBorder="1" applyAlignment="1">
      <alignment horizontal="center"/>
    </xf>
    <xf numFmtId="0" fontId="9" fillId="0" borderId="6" xfId="8" applyFont="1" applyFill="1" applyBorder="1" applyAlignment="1">
      <alignment horizontal="center" vertical="center"/>
    </xf>
    <xf numFmtId="0" fontId="11" fillId="0" borderId="11" xfId="8" applyFont="1" applyFill="1" applyBorder="1" applyAlignment="1">
      <alignment horizontal="center" vertical="center"/>
    </xf>
    <xf numFmtId="0" fontId="11" fillId="0" borderId="0" xfId="8" applyFont="1" applyFill="1" applyAlignment="1">
      <alignment horizontal="left" vertical="top" wrapText="1"/>
    </xf>
    <xf numFmtId="0" fontId="11" fillId="0" borderId="0" xfId="8" applyFont="1" applyFill="1" applyAlignment="1">
      <alignment horizontal="left" vertical="top"/>
    </xf>
    <xf numFmtId="165" fontId="3" fillId="0" borderId="0" xfId="7" applyNumberFormat="1" applyFont="1" applyAlignment="1">
      <alignment horizontal="left" wrapText="1"/>
    </xf>
    <xf numFmtId="0" fontId="4" fillId="0" borderId="0" xfId="0" applyFont="1" applyAlignment="1">
      <alignment horizontal="right" vertical="center"/>
    </xf>
  </cellXfs>
  <cellStyles count="10">
    <cellStyle name="Motif" xfId="1" xr:uid="{00000000-0005-0000-0000-000000000000}"/>
    <cellStyle name="Motif 2" xfId="2" xr:uid="{00000000-0005-0000-0000-000001000000}"/>
    <cellStyle name="Normal" xfId="0" builtinId="0"/>
    <cellStyle name="Normal 2" xfId="5" xr:uid="{00000000-0005-0000-0000-000003000000}"/>
    <cellStyle name="Normal 3" xfId="3" xr:uid="{00000000-0005-0000-0000-000004000000}"/>
    <cellStyle name="Normal 4" xfId="7" xr:uid="{3A30A455-274A-45BE-9B84-DEC0AD075E44}"/>
    <cellStyle name="Normal 5" xfId="8" xr:uid="{08945A55-6372-4BB3-BDC6-41F6FB86C368}"/>
    <cellStyle name="Pourcentage" xfId="6" builtinId="5"/>
    <cellStyle name="Pourcentage 2" xfId="4" xr:uid="{00000000-0005-0000-0000-000008000000}"/>
    <cellStyle name="Pourcentage 3" xfId="9" xr:uid="{2162A6C2-A992-462F-8C0A-53C16E3FBE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1.xml"/><Relationship Id="rId95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43142909654665E-2"/>
          <c:y val="6.0707340118727159E-2"/>
          <c:w val="0.95374176954732515"/>
          <c:h val="0.785890963629546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'F13 Graphiques'!$B$25</c:f>
              <c:strCache>
                <c:ptCount val="1"/>
                <c:pt idx="0">
                  <c:v>CA - Médicaments non remboursables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Graphiques'!$C$14:$T$14</c15:sqref>
                  </c15:fullRef>
                </c:ext>
              </c:extLst>
              <c:f>'F13 Graphiques'!$K$14:$T$14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Graphiques'!$C$17:$T$17</c15:sqref>
                  </c15:fullRef>
                </c:ext>
              </c:extLst>
              <c:f>'F13 Graphiques'!$K$17:$T$17</c:f>
              <c:numCache>
                <c:formatCode>#\ ##0.0</c:formatCode>
                <c:ptCount val="10"/>
                <c:pt idx="0">
                  <c:v>1.899982018</c:v>
                </c:pt>
                <c:pt idx="1" formatCode="0.0">
                  <c:v>2.034240864</c:v>
                </c:pt>
                <c:pt idx="2" formatCode="0.0">
                  <c:v>2.0776687190000001</c:v>
                </c:pt>
                <c:pt idx="3" formatCode="0.0">
                  <c:v>2.1105520549999999</c:v>
                </c:pt>
                <c:pt idx="4" formatCode="0.0">
                  <c:v>2.0093018210000002</c:v>
                </c:pt>
                <c:pt idx="5" formatCode="0.0">
                  <c:v>1.898095281</c:v>
                </c:pt>
                <c:pt idx="6" formatCode="0.0">
                  <c:v>1.673</c:v>
                </c:pt>
                <c:pt idx="7" formatCode="0.0">
                  <c:v>1.659</c:v>
                </c:pt>
                <c:pt idx="8" formatCode="0.0">
                  <c:v>1.9571000000000001</c:v>
                </c:pt>
                <c:pt idx="9" formatCode="0.0">
                  <c:v>2.073242547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D-41E3-8A1F-27CC5693961E}"/>
            </c:ext>
          </c:extLst>
        </c:ser>
        <c:ser>
          <c:idx val="1"/>
          <c:order val="1"/>
          <c:tx>
            <c:strRef>
              <c:f>'F13 Graphiques'!$B$26</c:f>
              <c:strCache>
                <c:ptCount val="1"/>
                <c:pt idx="0">
                  <c:v>CA - Médicaments remboursables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Graphiques'!$C$14:$T$14</c15:sqref>
                  </c15:fullRef>
                </c:ext>
              </c:extLst>
              <c:f>'F13 Graphiques'!$K$14:$T$14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Graphiques'!$C$19:$T$19</c15:sqref>
                  </c15:fullRef>
                </c:ext>
              </c:extLst>
              <c:f>'F13 Graphiques'!$K$19:$T$19</c:f>
              <c:numCache>
                <c:formatCode>#\ ##0.0</c:formatCode>
                <c:ptCount val="10"/>
                <c:pt idx="0">
                  <c:v>18.102485649999998</c:v>
                </c:pt>
                <c:pt idx="1" formatCode="0.0">
                  <c:v>17.995492057</c:v>
                </c:pt>
                <c:pt idx="2" formatCode="0.0">
                  <c:v>17.983211041000001</c:v>
                </c:pt>
                <c:pt idx="3" formatCode="0.0">
                  <c:v>18.009330905999999</c:v>
                </c:pt>
                <c:pt idx="4" formatCode="0.0">
                  <c:v>18.605679158000001</c:v>
                </c:pt>
                <c:pt idx="5" formatCode="0.0">
                  <c:v>19.124730896999999</c:v>
                </c:pt>
                <c:pt idx="6" formatCode="0.0">
                  <c:v>19.4788</c:v>
                </c:pt>
                <c:pt idx="7" formatCode="0.0">
                  <c:v>21.117599999999999</c:v>
                </c:pt>
                <c:pt idx="8" formatCode="0.0">
                  <c:v>23.171800000000001</c:v>
                </c:pt>
                <c:pt idx="9" formatCode="0.0">
                  <c:v>24.943895507000001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D-41E3-8A1F-27CC5693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87098112"/>
        <c:axId val="87099648"/>
      </c:barChart>
      <c:catAx>
        <c:axId val="870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099648"/>
        <c:crosses val="autoZero"/>
        <c:auto val="1"/>
        <c:lblAlgn val="ctr"/>
        <c:lblOffset val="100"/>
        <c:noMultiLvlLbl val="0"/>
      </c:catAx>
      <c:valAx>
        <c:axId val="870996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87098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907530790284973"/>
          <c:y val="0.92090198725159356"/>
          <c:w val="0.6474878376620149"/>
          <c:h val="7.822302212223472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 baseline="0">
          <a:latin typeface="+mn-lt"/>
          <a:cs typeface="Arial" panose="020B0604020202020204" pitchFamily="34" charset="0"/>
        </a:defRPr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4436156084218E-2"/>
          <c:y val="4.8148239871660455E-2"/>
          <c:w val="0.75599798064926982"/>
          <c:h val="0.7856228897859448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'F13 Graphiques'!$B$32</c:f>
              <c:strCache>
                <c:ptCount val="1"/>
                <c:pt idx="0">
                  <c:v>Médicaments non remboursables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Graphiques'!$C$32:$T$32</c15:sqref>
                  </c15:fullRef>
                </c:ext>
              </c:extLst>
              <c:f>'F13 Graphiques'!$K$32:$T$32</c:f>
              <c:numCache>
                <c:formatCode>0.0%</c:formatCode>
                <c:ptCount val="10"/>
                <c:pt idx="0">
                  <c:v>9.4987381033970933E-2</c:v>
                </c:pt>
                <c:pt idx="1">
                  <c:v>0.10156105785450678</c:v>
                </c:pt>
                <c:pt idx="2">
                  <c:v>0.10356817566609053</c:v>
                </c:pt>
                <c:pt idx="3">
                  <c:v>0.10489882367064729</c:v>
                </c:pt>
                <c:pt idx="4">
                  <c:v>9.7468041471725289E-2</c:v>
                </c:pt>
                <c:pt idx="5">
                  <c:v>9.028735075526248E-2</c:v>
                </c:pt>
                <c:pt idx="6">
                  <c:v>7.9093999999999998E-2</c:v>
                </c:pt>
                <c:pt idx="7">
                  <c:v>7.2856000000000004E-2</c:v>
                </c:pt>
                <c:pt idx="8">
                  <c:v>7.7882000000000007E-2</c:v>
                </c:pt>
                <c:pt idx="9">
                  <c:v>7.6738052078504607E-2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2-4794-A33E-29D343D59CF6}"/>
            </c:ext>
          </c:extLst>
        </c:ser>
        <c:ser>
          <c:idx val="4"/>
          <c:order val="1"/>
          <c:tx>
            <c:strRef>
              <c:f>'F13 Graphiques'!$B$34</c:f>
              <c:strCache>
                <c:ptCount val="1"/>
                <c:pt idx="0">
                  <c:v>  Taux de 15 %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Graphiques'!$C$34:$T$34</c15:sqref>
                  </c15:fullRef>
                </c:ext>
              </c:extLst>
              <c:f>'F13 Graphiques'!$K$34:$T$34</c:f>
              <c:numCache>
                <c:formatCode>0.0%</c:formatCode>
                <c:ptCount val="10"/>
                <c:pt idx="0">
                  <c:v>3.1640966080025763E-2</c:v>
                </c:pt>
                <c:pt idx="1">
                  <c:v>2.784089224751176E-2</c:v>
                </c:pt>
                <c:pt idx="2">
                  <c:v>2.4522889767821427E-2</c:v>
                </c:pt>
                <c:pt idx="3">
                  <c:v>2.3224596728805991E-2</c:v>
                </c:pt>
                <c:pt idx="4">
                  <c:v>2.0672934378844765E-2</c:v>
                </c:pt>
                <c:pt idx="5">
                  <c:v>1.9138772474894598E-2</c:v>
                </c:pt>
                <c:pt idx="6">
                  <c:v>1.714597E-2</c:v>
                </c:pt>
                <c:pt idx="7">
                  <c:v>1.6687E-2</c:v>
                </c:pt>
                <c:pt idx="8">
                  <c:v>1.7478E-2</c:v>
                </c:pt>
                <c:pt idx="9">
                  <c:v>1.5737251116316901E-2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2-4794-A33E-29D343D59CF6}"/>
            </c:ext>
          </c:extLst>
        </c:ser>
        <c:ser>
          <c:idx val="5"/>
          <c:order val="2"/>
          <c:tx>
            <c:strRef>
              <c:f>'F13 Graphiques'!$B$35</c:f>
              <c:strCache>
                <c:ptCount val="1"/>
                <c:pt idx="0">
                  <c:v>  Taux de 30 %</c:v>
                </c:pt>
              </c:strCache>
            </c:strRef>
          </c:tx>
          <c:spPr>
            <a:solidFill>
              <a:schemeClr val="tx2">
                <a:lumMod val="9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Graphiques'!$C$35:$T$35</c15:sqref>
                  </c15:fullRef>
                </c:ext>
              </c:extLst>
              <c:f>'F13 Graphiques'!$K$35:$T$35</c:f>
              <c:numCache>
                <c:formatCode>0.0%</c:formatCode>
                <c:ptCount val="10"/>
                <c:pt idx="0">
                  <c:v>5.7488796086876896E-2</c:v>
                </c:pt>
                <c:pt idx="1">
                  <c:v>5.8384426672705506E-2</c:v>
                </c:pt>
                <c:pt idx="2">
                  <c:v>6.3657892389461193E-2</c:v>
                </c:pt>
                <c:pt idx="3">
                  <c:v>6.2727174181199746E-2</c:v>
                </c:pt>
                <c:pt idx="4">
                  <c:v>6.087489977693275E-2</c:v>
                </c:pt>
                <c:pt idx="5">
                  <c:v>6.2943486512995889E-2</c:v>
                </c:pt>
                <c:pt idx="6">
                  <c:v>6.0035560000000002E-2</c:v>
                </c:pt>
                <c:pt idx="7">
                  <c:v>5.8424999999999998E-2</c:v>
                </c:pt>
                <c:pt idx="8">
                  <c:v>6.6767000000000007E-2</c:v>
                </c:pt>
                <c:pt idx="9">
                  <c:v>6.2896661948559501E-2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2-4794-A33E-29D343D59CF6}"/>
            </c:ext>
          </c:extLst>
        </c:ser>
        <c:ser>
          <c:idx val="6"/>
          <c:order val="3"/>
          <c:tx>
            <c:strRef>
              <c:f>'F13 Graphiques'!$B$36</c:f>
              <c:strCache>
                <c:ptCount val="1"/>
                <c:pt idx="0">
                  <c:v>  Taux de 65 %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Graphiques'!$C$36:$T$36</c15:sqref>
                  </c15:fullRef>
                </c:ext>
              </c:extLst>
              <c:f>'F13 Graphiques'!$K$36:$T$36</c:f>
              <c:numCache>
                <c:formatCode>0.0%</c:formatCode>
                <c:ptCount val="10"/>
                <c:pt idx="0">
                  <c:v>0.64934700645856336</c:v>
                </c:pt>
                <c:pt idx="1">
                  <c:v>0.63521114516013166</c:v>
                </c:pt>
                <c:pt idx="2">
                  <c:v>0.62145586560257615</c:v>
                </c:pt>
                <c:pt idx="3">
                  <c:v>0.61316028258778899</c:v>
                </c:pt>
                <c:pt idx="4">
                  <c:v>0.59591487726882753</c:v>
                </c:pt>
                <c:pt idx="5">
                  <c:v>0.59091919567884843</c:v>
                </c:pt>
                <c:pt idx="6">
                  <c:v>0.59660285999999996</c:v>
                </c:pt>
                <c:pt idx="7">
                  <c:v>0.60039399999999998</c:v>
                </c:pt>
                <c:pt idx="8">
                  <c:v>0.59264099999999997</c:v>
                </c:pt>
                <c:pt idx="9">
                  <c:v>0.59967462866042898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82-4794-A33E-29D343D59CF6}"/>
            </c:ext>
          </c:extLst>
        </c:ser>
        <c:ser>
          <c:idx val="7"/>
          <c:order val="4"/>
          <c:tx>
            <c:strRef>
              <c:f>'F13 Graphiques'!$B$37</c:f>
              <c:strCache>
                <c:ptCount val="1"/>
                <c:pt idx="0">
                  <c:v>  Taux de 100 %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Graphiques'!$C$30:$T$30</c15:sqref>
                  </c15:fullRef>
                </c:ext>
              </c:extLst>
              <c:f>'F13 Graphiques'!$K$30:$T$30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Graphiques'!$C$37:$T$37</c15:sqref>
                  </c15:fullRef>
                </c:ext>
              </c:extLst>
              <c:f>'F13 Graphiques'!$K$37:$T$37</c:f>
              <c:numCache>
                <c:formatCode>0.0%</c:formatCode>
                <c:ptCount val="10"/>
                <c:pt idx="0">
                  <c:v>0.16653585034056309</c:v>
                </c:pt>
                <c:pt idx="1">
                  <c:v>0.17700247806514424</c:v>
                </c:pt>
                <c:pt idx="2">
                  <c:v>0.1867951765740507</c:v>
                </c:pt>
                <c:pt idx="3">
                  <c:v>0.195989122831558</c:v>
                </c:pt>
                <c:pt idx="4">
                  <c:v>0.22506924710366963</c:v>
                </c:pt>
                <c:pt idx="5">
                  <c:v>0.23671119457799858</c:v>
                </c:pt>
                <c:pt idx="6">
                  <c:v>0.24712000000000001</c:v>
                </c:pt>
                <c:pt idx="7">
                  <c:v>0.25163600000000003</c:v>
                </c:pt>
                <c:pt idx="8">
                  <c:v>0.245231</c:v>
                </c:pt>
                <c:pt idx="9">
                  <c:v>0.24495340619618999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82-4794-A33E-29D343D59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45824"/>
        <c:axId val="90059904"/>
      </c:barChart>
      <c:catAx>
        <c:axId val="900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59904"/>
        <c:crosses val="autoZero"/>
        <c:auto val="1"/>
        <c:lblAlgn val="ctr"/>
        <c:lblOffset val="100"/>
        <c:noMultiLvlLbl val="0"/>
      </c:catAx>
      <c:valAx>
        <c:axId val="900599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045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95326611633635"/>
          <c:y val="1.9468315488524013E-2"/>
          <c:w val="0.16804673388366362"/>
          <c:h val="0.758372751512750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28433104948156"/>
          <c:y val="4.8082099166308803E-2"/>
          <c:w val="0.60299487311524125"/>
          <c:h val="0.746982378508394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'F13 Graphiques'!$B$45</c:f>
              <c:strCache>
                <c:ptCount val="1"/>
                <c:pt idx="0">
                  <c:v>Répertoire - Génériques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Graphiques'!$D$45:$R$45</c15:sqref>
                  </c15:fullRef>
                </c:ext>
              </c:extLst>
              <c:f>'F13 Graphiques'!$I$45:$R$45</c:f>
              <c:numCache>
                <c:formatCode>0.0%</c:formatCode>
                <c:ptCount val="10"/>
                <c:pt idx="0">
                  <c:v>0.31687102362841502</c:v>
                </c:pt>
                <c:pt idx="1">
                  <c:v>0.33510595113979791</c:v>
                </c:pt>
                <c:pt idx="2">
                  <c:v>0.35657401315668186</c:v>
                </c:pt>
                <c:pt idx="3">
                  <c:v>0.36403188371580097</c:v>
                </c:pt>
                <c:pt idx="4">
                  <c:v>0.37301275334810463</c:v>
                </c:pt>
                <c:pt idx="5">
                  <c:v>0.38351566984535485</c:v>
                </c:pt>
                <c:pt idx="6">
                  <c:v>0.402285</c:v>
                </c:pt>
                <c:pt idx="7">
                  <c:v>0.4086301</c:v>
                </c:pt>
                <c:pt idx="8">
                  <c:v>0.40848499999999999</c:v>
                </c:pt>
                <c:pt idx="9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E-41FF-90AD-0B7CE9A65753}"/>
            </c:ext>
          </c:extLst>
        </c:ser>
        <c:ser>
          <c:idx val="1"/>
          <c:order val="1"/>
          <c:tx>
            <c:strRef>
              <c:f>'F13 Graphiques'!$B$46</c:f>
              <c:strCache>
                <c:ptCount val="1"/>
                <c:pt idx="0">
                  <c:v>Répertoire - Princeps généricables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Graphiques'!$D$46:$R$46</c15:sqref>
                  </c15:fullRef>
                </c:ext>
              </c:extLst>
              <c:f>'F13 Graphiques'!$I$46:$R$46</c:f>
              <c:numCache>
                <c:formatCode>0.0%</c:formatCode>
                <c:ptCount val="10"/>
                <c:pt idx="0">
                  <c:v>0.12171080215033679</c:v>
                </c:pt>
                <c:pt idx="1">
                  <c:v>0.11611823528822357</c:v>
                </c:pt>
                <c:pt idx="2">
                  <c:v>0.11309648933825975</c:v>
                </c:pt>
                <c:pt idx="3">
                  <c:v>0.11594156482405581</c:v>
                </c:pt>
                <c:pt idx="4">
                  <c:v>0.11866220234466349</c:v>
                </c:pt>
                <c:pt idx="5">
                  <c:v>0.12799412412113509</c:v>
                </c:pt>
                <c:pt idx="6">
                  <c:v>0.106267</c:v>
                </c:pt>
                <c:pt idx="7">
                  <c:v>0.10095</c:v>
                </c:pt>
                <c:pt idx="8">
                  <c:v>9.9513000000000004E-2</c:v>
                </c:pt>
                <c:pt idx="9">
                  <c:v>0.10199999999999999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9E-41FF-90AD-0B7CE9A65753}"/>
            </c:ext>
          </c:extLst>
        </c:ser>
        <c:ser>
          <c:idx val="2"/>
          <c:order val="2"/>
          <c:tx>
            <c:strRef>
              <c:f>'F13 Graphiques'!$B$47</c:f>
              <c:strCache>
                <c:ptCount val="1"/>
                <c:pt idx="0">
                  <c:v>Hors répertoire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Graphiques'!$D$44:$R$44</c15:sqref>
                  </c15:fullRef>
                </c:ext>
              </c:extLst>
              <c:f>'F13 Graphiques'!$I$44:$R$44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Graphiques'!$D$47:$R$47</c15:sqref>
                  </c15:fullRef>
                </c:ext>
              </c:extLst>
              <c:f>'F13 Graphiques'!$I$47:$R$47</c:f>
              <c:numCache>
                <c:formatCode>0.0%</c:formatCode>
                <c:ptCount val="10"/>
                <c:pt idx="0">
                  <c:v>0.56141817422124818</c:v>
                </c:pt>
                <c:pt idx="1">
                  <c:v>0.54877581357197858</c:v>
                </c:pt>
                <c:pt idx="2">
                  <c:v>0.53032949750505842</c:v>
                </c:pt>
                <c:pt idx="3">
                  <c:v>0.5200265514601432</c:v>
                </c:pt>
                <c:pt idx="4">
                  <c:v>0.50832504430723191</c:v>
                </c:pt>
                <c:pt idx="5">
                  <c:v>0.48849020603351007</c:v>
                </c:pt>
                <c:pt idx="6">
                  <c:v>0.491448</c:v>
                </c:pt>
                <c:pt idx="7">
                  <c:v>0.49041990000000002</c:v>
                </c:pt>
                <c:pt idx="8">
                  <c:v>0.49199999999999999</c:v>
                </c:pt>
                <c:pt idx="9">
                  <c:v>0.47799999999999998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9E-41FF-90AD-0B7CE9A6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81152"/>
        <c:axId val="90082688"/>
      </c:barChart>
      <c:lineChart>
        <c:grouping val="standard"/>
        <c:varyColors val="0"/>
        <c:ser>
          <c:idx val="3"/>
          <c:order val="3"/>
          <c:tx>
            <c:strRef>
              <c:f>'F13 Graphiques'!$B$48</c:f>
              <c:strCache>
                <c:ptCount val="1"/>
                <c:pt idx="0">
                  <c:v>Chiffre d’affaires du répertoire des génériques (en milliards d’euros, éch. de droite)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Graphiques'!$E$44:$R$44</c15:sqref>
                  </c15:fullRef>
                </c:ext>
              </c:extLst>
              <c:f>'F13 Graphiques'!$J$44:$R$44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Graphiques'!$D$48:$R$48</c15:sqref>
                  </c15:fullRef>
                </c:ext>
              </c:extLst>
              <c:f>'F13 Graphiques'!$I$48:$R$48</c:f>
              <c:numCache>
                <c:formatCode>#,##0.00</c:formatCode>
                <c:ptCount val="10"/>
                <c:pt idx="0">
                  <c:v>5.2474138730000002</c:v>
                </c:pt>
                <c:pt idx="1">
                  <c:v>5.1059734409999997</c:v>
                </c:pt>
                <c:pt idx="2">
                  <c:v>5.4195765060000003</c:v>
                </c:pt>
                <c:pt idx="3">
                  <c:v>5.7278394480000001</c:v>
                </c:pt>
                <c:pt idx="4">
                  <c:v>6.1686739419999999</c:v>
                </c:pt>
                <c:pt idx="5">
                  <c:v>6.316961547</c:v>
                </c:pt>
                <c:pt idx="6">
                  <c:v>6.2976999999999999</c:v>
                </c:pt>
                <c:pt idx="7">
                  <c:v>7.1317000000000004</c:v>
                </c:pt>
                <c:pt idx="8">
                  <c:v>7.3155000000000001</c:v>
                </c:pt>
                <c:pt idx="9">
                  <c:v>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9E-41FF-90AD-0B7CE9A65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8304"/>
        <c:axId val="90096768"/>
      </c:lineChart>
      <c:catAx>
        <c:axId val="900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082688"/>
        <c:crosses val="autoZero"/>
        <c:auto val="1"/>
        <c:lblAlgn val="ctr"/>
        <c:lblOffset val="100"/>
        <c:noMultiLvlLbl val="0"/>
      </c:catAx>
      <c:valAx>
        <c:axId val="900826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081152"/>
        <c:crosses val="autoZero"/>
        <c:crossBetween val="between"/>
      </c:valAx>
      <c:valAx>
        <c:axId val="90096768"/>
        <c:scaling>
          <c:orientation val="minMax"/>
          <c:max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90098304"/>
        <c:crosses val="max"/>
        <c:crossBetween val="between"/>
        <c:majorUnit val="2"/>
      </c:valAx>
      <c:catAx>
        <c:axId val="90098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00967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6491665379214302"/>
          <c:y val="1.5332052920593285E-3"/>
          <c:w val="0.21412278091837747"/>
          <c:h val="0.95573948200019687"/>
        </c:manualLayout>
      </c:layout>
      <c:overlay val="0"/>
      <c:txPr>
        <a:bodyPr/>
        <a:lstStyle/>
        <a:p>
          <a:pPr>
            <a:defRPr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9038623356794"/>
          <c:y val="4.4312117235345588E-2"/>
          <c:w val="0.90783725428816808"/>
          <c:h val="0.60617271799358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'F13 Graphiques'!$B$75</c:f>
              <c:strCache>
                <c:ptCount val="1"/>
                <c:pt idx="0">
                  <c:v>Moins de 5 ans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Graphiques'!$D$75:$T$75</c15:sqref>
                  </c15:fullRef>
                </c:ext>
              </c:extLst>
              <c:f>'F13 Graphiques'!$K$75:$T$75</c:f>
              <c:numCache>
                <c:formatCode>0.0%</c:formatCode>
                <c:ptCount val="10"/>
                <c:pt idx="0">
                  <c:v>9.2094566803316319E-2</c:v>
                </c:pt>
                <c:pt idx="1">
                  <c:v>9.3102208247108451E-2</c:v>
                </c:pt>
                <c:pt idx="2">
                  <c:v>9.8301122139402911E-2</c:v>
                </c:pt>
                <c:pt idx="3">
                  <c:v>9.2871536018479389E-2</c:v>
                </c:pt>
                <c:pt idx="4">
                  <c:v>0.1004253847512251</c:v>
                </c:pt>
                <c:pt idx="5">
                  <c:v>0.11929114298585364</c:v>
                </c:pt>
                <c:pt idx="6">
                  <c:v>9.7000000000000003E-2</c:v>
                </c:pt>
                <c:pt idx="7">
                  <c:v>9.5100000000000004E-2</c:v>
                </c:pt>
                <c:pt idx="8">
                  <c:v>0.113758</c:v>
                </c:pt>
                <c:pt idx="9">
                  <c:v>8.6599999999999996E-2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E-46EB-B5E1-C07267B1D79C}"/>
            </c:ext>
          </c:extLst>
        </c:ser>
        <c:ser>
          <c:idx val="1"/>
          <c:order val="1"/>
          <c:tx>
            <c:strRef>
              <c:f>'F13 Graphiques'!$B$76</c:f>
              <c:strCache>
                <c:ptCount val="1"/>
                <c:pt idx="0">
                  <c:v>Entre 5 et 10 ans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Graphiques'!$D$76:$T$76</c15:sqref>
                  </c15:fullRef>
                </c:ext>
              </c:extLst>
              <c:f>'F13 Graphiques'!$K$76:$T$76</c:f>
              <c:numCache>
                <c:formatCode>0.0%</c:formatCode>
                <c:ptCount val="10"/>
                <c:pt idx="0">
                  <c:v>0.19138312047218775</c:v>
                </c:pt>
                <c:pt idx="1">
                  <c:v>0.18359044684831871</c:v>
                </c:pt>
                <c:pt idx="2">
                  <c:v>0.14995064829367921</c:v>
                </c:pt>
                <c:pt idx="3">
                  <c:v>0.16124247747910742</c:v>
                </c:pt>
                <c:pt idx="4">
                  <c:v>0.19003831308569533</c:v>
                </c:pt>
                <c:pt idx="5">
                  <c:v>0.18419633337442615</c:v>
                </c:pt>
                <c:pt idx="6">
                  <c:v>0.215</c:v>
                </c:pt>
                <c:pt idx="7">
                  <c:v>0.25590000000000002</c:v>
                </c:pt>
                <c:pt idx="8">
                  <c:v>0.21279200000000001</c:v>
                </c:pt>
                <c:pt idx="9">
                  <c:v>0.23069999999999999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E-46EB-B5E1-C07267B1D79C}"/>
            </c:ext>
          </c:extLst>
        </c:ser>
        <c:ser>
          <c:idx val="2"/>
          <c:order val="2"/>
          <c:tx>
            <c:strRef>
              <c:f>'F13 Graphiques'!$B$77</c:f>
              <c:strCache>
                <c:ptCount val="1"/>
                <c:pt idx="0">
                  <c:v>Entre 10 et 20 ans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Graphiques'!$D$77:$T$77</c15:sqref>
                  </c15:fullRef>
                </c:ext>
              </c:extLst>
              <c:f>'F13 Graphiques'!$K$77:$T$77</c:f>
              <c:numCache>
                <c:formatCode>0.0%</c:formatCode>
                <c:ptCount val="10"/>
                <c:pt idx="0">
                  <c:v>0.36584895732260947</c:v>
                </c:pt>
                <c:pt idx="1">
                  <c:v>0.36424061977512395</c:v>
                </c:pt>
                <c:pt idx="2">
                  <c:v>0.35548746814042353</c:v>
                </c:pt>
                <c:pt idx="3">
                  <c:v>0.33440726282583699</c:v>
                </c:pt>
                <c:pt idx="4">
                  <c:v>0.30356225666567521</c:v>
                </c:pt>
                <c:pt idx="5">
                  <c:v>0.29746809294411586</c:v>
                </c:pt>
                <c:pt idx="6">
                  <c:v>0.30399999999999999</c:v>
                </c:pt>
                <c:pt idx="7">
                  <c:v>0.26550000000000001</c:v>
                </c:pt>
                <c:pt idx="8">
                  <c:v>0.29949799999999999</c:v>
                </c:pt>
                <c:pt idx="9">
                  <c:v>0.3019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E-46EB-B5E1-C07267B1D79C}"/>
            </c:ext>
          </c:extLst>
        </c:ser>
        <c:ser>
          <c:idx val="3"/>
          <c:order val="3"/>
          <c:tx>
            <c:strRef>
              <c:f>'F13 Graphiques'!$B$78</c:f>
              <c:strCache>
                <c:ptCount val="1"/>
                <c:pt idx="0">
                  <c:v>Plus de 20 ans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'F13 Graphiques'!$D$73:$T$73</c15:sqref>
                  </c15:fullRef>
                </c:ext>
              </c:extLst>
              <c:f>'F13 Graphiques'!$K$73:$T$73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'F13 Graphiques'!$D$78:$T$78</c15:sqref>
                  </c15:fullRef>
                </c:ext>
              </c:extLst>
              <c:f>'F13 Graphiques'!$K$78:$T$78</c:f>
              <c:numCache>
                <c:formatCode>0.0%</c:formatCode>
                <c:ptCount val="10"/>
                <c:pt idx="0">
                  <c:v>0.35067335540188649</c:v>
                </c:pt>
                <c:pt idx="1">
                  <c:v>0.35906672512944893</c:v>
                </c:pt>
                <c:pt idx="2">
                  <c:v>0.39626076142649436</c:v>
                </c:pt>
                <c:pt idx="3">
                  <c:v>0.41147872367657623</c:v>
                </c:pt>
                <c:pt idx="4">
                  <c:v>0.40597404549740435</c:v>
                </c:pt>
                <c:pt idx="5">
                  <c:v>0.39904443069560436</c:v>
                </c:pt>
                <c:pt idx="6">
                  <c:v>0.38400000000000001</c:v>
                </c:pt>
                <c:pt idx="7">
                  <c:v>0.38350000000000001</c:v>
                </c:pt>
                <c:pt idx="8">
                  <c:v>0.37395200000000001</c:v>
                </c:pt>
                <c:pt idx="9">
                  <c:v>0.38080000000000003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E-46EB-B5E1-C07267B1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236608"/>
        <c:axId val="91242496"/>
      </c:barChart>
      <c:catAx>
        <c:axId val="9123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fr-FR"/>
          </a:p>
        </c:txPr>
        <c:crossAx val="91242496"/>
        <c:crosses val="autoZero"/>
        <c:auto val="1"/>
        <c:lblAlgn val="ctr"/>
        <c:lblOffset val="100"/>
        <c:noMultiLvlLbl val="0"/>
      </c:catAx>
      <c:valAx>
        <c:axId val="912424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23660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3.3014917721272102E-2"/>
          <c:y val="0.80920494313210845"/>
          <c:w val="0.94812444622766101"/>
          <c:h val="0.15838764946048411"/>
        </c:manualLayout>
      </c:layout>
      <c:overlay val="0"/>
      <c:txPr>
        <a:bodyPr/>
        <a:lstStyle/>
        <a:p>
          <a:pPr>
            <a:defRPr baseline="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50">
          <a:latin typeface="+mn-lt"/>
        </a:defRPr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24848</xdr:colOff>
      <xdr:row>0</xdr:row>
      <xdr:rowOff>0</xdr:rowOff>
    </xdr:from>
    <xdr:to>
      <xdr:col>30</xdr:col>
      <xdr:colOff>640772</xdr:colOff>
      <xdr:row>21</xdr:row>
      <xdr:rowOff>103909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56E3E8-FBF6-4C52-ABF1-0735B1FC1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648897</xdr:colOff>
      <xdr:row>26</xdr:row>
      <xdr:rowOff>27781</xdr:rowOff>
    </xdr:from>
    <xdr:to>
      <xdr:col>29</xdr:col>
      <xdr:colOff>424295</xdr:colOff>
      <xdr:row>41</xdr:row>
      <xdr:rowOff>34636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7E9F585-5821-4D02-AD56-25DD90964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10134</xdr:colOff>
      <xdr:row>46</xdr:row>
      <xdr:rowOff>17318</xdr:rowOff>
    </xdr:from>
    <xdr:to>
      <xdr:col>26</xdr:col>
      <xdr:colOff>649432</xdr:colOff>
      <xdr:row>64</xdr:row>
      <xdr:rowOff>441613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1A43E28-3BE6-46D3-9193-26F0A9570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23423</xdr:colOff>
      <xdr:row>46</xdr:row>
      <xdr:rowOff>33094</xdr:rowOff>
    </xdr:from>
    <xdr:to>
      <xdr:col>32</xdr:col>
      <xdr:colOff>718704</xdr:colOff>
      <xdr:row>63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254332D-9E64-4D0F-B3C3-FFE4569A2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24</xdr:col>
      <xdr:colOff>372718</xdr:colOff>
      <xdr:row>15</xdr:row>
      <xdr:rowOff>89866</xdr:rowOff>
    </xdr:from>
    <xdr:ext cx="455543" cy="173937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3B6DD066-EC36-4B75-B907-48BE420CE37B}"/>
            </a:ext>
          </a:extLst>
        </xdr:cNvPr>
        <xdr:cNvSpPr txBox="1"/>
      </xdr:nvSpPr>
      <xdr:spPr>
        <a:xfrm>
          <a:off x="14545918" y="2560016"/>
          <a:ext cx="455543" cy="1739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000" b="1">
              <a:latin typeface="Arial Narrow" panose="020B0606020202030204" pitchFamily="34" charset="0"/>
            </a:rPr>
            <a:t>1,6%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0.25947</cdr:x>
      <cdr:y>0.46289</cdr:y>
    </cdr:from>
    <cdr:to>
      <cdr:x>0.30846</cdr:x>
      <cdr:y>0.55796</cdr:y>
    </cdr:to>
    <cdr:sp macro="" textlink="">
      <cdr:nvSpPr>
        <cdr:cNvPr id="33" name="ZoneTexte 1"/>
        <cdr:cNvSpPr txBox="1"/>
      </cdr:nvSpPr>
      <cdr:spPr>
        <a:xfrm xmlns:a="http://schemas.openxmlformats.org/drawingml/2006/main">
          <a:off x="1929848" y="1387884"/>
          <a:ext cx="364434" cy="285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-0,1%</a:t>
          </a:r>
        </a:p>
      </cdr:txBody>
    </cdr:sp>
  </cdr:relSizeAnchor>
  <cdr:relSizeAnchor xmlns:cdr="http://schemas.openxmlformats.org/drawingml/2006/chartDrawing">
    <cdr:from>
      <cdr:x>0.25835</cdr:x>
      <cdr:y>0.76545</cdr:y>
    </cdr:from>
    <cdr:to>
      <cdr:x>0.3196</cdr:x>
      <cdr:y>0.86686</cdr:y>
    </cdr:to>
    <cdr:sp macro="" textlink="">
      <cdr:nvSpPr>
        <cdr:cNvPr id="34" name="ZoneTexte 1"/>
        <cdr:cNvSpPr txBox="1"/>
      </cdr:nvSpPr>
      <cdr:spPr>
        <a:xfrm xmlns:a="http://schemas.openxmlformats.org/drawingml/2006/main">
          <a:off x="1921566" y="2295051"/>
          <a:ext cx="455544" cy="30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2,1%</a:t>
          </a:r>
        </a:p>
      </cdr:txBody>
    </cdr:sp>
  </cdr:relSizeAnchor>
  <cdr:relSizeAnchor xmlns:cdr="http://schemas.openxmlformats.org/drawingml/2006/chartDrawing">
    <cdr:from>
      <cdr:x>0.1138</cdr:x>
      <cdr:y>0.10431</cdr:y>
    </cdr:from>
    <cdr:to>
      <cdr:x>0.17192</cdr:x>
      <cdr:y>0.21403</cdr:y>
    </cdr:to>
    <cdr:sp macro="" textlink="">
      <cdr:nvSpPr>
        <cdr:cNvPr id="35" name="ZoneTexte 1"/>
        <cdr:cNvSpPr txBox="1"/>
      </cdr:nvSpPr>
      <cdr:spPr>
        <a:xfrm xmlns:a="http://schemas.openxmlformats.org/drawingml/2006/main">
          <a:off x="956861" y="355217"/>
          <a:ext cx="488673" cy="3736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0.54232</cdr:x>
      <cdr:y>0.21271</cdr:y>
    </cdr:from>
    <cdr:to>
      <cdr:x>0.60022</cdr:x>
      <cdr:y>0.3011</cdr:y>
    </cdr:to>
    <cdr:sp macro="" textlink="">
      <cdr:nvSpPr>
        <cdr:cNvPr id="39" name="ZoneTexte 1"/>
        <cdr:cNvSpPr txBox="1"/>
      </cdr:nvSpPr>
      <cdr:spPr>
        <a:xfrm xmlns:a="http://schemas.openxmlformats.org/drawingml/2006/main">
          <a:off x="4033631" y="637761"/>
          <a:ext cx="430696" cy="265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2,0%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0.35049</cdr:x>
      <cdr:y>0.45517</cdr:y>
    </cdr:from>
    <cdr:to>
      <cdr:x>0.40575</cdr:x>
      <cdr:y>0.55024</cdr:y>
    </cdr:to>
    <cdr:sp macro="" textlink="">
      <cdr:nvSpPr>
        <cdr:cNvPr id="40" name="ZoneTexte 1"/>
        <cdr:cNvSpPr txBox="1"/>
      </cdr:nvSpPr>
      <cdr:spPr>
        <a:xfrm xmlns:a="http://schemas.openxmlformats.org/drawingml/2006/main">
          <a:off x="2606842" y="1364730"/>
          <a:ext cx="411012" cy="285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0,1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0.44766</cdr:x>
      <cdr:y>0.75593</cdr:y>
    </cdr:from>
    <cdr:to>
      <cdr:x>0.50223</cdr:x>
      <cdr:y>0.87559</cdr:y>
    </cdr:to>
    <cdr:sp macro="" textlink="">
      <cdr:nvSpPr>
        <cdr:cNvPr id="41" name="ZoneTexte 1"/>
        <cdr:cNvSpPr txBox="1"/>
      </cdr:nvSpPr>
      <cdr:spPr>
        <a:xfrm xmlns:a="http://schemas.openxmlformats.org/drawingml/2006/main">
          <a:off x="3329609" y="2266507"/>
          <a:ext cx="405847" cy="358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-4,8%</a:t>
          </a:r>
        </a:p>
      </cdr:txBody>
    </cdr:sp>
  </cdr:relSizeAnchor>
  <cdr:relSizeAnchor xmlns:cdr="http://schemas.openxmlformats.org/drawingml/2006/chartDrawing">
    <cdr:from>
      <cdr:x>0.34967</cdr:x>
      <cdr:y>0.21547</cdr:y>
    </cdr:from>
    <cdr:to>
      <cdr:x>0.40646</cdr:x>
      <cdr:y>0.31768</cdr:y>
    </cdr:to>
    <cdr:sp macro="" textlink="">
      <cdr:nvSpPr>
        <cdr:cNvPr id="42" name="ZoneTexte 1"/>
        <cdr:cNvSpPr txBox="1"/>
      </cdr:nvSpPr>
      <cdr:spPr>
        <a:xfrm xmlns:a="http://schemas.openxmlformats.org/drawingml/2006/main">
          <a:off x="2600740" y="646043"/>
          <a:ext cx="422412" cy="306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0,3%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0.05457</cdr:x>
      <cdr:y>0.20718</cdr:y>
    </cdr:from>
    <cdr:to>
      <cdr:x>0.13252</cdr:x>
      <cdr:y>0.29558</cdr:y>
    </cdr:to>
    <cdr:sp macro="" textlink="">
      <cdr:nvSpPr>
        <cdr:cNvPr id="43" name="ZoneTexte 1"/>
        <cdr:cNvSpPr txBox="1"/>
      </cdr:nvSpPr>
      <cdr:spPr>
        <a:xfrm xmlns:a="http://schemas.openxmlformats.org/drawingml/2006/main">
          <a:off x="405848" y="621196"/>
          <a:ext cx="579783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0.06459</cdr:x>
      <cdr:y>0.21271</cdr:y>
    </cdr:from>
    <cdr:to>
      <cdr:x>0.11804</cdr:x>
      <cdr:y>0.32597</cdr:y>
    </cdr:to>
    <cdr:sp macro="" textlink="">
      <cdr:nvSpPr>
        <cdr:cNvPr id="44" name="ZoneTexte 1"/>
        <cdr:cNvSpPr txBox="1"/>
      </cdr:nvSpPr>
      <cdr:spPr>
        <a:xfrm xmlns:a="http://schemas.openxmlformats.org/drawingml/2006/main">
          <a:off x="480392" y="637769"/>
          <a:ext cx="397564" cy="339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-2,0%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0.15924</cdr:x>
      <cdr:y>0.22376</cdr:y>
    </cdr:from>
    <cdr:to>
      <cdr:x>0.21826</cdr:x>
      <cdr:y>0.33149</cdr:y>
    </cdr:to>
    <cdr:sp macro="" textlink="">
      <cdr:nvSpPr>
        <cdr:cNvPr id="45" name="ZoneTexte 1"/>
        <cdr:cNvSpPr txBox="1"/>
      </cdr:nvSpPr>
      <cdr:spPr>
        <a:xfrm xmlns:a="http://schemas.openxmlformats.org/drawingml/2006/main">
          <a:off x="1184413" y="670891"/>
          <a:ext cx="438978" cy="323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0,1%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0.2539</cdr:x>
      <cdr:y>0.22099</cdr:y>
    </cdr:from>
    <cdr:to>
      <cdr:x>0.30846</cdr:x>
      <cdr:y>0.33425</cdr:y>
    </cdr:to>
    <cdr:sp macro="" textlink="">
      <cdr:nvSpPr>
        <cdr:cNvPr id="46" name="ZoneTexte 1"/>
        <cdr:cNvSpPr txBox="1"/>
      </cdr:nvSpPr>
      <cdr:spPr>
        <a:xfrm xmlns:a="http://schemas.openxmlformats.org/drawingml/2006/main">
          <a:off x="1888435" y="662609"/>
          <a:ext cx="405847" cy="339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0,2%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0.24284</cdr:x>
      <cdr:y>0.0683</cdr:y>
    </cdr:from>
    <cdr:to>
      <cdr:x>0.29209</cdr:x>
      <cdr:y>0.18728</cdr:y>
    </cdr:to>
    <cdr:sp macro="" textlink="">
      <cdr:nvSpPr>
        <cdr:cNvPr id="47" name="ZoneTexte 1"/>
        <cdr:cNvSpPr txBox="1"/>
      </cdr:nvSpPr>
      <cdr:spPr>
        <a:xfrm xmlns:a="http://schemas.openxmlformats.org/drawingml/2006/main">
          <a:off x="2041882" y="232587"/>
          <a:ext cx="414132" cy="4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0.30194</cdr:x>
      <cdr:y>0.07265</cdr:y>
    </cdr:from>
    <cdr:to>
      <cdr:x>0.35612</cdr:x>
      <cdr:y>0.19458</cdr:y>
    </cdr:to>
    <cdr:sp macro="" textlink="">
      <cdr:nvSpPr>
        <cdr:cNvPr id="48" name="ZoneTexte 1"/>
        <cdr:cNvSpPr txBox="1"/>
      </cdr:nvSpPr>
      <cdr:spPr>
        <a:xfrm xmlns:a="http://schemas.openxmlformats.org/drawingml/2006/main">
          <a:off x="2538839" y="247402"/>
          <a:ext cx="455543" cy="415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0.82962</cdr:x>
      <cdr:y>0.10773</cdr:y>
    </cdr:from>
    <cdr:to>
      <cdr:x>0.88419</cdr:x>
      <cdr:y>0.19944</cdr:y>
    </cdr:to>
    <cdr:sp macro="" textlink="">
      <cdr:nvSpPr>
        <cdr:cNvPr id="49" name="ZoneTexte 1"/>
        <cdr:cNvSpPr txBox="1"/>
      </cdr:nvSpPr>
      <cdr:spPr>
        <a:xfrm xmlns:a="http://schemas.openxmlformats.org/drawingml/2006/main">
          <a:off x="6170544" y="323022"/>
          <a:ext cx="405847" cy="274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10,3%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0.18374</cdr:x>
      <cdr:y>0.09389</cdr:y>
    </cdr:from>
    <cdr:to>
      <cdr:x>0.22314</cdr:x>
      <cdr:y>0.2043</cdr:y>
    </cdr:to>
    <cdr:sp macro="" textlink="">
      <cdr:nvSpPr>
        <cdr:cNvPr id="50" name="ZoneTexte 1"/>
        <cdr:cNvSpPr txBox="1"/>
      </cdr:nvSpPr>
      <cdr:spPr>
        <a:xfrm xmlns:a="http://schemas.openxmlformats.org/drawingml/2006/main">
          <a:off x="1544926" y="319733"/>
          <a:ext cx="331304" cy="3760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000" b="1" i="0" u="none" strike="noStrike">
            <a:solidFill>
              <a:srgbClr val="000000"/>
            </a:solidFill>
            <a:latin typeface="Arial Narrow"/>
          </a:endParaRPr>
        </a:p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0.44432</cdr:x>
      <cdr:y>0.22099</cdr:y>
    </cdr:from>
    <cdr:to>
      <cdr:x>0.50557</cdr:x>
      <cdr:y>0.30663</cdr:y>
    </cdr:to>
    <cdr:sp macro="" textlink="">
      <cdr:nvSpPr>
        <cdr:cNvPr id="51" name="ZoneTexte 1"/>
        <cdr:cNvSpPr txBox="1"/>
      </cdr:nvSpPr>
      <cdr:spPr>
        <a:xfrm xmlns:a="http://schemas.openxmlformats.org/drawingml/2006/main">
          <a:off x="3304762" y="662608"/>
          <a:ext cx="455542" cy="256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2,5%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0.31146</cdr:x>
      <cdr:y>0.4155</cdr:y>
    </cdr:from>
    <cdr:to>
      <cdr:x>0.36103</cdr:x>
      <cdr:y>0.51057</cdr:y>
    </cdr:to>
    <cdr:sp macro="" textlink="">
      <cdr:nvSpPr>
        <cdr:cNvPr id="53" name="ZoneTexte 1"/>
        <cdr:cNvSpPr txBox="1"/>
      </cdr:nvSpPr>
      <cdr:spPr>
        <a:xfrm xmlns:a="http://schemas.openxmlformats.org/drawingml/2006/main">
          <a:off x="2618852" y="1414953"/>
          <a:ext cx="416801" cy="32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0,5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0.15941</cdr:x>
      <cdr:y>0.40937</cdr:y>
    </cdr:from>
    <cdr:to>
      <cdr:x>0.21998</cdr:x>
      <cdr:y>0.50444</cdr:y>
    </cdr:to>
    <cdr:sp macro="" textlink="">
      <cdr:nvSpPr>
        <cdr:cNvPr id="54" name="ZoneTexte 1"/>
        <cdr:cNvSpPr txBox="1"/>
      </cdr:nvSpPr>
      <cdr:spPr>
        <a:xfrm xmlns:a="http://schemas.openxmlformats.org/drawingml/2006/main">
          <a:off x="1242393" y="1047711"/>
          <a:ext cx="472108" cy="243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0.35282</cdr:x>
      <cdr:y>0.40131</cdr:y>
    </cdr:from>
    <cdr:to>
      <cdr:x>0.40489</cdr:x>
      <cdr:y>0.51671</cdr:y>
    </cdr:to>
    <cdr:sp macro="" textlink="">
      <cdr:nvSpPr>
        <cdr:cNvPr id="55" name="ZoneTexte 1"/>
        <cdr:cNvSpPr txBox="1"/>
      </cdr:nvSpPr>
      <cdr:spPr>
        <a:xfrm xmlns:a="http://schemas.openxmlformats.org/drawingml/2006/main">
          <a:off x="2749827" y="1027083"/>
          <a:ext cx="405848" cy="295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0.11838</cdr:x>
      <cdr:y>0.39888</cdr:y>
    </cdr:from>
    <cdr:to>
      <cdr:x>0.16795</cdr:x>
      <cdr:y>0.52247</cdr:y>
    </cdr:to>
    <cdr:sp macro="" textlink="">
      <cdr:nvSpPr>
        <cdr:cNvPr id="56" name="ZoneTexte 1"/>
        <cdr:cNvSpPr txBox="1"/>
      </cdr:nvSpPr>
      <cdr:spPr>
        <a:xfrm xmlns:a="http://schemas.openxmlformats.org/drawingml/2006/main">
          <a:off x="995417" y="1358348"/>
          <a:ext cx="416801" cy="420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3,6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0.06708</cdr:x>
      <cdr:y>0.3739</cdr:y>
    </cdr:from>
    <cdr:to>
      <cdr:x>0.12553</cdr:x>
      <cdr:y>0.62123</cdr:y>
    </cdr:to>
    <cdr:sp macro="" textlink="">
      <cdr:nvSpPr>
        <cdr:cNvPr id="57" name="ZoneTexte 1"/>
        <cdr:cNvSpPr txBox="1"/>
      </cdr:nvSpPr>
      <cdr:spPr>
        <a:xfrm xmlns:a="http://schemas.openxmlformats.org/drawingml/2006/main">
          <a:off x="498924" y="1121079"/>
          <a:ext cx="434738" cy="741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0.49895</cdr:x>
      <cdr:y>0.41423</cdr:y>
    </cdr:from>
    <cdr:to>
      <cdr:x>0.54722</cdr:x>
      <cdr:y>0.5093</cdr:y>
    </cdr:to>
    <cdr:sp macro="" textlink="">
      <cdr:nvSpPr>
        <cdr:cNvPr id="58" name="ZoneTexte 1"/>
        <cdr:cNvSpPr txBox="1"/>
      </cdr:nvSpPr>
      <cdr:spPr>
        <a:xfrm xmlns:a="http://schemas.openxmlformats.org/drawingml/2006/main">
          <a:off x="4195361" y="1410617"/>
          <a:ext cx="405848" cy="323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-2,2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0.0657</cdr:x>
      <cdr:y>0.44938</cdr:y>
    </cdr:from>
    <cdr:to>
      <cdr:x>0.12138</cdr:x>
      <cdr:y>0.5637</cdr:y>
    </cdr:to>
    <cdr:sp macro="" textlink="">
      <cdr:nvSpPr>
        <cdr:cNvPr id="59" name="ZoneTexte 1"/>
        <cdr:cNvSpPr txBox="1"/>
      </cdr:nvSpPr>
      <cdr:spPr>
        <a:xfrm xmlns:a="http://schemas.openxmlformats.org/drawingml/2006/main" flipH="1">
          <a:off x="488674" y="1347377"/>
          <a:ext cx="414130" cy="342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-1,9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0.54173</cdr:x>
      <cdr:y>0.46811</cdr:y>
    </cdr:from>
    <cdr:to>
      <cdr:x>0.59274</cdr:x>
      <cdr:y>0.58061</cdr:y>
    </cdr:to>
    <cdr:sp macro="" textlink="">
      <cdr:nvSpPr>
        <cdr:cNvPr id="60" name="ZoneTexte 1"/>
        <cdr:cNvSpPr txBox="1"/>
      </cdr:nvSpPr>
      <cdr:spPr>
        <a:xfrm xmlns:a="http://schemas.openxmlformats.org/drawingml/2006/main">
          <a:off x="4029250" y="1403526"/>
          <a:ext cx="379401" cy="337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2,8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0.16036</cdr:x>
      <cdr:y>0.76296</cdr:y>
    </cdr:from>
    <cdr:to>
      <cdr:x>0.21158</cdr:x>
      <cdr:y>0.85802</cdr:y>
    </cdr:to>
    <cdr:sp macro="" textlink="">
      <cdr:nvSpPr>
        <cdr:cNvPr id="61" name="ZoneTexte 1"/>
        <cdr:cNvSpPr txBox="1"/>
      </cdr:nvSpPr>
      <cdr:spPr>
        <a:xfrm xmlns:a="http://schemas.openxmlformats.org/drawingml/2006/main">
          <a:off x="1192696" y="2287585"/>
          <a:ext cx="380999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0.30736</cdr:x>
      <cdr:y>0.76497</cdr:y>
    </cdr:from>
    <cdr:to>
      <cdr:x>0.35693</cdr:x>
      <cdr:y>0.86003</cdr:y>
    </cdr:to>
    <cdr:sp macro="" textlink="">
      <cdr:nvSpPr>
        <cdr:cNvPr id="62" name="ZoneTexte 1"/>
        <cdr:cNvSpPr txBox="1"/>
      </cdr:nvSpPr>
      <cdr:spPr>
        <a:xfrm xmlns:a="http://schemas.openxmlformats.org/drawingml/2006/main">
          <a:off x="2584418" y="2605021"/>
          <a:ext cx="416802" cy="323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0.82851</cdr:x>
      <cdr:y>0.78404</cdr:y>
    </cdr:from>
    <cdr:to>
      <cdr:x>0.88419</cdr:x>
      <cdr:y>0.87187</cdr:y>
    </cdr:to>
    <cdr:sp macro="" textlink="">
      <cdr:nvSpPr>
        <cdr:cNvPr id="63" name="ZoneTexte 1"/>
        <cdr:cNvSpPr txBox="1"/>
      </cdr:nvSpPr>
      <cdr:spPr>
        <a:xfrm xmlns:a="http://schemas.openxmlformats.org/drawingml/2006/main">
          <a:off x="6162262" y="2350789"/>
          <a:ext cx="414130" cy="263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18,0%</a:t>
          </a:r>
        </a:p>
      </cdr:txBody>
    </cdr:sp>
  </cdr:relSizeAnchor>
  <cdr:relSizeAnchor xmlns:cdr="http://schemas.openxmlformats.org/drawingml/2006/chartDrawing">
    <cdr:from>
      <cdr:x>0.07184</cdr:x>
      <cdr:y>0.76391</cdr:y>
    </cdr:from>
    <cdr:to>
      <cdr:x>0.12208</cdr:x>
      <cdr:y>0.87983</cdr:y>
    </cdr:to>
    <cdr:sp macro="" textlink="">
      <cdr:nvSpPr>
        <cdr:cNvPr id="64" name="ZoneTexte 1"/>
        <cdr:cNvSpPr txBox="1"/>
      </cdr:nvSpPr>
      <cdr:spPr>
        <a:xfrm xmlns:a="http://schemas.openxmlformats.org/drawingml/2006/main">
          <a:off x="534333" y="2290425"/>
          <a:ext cx="373674" cy="34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0.05902</cdr:x>
      <cdr:y>0.772</cdr:y>
    </cdr:from>
    <cdr:to>
      <cdr:x>0.12918</cdr:x>
      <cdr:y>0.86706</cdr:y>
    </cdr:to>
    <cdr:sp macro="" textlink="">
      <cdr:nvSpPr>
        <cdr:cNvPr id="65" name="ZoneTexte 1"/>
        <cdr:cNvSpPr txBox="1"/>
      </cdr:nvSpPr>
      <cdr:spPr>
        <a:xfrm xmlns:a="http://schemas.openxmlformats.org/drawingml/2006/main">
          <a:off x="438979" y="2314690"/>
          <a:ext cx="521803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-3,0%</a:t>
          </a:r>
        </a:p>
      </cdr:txBody>
    </cdr:sp>
  </cdr:relSizeAnchor>
  <cdr:relSizeAnchor xmlns:cdr="http://schemas.openxmlformats.org/drawingml/2006/chartDrawing">
    <cdr:from>
      <cdr:x>0.16036</cdr:x>
      <cdr:y>0.76666</cdr:y>
    </cdr:from>
    <cdr:to>
      <cdr:x>0.22049</cdr:x>
      <cdr:y>0.86172</cdr:y>
    </cdr:to>
    <cdr:sp macro="" textlink="">
      <cdr:nvSpPr>
        <cdr:cNvPr id="66" name="ZoneTexte 1"/>
        <cdr:cNvSpPr txBox="1"/>
      </cdr:nvSpPr>
      <cdr:spPr>
        <a:xfrm xmlns:a="http://schemas.openxmlformats.org/drawingml/2006/main">
          <a:off x="1192696" y="2298679"/>
          <a:ext cx="447260" cy="285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7,1%</a:t>
          </a:r>
        </a:p>
      </cdr:txBody>
    </cdr:sp>
  </cdr:relSizeAnchor>
  <cdr:relSizeAnchor xmlns:cdr="http://schemas.openxmlformats.org/drawingml/2006/chartDrawing">
    <cdr:from>
      <cdr:x>0.54232</cdr:x>
      <cdr:y>0.76353</cdr:y>
    </cdr:from>
    <cdr:to>
      <cdr:x>0.60134</cdr:x>
      <cdr:y>0.86929</cdr:y>
    </cdr:to>
    <cdr:sp macro="" textlink="">
      <cdr:nvSpPr>
        <cdr:cNvPr id="67" name="ZoneTexte 1"/>
        <cdr:cNvSpPr txBox="1"/>
      </cdr:nvSpPr>
      <cdr:spPr>
        <a:xfrm xmlns:a="http://schemas.openxmlformats.org/drawingml/2006/main">
          <a:off x="4033630" y="2289294"/>
          <a:ext cx="438979" cy="317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-5,5%</a:t>
          </a:r>
        </a:p>
      </cdr:txBody>
    </cdr:sp>
  </cdr:relSizeAnchor>
  <cdr:relSizeAnchor xmlns:cdr="http://schemas.openxmlformats.org/drawingml/2006/chartDrawing">
    <cdr:from>
      <cdr:x>0.1601</cdr:x>
      <cdr:y>0.75524</cdr:y>
    </cdr:from>
    <cdr:to>
      <cdr:x>0.25725</cdr:x>
      <cdr:y>0.86343</cdr:y>
    </cdr:to>
    <cdr:sp macro="" textlink="">
      <cdr:nvSpPr>
        <cdr:cNvPr id="68" name="ZoneTexte 1"/>
        <cdr:cNvSpPr txBox="1"/>
      </cdr:nvSpPr>
      <cdr:spPr>
        <a:xfrm xmlns:a="http://schemas.openxmlformats.org/drawingml/2006/main">
          <a:off x="1346143" y="2571891"/>
          <a:ext cx="816901" cy="368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0.12005</cdr:x>
      <cdr:y>0.76381</cdr:y>
    </cdr:from>
    <cdr:to>
      <cdr:x>0.16962</cdr:x>
      <cdr:y>0.85887</cdr:y>
    </cdr:to>
    <cdr:sp macro="" textlink="">
      <cdr:nvSpPr>
        <cdr:cNvPr id="69" name="ZoneTexte 1"/>
        <cdr:cNvSpPr txBox="1"/>
      </cdr:nvSpPr>
      <cdr:spPr>
        <a:xfrm xmlns:a="http://schemas.openxmlformats.org/drawingml/2006/main">
          <a:off x="1009461" y="2601075"/>
          <a:ext cx="416801" cy="323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000" b="1">
            <a:solidFill>
              <a:sysClr val="windowText" lastClr="000000"/>
            </a:solidFill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0.63586</cdr:x>
      <cdr:y>0.1989</cdr:y>
    </cdr:from>
    <cdr:to>
      <cdr:x>0.6882</cdr:x>
      <cdr:y>0.29558</cdr:y>
    </cdr:to>
    <cdr:sp macro="" textlink="">
      <cdr:nvSpPr>
        <cdr:cNvPr id="70" name="ZoneTexte 1"/>
        <cdr:cNvSpPr txBox="1"/>
      </cdr:nvSpPr>
      <cdr:spPr>
        <a:xfrm xmlns:a="http://schemas.openxmlformats.org/drawingml/2006/main">
          <a:off x="4729369" y="596348"/>
          <a:ext cx="389283" cy="2898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 i="0" u="none" strike="noStrike">
              <a:solidFill>
                <a:srgbClr val="000000"/>
              </a:solidFill>
              <a:latin typeface="Arial Narrow"/>
            </a:rPr>
            <a:t>0,6%</a:t>
          </a:r>
          <a:endParaRPr lang="fr-FR" sz="10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0.63741</cdr:x>
      <cdr:y>0.48291</cdr:y>
    </cdr:from>
    <cdr:to>
      <cdr:x>0.69055</cdr:x>
      <cdr:y>0.58323</cdr:y>
    </cdr:to>
    <cdr:sp macro="" textlink="">
      <cdr:nvSpPr>
        <cdr:cNvPr id="71" name="ZoneTexte 1"/>
        <cdr:cNvSpPr txBox="1"/>
      </cdr:nvSpPr>
      <cdr:spPr>
        <a:xfrm xmlns:a="http://schemas.openxmlformats.org/drawingml/2006/main">
          <a:off x="4740950" y="1447901"/>
          <a:ext cx="395244" cy="300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1,9</a:t>
          </a:r>
          <a:r>
            <a:rPr lang="fr-FR" sz="1000" b="1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0.63697</cdr:x>
      <cdr:y>0.75772</cdr:y>
    </cdr:from>
    <cdr:to>
      <cdr:x>0.70045</cdr:x>
      <cdr:y>0.88178</cdr:y>
    </cdr:to>
    <cdr:sp macro="" textlink="">
      <cdr:nvSpPr>
        <cdr:cNvPr id="72" name="ZoneTexte 1"/>
        <cdr:cNvSpPr txBox="1"/>
      </cdr:nvSpPr>
      <cdr:spPr>
        <a:xfrm xmlns:a="http://schemas.openxmlformats.org/drawingml/2006/main">
          <a:off x="4737652" y="2271874"/>
          <a:ext cx="472109" cy="371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-11,9%</a:t>
          </a:r>
        </a:p>
      </cdr:txBody>
    </cdr:sp>
  </cdr:relSizeAnchor>
  <cdr:relSizeAnchor xmlns:cdr="http://schemas.openxmlformats.org/drawingml/2006/chartDrawing">
    <cdr:from>
      <cdr:x>0.89125</cdr:x>
      <cdr:y>0.73148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939100" y="269184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0.93927</cdr:x>
      <cdr:y>0.73148</cdr:y>
    </cdr:from>
    <cdr:to>
      <cdr:x>1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7897686" y="2490995"/>
          <a:ext cx="510647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0.73163</cdr:x>
      <cdr:y>0.77946</cdr:y>
    </cdr:from>
    <cdr:to>
      <cdr:x>0.91314</cdr:x>
      <cdr:y>0.95862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5441674" y="2337057"/>
          <a:ext cx="1350063" cy="537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Arial Narrow" panose="020B0606020202030204" pitchFamily="34" charset="0"/>
            </a:rPr>
            <a:t>-0,8%</a:t>
          </a:r>
        </a:p>
      </cdr:txBody>
    </cdr:sp>
  </cdr:relSizeAnchor>
  <cdr:relSizeAnchor xmlns:cdr="http://schemas.openxmlformats.org/drawingml/2006/chartDrawing">
    <cdr:from>
      <cdr:x>0.73051</cdr:x>
      <cdr:y>0.17403</cdr:y>
    </cdr:from>
    <cdr:to>
      <cdr:x>0.79176</cdr:x>
      <cdr:y>0.28453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5433391" y="521803"/>
          <a:ext cx="455544" cy="331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latin typeface="Arial Narrow" panose="020B0606020202030204" pitchFamily="34" charset="0"/>
            </a:rPr>
            <a:t>7,7%</a:t>
          </a:r>
        </a:p>
      </cdr:txBody>
    </cdr:sp>
  </cdr:relSizeAnchor>
  <cdr:relSizeAnchor xmlns:cdr="http://schemas.openxmlformats.org/drawingml/2006/chartDrawing">
    <cdr:from>
      <cdr:x>0.72829</cdr:x>
      <cdr:y>0.46431</cdr:y>
    </cdr:from>
    <cdr:to>
      <cdr:x>0.79065</cdr:x>
      <cdr:y>0.59321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5416826" y="1392150"/>
          <a:ext cx="463827" cy="386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8,4%</a:t>
          </a:r>
        </a:p>
      </cdr:txBody>
    </cdr:sp>
  </cdr:relSizeAnchor>
  <cdr:relSizeAnchor xmlns:cdr="http://schemas.openxmlformats.org/drawingml/2006/chartDrawing">
    <cdr:from>
      <cdr:x>0.444</cdr:x>
      <cdr:y>0.48378</cdr:y>
    </cdr:from>
    <cdr:to>
      <cdr:x>0.50445</cdr:x>
      <cdr:y>0.60999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3302409" y="1450526"/>
          <a:ext cx="449614" cy="378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3,3%</a:t>
          </a:r>
        </a:p>
      </cdr:txBody>
    </cdr:sp>
  </cdr:relSizeAnchor>
  <cdr:relSizeAnchor xmlns:cdr="http://schemas.openxmlformats.org/drawingml/2006/chartDrawing">
    <cdr:from>
      <cdr:x>0.16258</cdr:x>
      <cdr:y>0.46728</cdr:y>
    </cdr:from>
    <cdr:to>
      <cdr:x>0.22606</cdr:x>
      <cdr:y>0.58055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1209261" y="1401047"/>
          <a:ext cx="472108" cy="339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 b="1">
              <a:solidFill>
                <a:schemeClr val="bg1"/>
              </a:solidFill>
              <a:latin typeface="Arial Narrow" panose="020B0606020202030204" pitchFamily="34" charset="0"/>
            </a:rPr>
            <a:t>-0,6%</a:t>
          </a:r>
        </a:p>
      </cdr:txBody>
    </cdr:sp>
  </cdr:relSizeAnchor>
  <cdr:relSizeAnchor xmlns:cdr="http://schemas.openxmlformats.org/drawingml/2006/chartDrawing">
    <cdr:from>
      <cdr:x>0.92762</cdr:x>
      <cdr:y>0.44475</cdr:y>
    </cdr:from>
    <cdr:to>
      <cdr:x>0.98886</cdr:x>
      <cdr:y>0.57182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6899413" y="1333501"/>
          <a:ext cx="455544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0.82739</cdr:x>
      <cdr:y>0.44199</cdr:y>
    </cdr:from>
    <cdr:to>
      <cdr:x>0.89978</cdr:x>
      <cdr:y>0.56354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6153978" y="1325220"/>
          <a:ext cx="538370" cy="364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bg1"/>
              </a:solidFill>
              <a:latin typeface="Arial Narrow" panose="020B0606020202030204" pitchFamily="34" charset="0"/>
            </a:rPr>
            <a:t>9,7% </a:t>
          </a:r>
          <a:endParaRPr lang="fr-FR" sz="11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0.92428</cdr:x>
      <cdr:y>0.29558</cdr:y>
    </cdr:from>
    <cdr:to>
      <cdr:x>0.9755</cdr:x>
      <cdr:y>0.46961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6874565" y="886239"/>
          <a:ext cx="381000" cy="5218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0.91982</cdr:x>
      <cdr:y>0.41436</cdr:y>
    </cdr:from>
    <cdr:to>
      <cdr:x>0.98886</cdr:x>
      <cdr:y>0.54144</cdr:y>
    </cdr:to>
    <cdr:sp macro="" textlink="">
      <cdr:nvSpPr>
        <cdr:cNvPr id="12" name="ZoneTexte 11"/>
        <cdr:cNvSpPr txBox="1"/>
      </cdr:nvSpPr>
      <cdr:spPr>
        <a:xfrm xmlns:a="http://schemas.openxmlformats.org/drawingml/2006/main">
          <a:off x="6841435" y="1242391"/>
          <a:ext cx="513521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7,6%</a:t>
          </a:r>
          <a:r>
            <a:rPr lang="fr-FR" sz="1000">
              <a:effectLst/>
              <a:latin typeface="+mn-lt"/>
              <a:ea typeface="+mn-ea"/>
              <a:cs typeface="+mn-cs"/>
            </a:rPr>
            <a:t> </a:t>
          </a:r>
          <a:endParaRPr lang="fr-FR" sz="1000">
            <a:effectLst/>
          </a:endParaRPr>
        </a:p>
      </cdr:txBody>
    </cdr:sp>
  </cdr:relSizeAnchor>
  <cdr:relSizeAnchor xmlns:cdr="http://schemas.openxmlformats.org/drawingml/2006/chartDrawing">
    <cdr:from>
      <cdr:x>0.92006</cdr:x>
      <cdr:y>0.78101</cdr:y>
    </cdr:from>
    <cdr:to>
      <cdr:x>0.98494</cdr:x>
      <cdr:y>0.86457</cdr:y>
    </cdr:to>
    <cdr:sp macro="" textlink="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4EF6C70E-37CA-ED69-B88A-7DC3BE07CE8C}"/>
            </a:ext>
          </a:extLst>
        </cdr:cNvPr>
        <cdr:cNvSpPr txBox="1"/>
      </cdr:nvSpPr>
      <cdr:spPr>
        <a:xfrm xmlns:a="http://schemas.openxmlformats.org/drawingml/2006/main">
          <a:off x="6876447" y="2346989"/>
          <a:ext cx="484909" cy="251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1">
              <a:latin typeface="Arial Narrow" panose="020B0606020202030204" pitchFamily="34" charset="0"/>
              <a:cs typeface="Arial" panose="020B0604020202020204" pitchFamily="34" charset="0"/>
            </a:rPr>
            <a:t>5,9%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0.90716</cdr:x>
      <cdr:y>0.05453</cdr:y>
    </cdr:from>
    <cdr:to>
      <cdr:x>0.96738</cdr:x>
      <cdr:y>0.24228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131171" y="99084"/>
          <a:ext cx="406978" cy="341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>
              <a:solidFill>
                <a:schemeClr val="bg1"/>
              </a:solidFill>
              <a:latin typeface="Arial Narrow" panose="020B0606020202030204" pitchFamily="34" charset="0"/>
            </a:rPr>
            <a:t>24,5</a:t>
          </a:r>
        </a:p>
      </cdr:txBody>
    </cdr:sp>
  </cdr:relSizeAnchor>
  <cdr:relSizeAnchor xmlns:cdr="http://schemas.openxmlformats.org/drawingml/2006/chartDrawing">
    <cdr:from>
      <cdr:x>0.76638</cdr:x>
      <cdr:y>0.40557</cdr:y>
    </cdr:from>
    <cdr:to>
      <cdr:x>0.86419</cdr:x>
      <cdr:y>0.51264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179685" y="736944"/>
          <a:ext cx="661059" cy="1945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60,0</a:t>
          </a:r>
        </a:p>
      </cdr:txBody>
    </cdr:sp>
  </cdr:relSizeAnchor>
  <cdr:relSizeAnchor xmlns:cdr="http://schemas.openxmlformats.org/drawingml/2006/chartDrawing">
    <cdr:from>
      <cdr:x>0.91176</cdr:x>
      <cdr:y>0.58561</cdr:y>
    </cdr:from>
    <cdr:to>
      <cdr:x>0.96324</cdr:x>
      <cdr:y>0.69289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162260" y="1085022"/>
          <a:ext cx="347870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0.91876</cdr:x>
      <cdr:y>0.6369</cdr:y>
    </cdr:from>
    <cdr:to>
      <cdr:x>0.95956</cdr:x>
      <cdr:y>0.69847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6209559" y="1192696"/>
          <a:ext cx="275723" cy="115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0.86471</cdr:x>
      <cdr:y>0.51171</cdr:y>
    </cdr:from>
    <cdr:to>
      <cdr:x>1</cdr:x>
      <cdr:y>1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6174466" y="110245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0.93656</cdr:x>
      <cdr:y>0.84839</cdr:y>
    </cdr:from>
    <cdr:to>
      <cdr:x>1</cdr:x>
      <cdr:y>1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6329874" y="1588735"/>
          <a:ext cx="428733" cy="28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0.74189</cdr:x>
      <cdr:y>0.70429</cdr:y>
    </cdr:from>
    <cdr:to>
      <cdr:x>0.7957</cdr:x>
      <cdr:y>0.80497</cdr:y>
    </cdr:to>
    <cdr:sp macro="" textlink="">
      <cdr:nvSpPr>
        <cdr:cNvPr id="10" name="ZoneTexte 9"/>
        <cdr:cNvSpPr txBox="1"/>
      </cdr:nvSpPr>
      <cdr:spPr>
        <a:xfrm xmlns:a="http://schemas.openxmlformats.org/drawingml/2006/main">
          <a:off x="5014150" y="1279742"/>
          <a:ext cx="363681" cy="182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1,6</a:t>
          </a:r>
        </a:p>
      </cdr:txBody>
    </cdr:sp>
  </cdr:relSizeAnchor>
  <cdr:relSizeAnchor xmlns:cdr="http://schemas.openxmlformats.org/drawingml/2006/chartDrawing">
    <cdr:from>
      <cdr:x>0.76623</cdr:x>
      <cdr:y>0.74242</cdr:y>
    </cdr:from>
    <cdr:to>
      <cdr:x>0.82004</cdr:x>
      <cdr:y>0.89491</cdr:y>
    </cdr:to>
    <cdr:sp macro="" textlink="">
      <cdr:nvSpPr>
        <cdr:cNvPr id="11" name="ZoneTexte 10"/>
        <cdr:cNvSpPr txBox="1"/>
      </cdr:nvSpPr>
      <cdr:spPr>
        <a:xfrm xmlns:a="http://schemas.openxmlformats.org/drawingml/2006/main">
          <a:off x="5178672" y="1349015"/>
          <a:ext cx="363682" cy="277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7,7</a:t>
          </a:r>
        </a:p>
      </cdr:txBody>
    </cdr:sp>
  </cdr:relSizeAnchor>
  <cdr:relSizeAnchor xmlns:cdr="http://schemas.openxmlformats.org/drawingml/2006/chartDrawing">
    <cdr:from>
      <cdr:x>0.75342</cdr:x>
      <cdr:y>0.0419</cdr:y>
    </cdr:from>
    <cdr:to>
      <cdr:x>0.84439</cdr:x>
      <cdr:y>0.35165</cdr:y>
    </cdr:to>
    <cdr:sp macro="" textlink="">
      <cdr:nvSpPr>
        <cdr:cNvPr id="5" name="ZoneTexte 4">
          <a:extLst xmlns:a="http://schemas.openxmlformats.org/drawingml/2006/main">
            <a:ext uri="{FF2B5EF4-FFF2-40B4-BE49-F238E27FC236}">
              <a16:creationId xmlns:a16="http://schemas.microsoft.com/office/drawing/2014/main" id="{29F41DD0-98FD-2B17-77DF-311E62EE62C1}"/>
            </a:ext>
          </a:extLst>
        </cdr:cNvPr>
        <cdr:cNvSpPr txBox="1"/>
      </cdr:nvSpPr>
      <cdr:spPr>
        <a:xfrm xmlns:a="http://schemas.openxmlformats.org/drawingml/2006/main">
          <a:off x="5092081" y="76129"/>
          <a:ext cx="614795" cy="562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0.76239</cdr:x>
      <cdr:y>0.07049</cdr:y>
    </cdr:from>
    <cdr:to>
      <cdr:x>0.82901</cdr:x>
      <cdr:y>0.21822</cdr:y>
    </cdr:to>
    <cdr:sp macro="" textlink="">
      <cdr:nvSpPr>
        <cdr:cNvPr id="12" name="ZoneTexte 11">
          <a:extLst xmlns:a="http://schemas.openxmlformats.org/drawingml/2006/main">
            <a:ext uri="{FF2B5EF4-FFF2-40B4-BE49-F238E27FC236}">
              <a16:creationId xmlns:a16="http://schemas.microsoft.com/office/drawing/2014/main" id="{D50EC795-954D-A89C-1B9C-0C358B77B9CB}"/>
            </a:ext>
          </a:extLst>
        </cdr:cNvPr>
        <cdr:cNvSpPr txBox="1"/>
      </cdr:nvSpPr>
      <cdr:spPr>
        <a:xfrm xmlns:a="http://schemas.openxmlformats.org/drawingml/2006/main">
          <a:off x="5152694" y="128084"/>
          <a:ext cx="450273" cy="268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24,5</a:t>
          </a:r>
        </a:p>
      </cdr:txBody>
    </cdr:sp>
  </cdr:relSizeAnchor>
  <cdr:relSizeAnchor xmlns:cdr="http://schemas.openxmlformats.org/drawingml/2006/chartDrawing">
    <cdr:from>
      <cdr:x>0.76623</cdr:x>
      <cdr:y>0.6757</cdr:y>
    </cdr:from>
    <cdr:to>
      <cdr:x>0.83157</cdr:x>
      <cdr:y>0.83296</cdr:y>
    </cdr:to>
    <cdr:sp macro="" textlink="">
      <cdr:nvSpPr>
        <cdr:cNvPr id="13" name="ZoneTexte 12">
          <a:extLst xmlns:a="http://schemas.openxmlformats.org/drawingml/2006/main">
            <a:ext uri="{FF2B5EF4-FFF2-40B4-BE49-F238E27FC236}">
              <a16:creationId xmlns:a16="http://schemas.microsoft.com/office/drawing/2014/main" id="{67A01444-02AE-6403-C7EE-67E1F36C0622}"/>
            </a:ext>
          </a:extLst>
        </cdr:cNvPr>
        <cdr:cNvSpPr txBox="1"/>
      </cdr:nvSpPr>
      <cdr:spPr>
        <a:xfrm xmlns:a="http://schemas.openxmlformats.org/drawingml/2006/main">
          <a:off x="5178672" y="1227788"/>
          <a:ext cx="44161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750">
              <a:solidFill>
                <a:schemeClr val="bg1"/>
              </a:solidFill>
              <a:latin typeface="+mn-lt"/>
            </a:rPr>
            <a:t>6,3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0.91447</cdr:x>
      <cdr:y>0.11255</cdr:y>
    </cdr:from>
    <cdr:to>
      <cdr:x>1</cdr:x>
      <cdr:y>0.19571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119952" y="291086"/>
          <a:ext cx="385329" cy="21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38,1</a:t>
          </a:r>
        </a:p>
      </cdr:txBody>
    </cdr:sp>
  </cdr:relSizeAnchor>
  <cdr:relSizeAnchor xmlns:cdr="http://schemas.openxmlformats.org/drawingml/2006/chartDrawing">
    <cdr:from>
      <cdr:x>0.91623</cdr:x>
      <cdr:y>0.32919</cdr:y>
    </cdr:from>
    <cdr:to>
      <cdr:x>1</cdr:x>
      <cdr:y>0.44736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4127890" y="851378"/>
          <a:ext cx="377391" cy="305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30,2</a:t>
          </a:r>
        </a:p>
      </cdr:txBody>
    </cdr:sp>
  </cdr:relSizeAnchor>
  <cdr:relSizeAnchor xmlns:cdr="http://schemas.openxmlformats.org/drawingml/2006/chartDrawing">
    <cdr:from>
      <cdr:x>0.92256</cdr:x>
      <cdr:y>0.50425</cdr:y>
    </cdr:from>
    <cdr:to>
      <cdr:x>1</cdr:x>
      <cdr:y>0.58959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642874" y="1233080"/>
          <a:ext cx="305014" cy="208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9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0.91399</cdr:x>
      <cdr:y>0.48456</cdr:y>
    </cdr:from>
    <cdr:to>
      <cdr:x>0.98871</cdr:x>
      <cdr:y>0.56334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600065" y="1184920"/>
          <a:ext cx="294311" cy="192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0.91447</cdr:x>
      <cdr:y>0.49112</cdr:y>
    </cdr:from>
    <cdr:to>
      <cdr:x>1</cdr:x>
      <cdr:y>0.57428</cdr:y>
    </cdr:to>
    <cdr:sp macro="" textlink="">
      <cdr:nvSpPr>
        <cdr:cNvPr id="6" name="ZoneTexte 5"/>
        <cdr:cNvSpPr txBox="1"/>
      </cdr:nvSpPr>
      <cdr:spPr>
        <a:xfrm xmlns:a="http://schemas.openxmlformats.org/drawingml/2006/main">
          <a:off x="4119952" y="1270174"/>
          <a:ext cx="385329" cy="21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23,1</a:t>
          </a:r>
        </a:p>
      </cdr:txBody>
    </cdr:sp>
  </cdr:relSizeAnchor>
  <cdr:relSizeAnchor xmlns:cdr="http://schemas.openxmlformats.org/drawingml/2006/chartDrawing">
    <cdr:from>
      <cdr:x>0.92152</cdr:x>
      <cdr:y>0.57646</cdr:y>
    </cdr:from>
    <cdr:to>
      <cdr:x>0.99958</cdr:x>
      <cdr:y>0.664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4151701" y="1490888"/>
          <a:ext cx="351687" cy="226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50">
              <a:latin typeface="+mn-lt"/>
            </a:rPr>
            <a:t>8,7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rees.solidarites-sante.gouv.fr/Annexe%20&#233;tablissements/&#233;l&#233;ments%20pr&#233;paratoires/tableaux%20bruts/edith/q23_9703rdmet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BACS\CNSNDS\3_Chapiteau\output\Excel\C07%20-%20Fiche%20sages-femmes_pour%20GL.xlsx" TargetMode="External"/><Relationship Id="rId1" Type="http://schemas.openxmlformats.org/officeDocument/2006/relationships/externalLinkPath" Target="file:///V:\BACS\CNSNDS\3_Chapiteau\output\Excel\C07%20-%20Fiche%20sages-femmes_pour%20G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-ME"/>
      <sheetName val="EN PLUS"/>
      <sheetName val="C07 - Tab 1"/>
      <sheetName val="C07 - Graph 1"/>
      <sheetName val="C07 - Graph 2"/>
      <sheetName val="C07 - Tab 2"/>
      <sheetName val="C07 - Graph 3"/>
      <sheetName val="C07 - Tab 3"/>
    </sheetNames>
    <sheetDataSet>
      <sheetData sheetId="0"/>
      <sheetData sheetId="1"/>
      <sheetData sheetId="2"/>
      <sheetData sheetId="3"/>
      <sheetData sheetId="4"/>
      <sheetData sheetId="5"/>
      <sheetData sheetId="6">
        <row r="33">
          <cell r="L33" t="str">
            <v>CONTRIBUTION</v>
          </cell>
        </row>
        <row r="34">
          <cell r="L34" t="str">
            <v>Cabinets libéraux</v>
          </cell>
          <cell r="M34" t="str">
            <v>Centres de santé</v>
          </cell>
          <cell r="N34" t="str">
            <v>Ensemble</v>
          </cell>
        </row>
        <row r="36">
          <cell r="L36">
            <v>7.8148730040265821</v>
          </cell>
          <cell r="M36">
            <v>0.19739323839471257</v>
          </cell>
          <cell r="N36">
            <v>8.012266242421294</v>
          </cell>
        </row>
        <row r="37">
          <cell r="L37">
            <v>9.0887329963601307</v>
          </cell>
          <cell r="M37">
            <v>0.34248655985957199</v>
          </cell>
          <cell r="N37">
            <v>9.4312195562197019</v>
          </cell>
        </row>
        <row r="38">
          <cell r="L38">
            <v>12.278834554073498</v>
          </cell>
          <cell r="M38">
            <v>2.142428470972443</v>
          </cell>
          <cell r="N38">
            <v>14.421263025045942</v>
          </cell>
        </row>
        <row r="39">
          <cell r="L39">
            <v>12.493257868368943</v>
          </cell>
          <cell r="M39">
            <v>-0.98109427669144988</v>
          </cell>
          <cell r="N39">
            <v>11.512163591677492</v>
          </cell>
        </row>
        <row r="40">
          <cell r="L40">
            <v>11.683610092547495</v>
          </cell>
          <cell r="M40">
            <v>0.42095225021092442</v>
          </cell>
          <cell r="N40">
            <v>12.104562342758419</v>
          </cell>
        </row>
        <row r="41">
          <cell r="L41">
            <v>8.1381832681076922</v>
          </cell>
          <cell r="M41">
            <v>0.57556095317402334</v>
          </cell>
          <cell r="N41">
            <v>8.7137442212817149</v>
          </cell>
        </row>
        <row r="42">
          <cell r="L42">
            <v>7.0455807828614363</v>
          </cell>
          <cell r="M42">
            <v>0.44204143149955821</v>
          </cell>
          <cell r="N42">
            <v>7.4876222143609947</v>
          </cell>
        </row>
        <row r="43">
          <cell r="L43">
            <v>8.1352312793222943</v>
          </cell>
          <cell r="M43">
            <v>0.41965371979198329</v>
          </cell>
          <cell r="N43">
            <v>8.554884999114277</v>
          </cell>
        </row>
        <row r="44">
          <cell r="L44">
            <v>12.952979359650637</v>
          </cell>
          <cell r="M44">
            <v>0.64747993303790896</v>
          </cell>
          <cell r="N44">
            <v>13.600459292688546</v>
          </cell>
        </row>
        <row r="45">
          <cell r="L45">
            <v>6.7444164484441753</v>
          </cell>
          <cell r="M45">
            <v>0.12113344014832907</v>
          </cell>
          <cell r="N45">
            <v>6.8655498885925041</v>
          </cell>
        </row>
        <row r="46">
          <cell r="L46">
            <v>13.877944930086631</v>
          </cell>
          <cell r="M46">
            <v>0.17971961290336488</v>
          </cell>
          <cell r="N46">
            <v>14.057664542989995</v>
          </cell>
        </row>
        <row r="47">
          <cell r="L47">
            <v>6.378753482424977</v>
          </cell>
          <cell r="M47">
            <v>0.66769937600915152</v>
          </cell>
          <cell r="N47">
            <v>7.0464528584341286</v>
          </cell>
        </row>
        <row r="48">
          <cell r="L48">
            <v>7.0701019816445259</v>
          </cell>
          <cell r="M48">
            <v>0.70524682593711219</v>
          </cell>
          <cell r="N48">
            <v>7.7753488075816382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B6DEE9"/>
      </a:dk2>
      <a:lt2>
        <a:srgbClr val="CEE8EF"/>
      </a:lt2>
      <a:accent1>
        <a:srgbClr val="00A8C5"/>
      </a:accent1>
      <a:accent2>
        <a:srgbClr val="F2A0A0"/>
      </a:accent2>
      <a:accent3>
        <a:srgbClr val="84BD56"/>
      </a:accent3>
      <a:accent4>
        <a:srgbClr val="FEE049"/>
      </a:accent4>
      <a:accent5>
        <a:srgbClr val="266931"/>
      </a:accent5>
      <a:accent6>
        <a:srgbClr val="E4793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6"/>
  <sheetViews>
    <sheetView showGridLines="0" topLeftCell="A8" zoomScaleNormal="100" workbookViewId="0"/>
  </sheetViews>
  <sheetFormatPr baseColWidth="10" defaultColWidth="9.90625" defaultRowHeight="12.5" x14ac:dyDescent="0.35"/>
  <cols>
    <col min="1" max="1" width="2.90625" style="5" customWidth="1"/>
    <col min="2" max="2" width="43.08984375" style="5" customWidth="1"/>
    <col min="3" max="11" width="9.08984375" style="5" customWidth="1"/>
    <col min="12" max="14" width="9.90625" style="5"/>
    <col min="15" max="15" width="12.36328125" style="5" customWidth="1"/>
    <col min="16" max="16384" width="9.90625" style="5"/>
  </cols>
  <sheetData>
    <row r="2" spans="2:15" x14ac:dyDescent="0.35">
      <c r="B2" s="4" t="s">
        <v>19</v>
      </c>
    </row>
    <row r="3" spans="2:15" x14ac:dyDescent="0.35">
      <c r="B3" s="4"/>
    </row>
    <row r="4" spans="2:15" x14ac:dyDescent="0.35">
      <c r="M4" s="369" t="s">
        <v>11</v>
      </c>
    </row>
    <row r="5" spans="2:15" s="244" customFormat="1" ht="37.5" x14ac:dyDescent="0.35">
      <c r="B5" s="228"/>
      <c r="C5" s="229">
        <v>2013</v>
      </c>
      <c r="D5" s="229">
        <v>2014</v>
      </c>
      <c r="E5" s="229">
        <v>2015</v>
      </c>
      <c r="F5" s="229">
        <v>2016</v>
      </c>
      <c r="G5" s="229">
        <v>2017</v>
      </c>
      <c r="H5" s="229">
        <v>2018</v>
      </c>
      <c r="I5" s="229">
        <v>2019</v>
      </c>
      <c r="J5" s="229">
        <v>2020</v>
      </c>
      <c r="K5" s="229">
        <v>2021</v>
      </c>
      <c r="L5" s="229">
        <v>2022</v>
      </c>
      <c r="M5" s="229">
        <v>2023</v>
      </c>
      <c r="N5" s="229" t="s">
        <v>33</v>
      </c>
      <c r="O5" s="229" t="s">
        <v>34</v>
      </c>
    </row>
    <row r="6" spans="2:15" s="4" customFormat="1" x14ac:dyDescent="0.35">
      <c r="B6" s="245" t="s">
        <v>0</v>
      </c>
      <c r="C6" s="246">
        <v>87394.755183368019</v>
      </c>
      <c r="D6" s="246">
        <v>89635.780860003768</v>
      </c>
      <c r="E6" s="246">
        <v>91001.55596721817</v>
      </c>
      <c r="F6" s="246">
        <v>92892.98730465406</v>
      </c>
      <c r="G6" s="246">
        <v>94467.436251692707</v>
      </c>
      <c r="H6" s="246">
        <v>95670.249598366165</v>
      </c>
      <c r="I6" s="246">
        <v>97652.581964052573</v>
      </c>
      <c r="J6" s="246">
        <v>103299.88203548508</v>
      </c>
      <c r="K6" s="246">
        <v>110696.70650491327</v>
      </c>
      <c r="L6" s="246">
        <v>115529.97947311532</v>
      </c>
      <c r="M6" s="246">
        <v>122147.64281742874</v>
      </c>
      <c r="N6" s="247">
        <v>5.7280918550266069</v>
      </c>
      <c r="O6" s="247">
        <v>2.7952502141840263</v>
      </c>
    </row>
    <row r="7" spans="2:15" ht="11.25" customHeight="1" x14ac:dyDescent="0.35">
      <c r="B7" s="186" t="s">
        <v>7</v>
      </c>
      <c r="C7" s="248">
        <v>66804.93962799602</v>
      </c>
      <c r="D7" s="248">
        <v>68494.422957829651</v>
      </c>
      <c r="E7" s="248">
        <v>69603.040362721877</v>
      </c>
      <c r="F7" s="248">
        <v>70978.435779295891</v>
      </c>
      <c r="G7" s="248">
        <v>72239.392938672972</v>
      </c>
      <c r="H7" s="248">
        <v>73012.909760057853</v>
      </c>
      <c r="I7" s="248">
        <v>74505.62436387215</v>
      </c>
      <c r="J7" s="248">
        <v>79797.497226118008</v>
      </c>
      <c r="K7" s="248">
        <v>85020.110455407281</v>
      </c>
      <c r="L7" s="248">
        <v>88914.28599730978</v>
      </c>
      <c r="M7" s="248">
        <v>93737.606777122317</v>
      </c>
      <c r="N7" s="249">
        <v>5.4246859497454336</v>
      </c>
      <c r="O7" s="249">
        <v>2.0373336843184564</v>
      </c>
    </row>
    <row r="8" spans="2:15" x14ac:dyDescent="0.35">
      <c r="B8" s="186" t="s">
        <v>8</v>
      </c>
      <c r="C8" s="248">
        <v>20589.815555371999</v>
      </c>
      <c r="D8" s="248">
        <v>21141.357902174113</v>
      </c>
      <c r="E8" s="248">
        <v>21398.51560449629</v>
      </c>
      <c r="F8" s="248">
        <v>21914.551525358173</v>
      </c>
      <c r="G8" s="248">
        <v>22228.043313019734</v>
      </c>
      <c r="H8" s="248">
        <v>22657.339838308308</v>
      </c>
      <c r="I8" s="248">
        <v>23146.957600180423</v>
      </c>
      <c r="J8" s="248">
        <v>23502.384809367064</v>
      </c>
      <c r="K8" s="248">
        <v>25676.596049505984</v>
      </c>
      <c r="L8" s="248">
        <v>26615.69347580555</v>
      </c>
      <c r="M8" s="248">
        <v>28410.036040306433</v>
      </c>
      <c r="N8" s="249">
        <v>6.7416712855218108</v>
      </c>
      <c r="O8" s="249">
        <v>0.75791652986556968</v>
      </c>
    </row>
    <row r="9" spans="2:15" s="4" customFormat="1" ht="13.5" x14ac:dyDescent="0.35">
      <c r="B9" s="245" t="s">
        <v>453</v>
      </c>
      <c r="C9" s="246">
        <v>53674.105906420773</v>
      </c>
      <c r="D9" s="246">
        <v>54945.783588905491</v>
      </c>
      <c r="E9" s="246">
        <v>56509.956442776616</v>
      </c>
      <c r="F9" s="246">
        <v>58151.130355756039</v>
      </c>
      <c r="G9" s="246">
        <v>59279.76749381682</v>
      </c>
      <c r="H9" s="246">
        <v>60547.879679040307</v>
      </c>
      <c r="I9" s="246">
        <v>62181.328317145497</v>
      </c>
      <c r="J9" s="246">
        <v>60212.112212575623</v>
      </c>
      <c r="K9" s="246">
        <v>66071.963649032274</v>
      </c>
      <c r="L9" s="246">
        <v>68364.590960733927</v>
      </c>
      <c r="M9" s="246">
        <v>72247.726404014509</v>
      </c>
      <c r="N9" s="247">
        <v>5.6800390212396801</v>
      </c>
      <c r="O9" s="247">
        <v>1.6402066129372987</v>
      </c>
    </row>
    <row r="10" spans="2:15" s="4" customFormat="1" x14ac:dyDescent="0.35">
      <c r="B10" s="186" t="s">
        <v>22</v>
      </c>
      <c r="C10" s="248">
        <v>20449.377455890917</v>
      </c>
      <c r="D10" s="248">
        <v>20938.998173021471</v>
      </c>
      <c r="E10" s="248">
        <v>21427.377160359316</v>
      </c>
      <c r="F10" s="248">
        <v>21933.081058646727</v>
      </c>
      <c r="G10" s="248">
        <v>22282.551514396884</v>
      </c>
      <c r="H10" s="248">
        <v>22809.079439505666</v>
      </c>
      <c r="I10" s="248">
        <v>23329.753192699132</v>
      </c>
      <c r="J10" s="248">
        <v>22802.835534315011</v>
      </c>
      <c r="K10" s="248">
        <v>24045.134754099694</v>
      </c>
      <c r="L10" s="248">
        <v>25047.544772443318</v>
      </c>
      <c r="M10" s="248">
        <v>26179.333048385026</v>
      </c>
      <c r="N10" s="249">
        <v>4.5185597479672879</v>
      </c>
      <c r="O10" s="249">
        <v>0.4780586826701525</v>
      </c>
    </row>
    <row r="11" spans="2:15" x14ac:dyDescent="0.35">
      <c r="B11" s="186" t="s">
        <v>23</v>
      </c>
      <c r="C11" s="248">
        <v>12390.7476639943</v>
      </c>
      <c r="D11" s="248">
        <v>13081.307318296173</v>
      </c>
      <c r="E11" s="248">
        <v>13766.925977899984</v>
      </c>
      <c r="F11" s="248">
        <v>14283.590933924592</v>
      </c>
      <c r="G11" s="248">
        <v>14675.621081119953</v>
      </c>
      <c r="H11" s="248">
        <v>15201.666218047321</v>
      </c>
      <c r="I11" s="248">
        <v>15866.575601144406</v>
      </c>
      <c r="J11" s="248">
        <v>15718.89012590803</v>
      </c>
      <c r="K11" s="248">
        <v>17245.164609406089</v>
      </c>
      <c r="L11" s="248">
        <v>17641.864332013665</v>
      </c>
      <c r="M11" s="248">
        <v>18700.26234605</v>
      </c>
      <c r="N11" s="249">
        <v>5.9993546833693845</v>
      </c>
      <c r="O11" s="249">
        <v>0.44705919922161813</v>
      </c>
    </row>
    <row r="12" spans="2:15" x14ac:dyDescent="0.35">
      <c r="B12" s="186" t="s">
        <v>24</v>
      </c>
      <c r="C12" s="248">
        <v>11859.111897147061</v>
      </c>
      <c r="D12" s="248">
        <v>11833.73630414762</v>
      </c>
      <c r="E12" s="248">
        <v>12017.632471751491</v>
      </c>
      <c r="F12" s="248">
        <v>12317.59556959946</v>
      </c>
      <c r="G12" s="248">
        <v>12477.79025103333</v>
      </c>
      <c r="H12" s="248">
        <v>12603.496888185789</v>
      </c>
      <c r="I12" s="248">
        <v>12970.194875499201</v>
      </c>
      <c r="J12" s="248">
        <v>12306.55521663539</v>
      </c>
      <c r="K12" s="248">
        <v>14272.152599551981</v>
      </c>
      <c r="L12" s="248">
        <v>14700.644272065099</v>
      </c>
      <c r="M12" s="248">
        <v>15473.158324186519</v>
      </c>
      <c r="N12" s="249">
        <v>5.2549673186051526</v>
      </c>
      <c r="O12" s="249">
        <v>0.32630400751771738</v>
      </c>
    </row>
    <row r="13" spans="2:15" x14ac:dyDescent="0.35">
      <c r="B13" s="186" t="s">
        <v>25</v>
      </c>
      <c r="C13" s="248">
        <v>4301.1290600308739</v>
      </c>
      <c r="D13" s="248">
        <v>4279.7362065698944</v>
      </c>
      <c r="E13" s="248">
        <v>4283.4552374267032</v>
      </c>
      <c r="F13" s="248">
        <v>4385.840417626473</v>
      </c>
      <c r="G13" s="248">
        <v>4420.7065640028068</v>
      </c>
      <c r="H13" s="248">
        <v>4392.6208688303341</v>
      </c>
      <c r="I13" s="248">
        <v>4523.5179875836648</v>
      </c>
      <c r="J13" s="248">
        <v>4457.6430288365273</v>
      </c>
      <c r="K13" s="248">
        <v>4642.8801591874526</v>
      </c>
      <c r="L13" s="248">
        <v>4567.1692917425671</v>
      </c>
      <c r="M13" s="248">
        <v>4781.5373657222453</v>
      </c>
      <c r="N13" s="249">
        <v>4.6936747969306802</v>
      </c>
      <c r="O13" s="249">
        <v>9.054742943682953E-2</v>
      </c>
    </row>
    <row r="14" spans="2:15" x14ac:dyDescent="0.35">
      <c r="B14" s="186" t="s">
        <v>3</v>
      </c>
      <c r="C14" s="248">
        <v>4333.5843561185775</v>
      </c>
      <c r="D14" s="248">
        <v>4461.3125529577392</v>
      </c>
      <c r="E14" s="248">
        <v>4655.2384076113594</v>
      </c>
      <c r="F14" s="248">
        <v>4856.332743114619</v>
      </c>
      <c r="G14" s="248">
        <v>5041.1219772226123</v>
      </c>
      <c r="H14" s="248">
        <v>5158.5770235375094</v>
      </c>
      <c r="I14" s="248">
        <v>5122.9208291281029</v>
      </c>
      <c r="J14" s="248">
        <v>4802.4694467029021</v>
      </c>
      <c r="K14" s="248">
        <v>5645.0919601736787</v>
      </c>
      <c r="L14" s="248">
        <v>6105.2418451779795</v>
      </c>
      <c r="M14" s="248">
        <v>6763.0081406860627</v>
      </c>
      <c r="N14" s="249">
        <v>10.77379589848022</v>
      </c>
      <c r="O14" s="249">
        <v>0.27783543567261343</v>
      </c>
    </row>
    <row r="15" spans="2:15" x14ac:dyDescent="0.35">
      <c r="B15" s="186" t="s">
        <v>26</v>
      </c>
      <c r="C15" s="248">
        <v>340.1554732390407</v>
      </c>
      <c r="D15" s="248">
        <v>350.69303391258688</v>
      </c>
      <c r="E15" s="248">
        <v>359.32718772775809</v>
      </c>
      <c r="F15" s="248">
        <v>374.68963284417509</v>
      </c>
      <c r="G15" s="248">
        <v>381.9761060412323</v>
      </c>
      <c r="H15" s="248">
        <v>382.43924093369782</v>
      </c>
      <c r="I15" s="248">
        <v>368.36583109099161</v>
      </c>
      <c r="J15" s="248">
        <v>123.7188601777592</v>
      </c>
      <c r="K15" s="248">
        <v>221.5395666133912</v>
      </c>
      <c r="L15" s="248">
        <v>302.1264472913038</v>
      </c>
      <c r="M15" s="248">
        <v>350.42717898465207</v>
      </c>
      <c r="N15" s="249">
        <v>15.98692604582801</v>
      </c>
      <c r="O15" s="249">
        <v>2.0401858418363596E-2</v>
      </c>
    </row>
    <row r="16" spans="2:15" s="4" customFormat="1" x14ac:dyDescent="0.35">
      <c r="B16" s="245" t="s">
        <v>4</v>
      </c>
      <c r="C16" s="246">
        <v>45691.517515778592</v>
      </c>
      <c r="D16" s="246">
        <v>46726.9427862308</v>
      </c>
      <c r="E16" s="246">
        <v>46883.080736011434</v>
      </c>
      <c r="F16" s="246">
        <v>47400.852542939887</v>
      </c>
      <c r="G16" s="246">
        <v>47699.810909906599</v>
      </c>
      <c r="H16" s="246">
        <v>47819.96823896515</v>
      </c>
      <c r="I16" s="246">
        <v>48317.495071904486</v>
      </c>
      <c r="J16" s="246">
        <v>47707.536829300123</v>
      </c>
      <c r="K16" s="246">
        <v>50842.633883557057</v>
      </c>
      <c r="L16" s="246">
        <v>52852.154805029269</v>
      </c>
      <c r="M16" s="246">
        <v>54568.971211290656</v>
      </c>
      <c r="N16" s="247">
        <v>3.2483375797915715</v>
      </c>
      <c r="O16" s="247">
        <v>0.72517007554343638</v>
      </c>
    </row>
    <row r="17" spans="2:15" s="4" customFormat="1" x14ac:dyDescent="0.35">
      <c r="B17" s="186" t="s">
        <v>2</v>
      </c>
      <c r="C17" s="248">
        <v>31580.878888888295</v>
      </c>
      <c r="D17" s="248">
        <v>32005.736894213162</v>
      </c>
      <c r="E17" s="248">
        <v>31493.398083006799</v>
      </c>
      <c r="F17" s="248">
        <v>31554.903552780215</v>
      </c>
      <c r="G17" s="248">
        <v>31639.025351853878</v>
      </c>
      <c r="H17" s="248">
        <v>31043.952032536956</v>
      </c>
      <c r="I17" s="248">
        <v>30736.449446663908</v>
      </c>
      <c r="J17" s="248">
        <v>29839.492809532509</v>
      </c>
      <c r="K17" s="248">
        <v>30846.220794610916</v>
      </c>
      <c r="L17" s="248">
        <v>32419.609466670478</v>
      </c>
      <c r="M17" s="248">
        <v>33415.198096525273</v>
      </c>
      <c r="N17" s="249">
        <v>3.0709457832251985</v>
      </c>
      <c r="O17" s="249">
        <v>0.42052899732836524</v>
      </c>
    </row>
    <row r="18" spans="2:15" s="4" customFormat="1" ht="13.5" x14ac:dyDescent="0.35">
      <c r="B18" s="186" t="s">
        <v>454</v>
      </c>
      <c r="C18" s="248">
        <v>14110.638626890295</v>
      </c>
      <c r="D18" s="248">
        <v>14721.205892017642</v>
      </c>
      <c r="E18" s="248">
        <v>15389.682653004638</v>
      </c>
      <c r="F18" s="248">
        <v>15845.948990159672</v>
      </c>
      <c r="G18" s="248">
        <v>16060.785558052725</v>
      </c>
      <c r="H18" s="248">
        <v>16776.016206428198</v>
      </c>
      <c r="I18" s="248">
        <v>17581.045625240575</v>
      </c>
      <c r="J18" s="248">
        <v>17868.044019767607</v>
      </c>
      <c r="K18" s="248">
        <v>19996.413088946138</v>
      </c>
      <c r="L18" s="248">
        <v>20432.545338358792</v>
      </c>
      <c r="M18" s="248">
        <v>21153.773114765383</v>
      </c>
      <c r="N18" s="249">
        <v>3.5297989773824368</v>
      </c>
      <c r="O18" s="249">
        <v>0.30464107821507097</v>
      </c>
    </row>
    <row r="19" spans="2:15" s="4" customFormat="1" x14ac:dyDescent="0.35">
      <c r="B19" s="250" t="s">
        <v>15</v>
      </c>
      <c r="C19" s="246">
        <v>186760.37860556736</v>
      </c>
      <c r="D19" s="246">
        <v>191308.50723514004</v>
      </c>
      <c r="E19" s="246">
        <v>194394.5931460062</v>
      </c>
      <c r="F19" s="246">
        <v>198444.97020334998</v>
      </c>
      <c r="G19" s="246">
        <v>201447.01465541613</v>
      </c>
      <c r="H19" s="246">
        <v>204038.09751637164</v>
      </c>
      <c r="I19" s="246">
        <v>208151.40535310257</v>
      </c>
      <c r="J19" s="246">
        <v>211219.53107736079</v>
      </c>
      <c r="K19" s="246">
        <v>227611.30403750259</v>
      </c>
      <c r="L19" s="246">
        <v>236746.72523887851</v>
      </c>
      <c r="M19" s="246">
        <v>248964.34043273391</v>
      </c>
      <c r="N19" s="247">
        <v>5.1606269026647666</v>
      </c>
      <c r="O19" s="247">
        <v>5.160626902664764</v>
      </c>
    </row>
    <row r="20" spans="2:15" x14ac:dyDescent="0.35">
      <c r="B20" s="251" t="s">
        <v>28</v>
      </c>
      <c r="C20" s="249">
        <v>8.8079893624062109</v>
      </c>
      <c r="D20" s="249">
        <v>8.8826473492833173</v>
      </c>
      <c r="E20" s="249">
        <v>8.8304904395474431</v>
      </c>
      <c r="F20" s="249">
        <v>8.8916247331593627</v>
      </c>
      <c r="G20" s="249">
        <v>8.7903602052561478</v>
      </c>
      <c r="H20" s="249">
        <v>8.6627028409791453</v>
      </c>
      <c r="I20" s="249">
        <v>8.5581287017553418</v>
      </c>
      <c r="J20" s="249">
        <v>9.1110605931891104</v>
      </c>
      <c r="K20" s="249">
        <v>9.0750417661443823</v>
      </c>
      <c r="L20" s="249">
        <v>8.915553392904684</v>
      </c>
      <c r="M20" s="249">
        <v>8.8208435717392799</v>
      </c>
    </row>
    <row r="21" spans="2:15" x14ac:dyDescent="0.35">
      <c r="B21" s="251" t="s">
        <v>29</v>
      </c>
      <c r="C21" s="249">
        <v>12.544550231872694</v>
      </c>
      <c r="D21" s="249">
        <v>12.670368963224451</v>
      </c>
      <c r="E21" s="249">
        <v>12.650314063584315</v>
      </c>
      <c r="F21" s="249">
        <v>12.676698634647583</v>
      </c>
      <c r="G21" s="249">
        <v>12.56566834224386</v>
      </c>
      <c r="H21" s="249">
        <v>12.409091338573672</v>
      </c>
      <c r="I21" s="249">
        <v>12.371753089238435</v>
      </c>
      <c r="J21" s="249">
        <v>13.039538563854853</v>
      </c>
      <c r="K21" s="249">
        <v>13.122725057827211</v>
      </c>
      <c r="L21" s="249">
        <v>12.755977085739051</v>
      </c>
      <c r="M21" s="249">
        <v>12.544445462781695</v>
      </c>
    </row>
    <row r="22" spans="2:15" x14ac:dyDescent="0.35">
      <c r="B22" s="186" t="s">
        <v>30</v>
      </c>
      <c r="C22" s="249">
        <v>2.0191014025195502</v>
      </c>
      <c r="D22" s="249">
        <v>2.4352749033445602</v>
      </c>
      <c r="E22" s="249">
        <v>1.61314619797488</v>
      </c>
      <c r="F22" s="249">
        <v>2.0835852437015099</v>
      </c>
      <c r="G22" s="249">
        <v>1.5127843497317699</v>
      </c>
      <c r="H22" s="249">
        <v>1.2862354229411901</v>
      </c>
      <c r="I22" s="249">
        <v>2.0159508870155398</v>
      </c>
      <c r="J22" s="249">
        <v>1.47398751358587</v>
      </c>
      <c r="K22" s="249">
        <v>7.7605384675047704</v>
      </c>
      <c r="L22" s="249">
        <v>4.0136061080124197</v>
      </c>
      <c r="M22" s="249">
        <v>5.16062690266474</v>
      </c>
    </row>
    <row r="23" spans="2:15" x14ac:dyDescent="0.35">
      <c r="B23" s="251" t="s">
        <v>31</v>
      </c>
      <c r="C23" s="249">
        <v>1.9978477986737301E-2</v>
      </c>
      <c r="D23" s="249">
        <v>-0.58736055494302797</v>
      </c>
      <c r="E23" s="249">
        <v>-0.92606870637035299</v>
      </c>
      <c r="F23" s="249">
        <v>-0.70767346139060106</v>
      </c>
      <c r="G23" s="249">
        <v>6.1376390137346498E-2</v>
      </c>
      <c r="H23" s="249">
        <v>-0.52533146148173704</v>
      </c>
      <c r="I23" s="249">
        <v>0.46589946791932901</v>
      </c>
      <c r="J23" s="249">
        <v>6.2193804832726904</v>
      </c>
      <c r="K23" s="249">
        <v>-0.37030505012795001</v>
      </c>
      <c r="L23" s="249">
        <v>2.0383831772913901</v>
      </c>
      <c r="M23" s="249">
        <v>1.24777201584072</v>
      </c>
    </row>
    <row r="24" spans="2:15" x14ac:dyDescent="0.35">
      <c r="B24" s="251" t="s">
        <v>32</v>
      </c>
      <c r="C24" s="249">
        <v>1.9987236099763701</v>
      </c>
      <c r="D24" s="249">
        <v>3.0404941214322401</v>
      </c>
      <c r="E24" s="249">
        <v>2.5629495783503899</v>
      </c>
      <c r="F24" s="249">
        <v>2.8111524851890199</v>
      </c>
      <c r="G24" s="249">
        <v>1.4505176842015699</v>
      </c>
      <c r="H24" s="249">
        <v>1.82113387361673</v>
      </c>
      <c r="I24" s="249">
        <v>1.54286322752844</v>
      </c>
      <c r="J24" s="249">
        <v>-4.4675396788198301</v>
      </c>
      <c r="K24" s="249">
        <v>8.1610643510689407</v>
      </c>
      <c r="L24" s="249">
        <v>1.9357646301481299</v>
      </c>
      <c r="M24" s="249">
        <v>3.86463307677707</v>
      </c>
    </row>
    <row r="25" spans="2:15" x14ac:dyDescent="0.35">
      <c r="B25" s="255"/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</row>
    <row r="26" spans="2:15" x14ac:dyDescent="0.35">
      <c r="B26" s="5" t="s">
        <v>449</v>
      </c>
    </row>
    <row r="27" spans="2:15" x14ac:dyDescent="0.35">
      <c r="B27" s="5" t="s">
        <v>450</v>
      </c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</row>
    <row r="28" spans="2:15" x14ac:dyDescent="0.35">
      <c r="B28" s="5" t="s">
        <v>451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</row>
    <row r="29" spans="2:15" x14ac:dyDescent="0.35">
      <c r="B29" s="5" t="s">
        <v>455</v>
      </c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</row>
    <row r="30" spans="2:15" x14ac:dyDescent="0.35">
      <c r="B30" s="5" t="s">
        <v>452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</row>
    <row r="31" spans="2:15" x14ac:dyDescent="0.35">
      <c r="B31" s="5" t="s">
        <v>456</v>
      </c>
      <c r="C31" s="235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</row>
    <row r="32" spans="2:15" x14ac:dyDescent="0.35"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</row>
    <row r="33" spans="3:14" x14ac:dyDescent="0.35"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</row>
    <row r="34" spans="3:14" x14ac:dyDescent="0.35">
      <c r="C34" s="235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</row>
    <row r="35" spans="3:14" x14ac:dyDescent="0.35"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</row>
    <row r="36" spans="3:14" x14ac:dyDescent="0.35"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</sheetData>
  <pageMargins left="0.7" right="0.7" top="0.75" bottom="0.75" header="0.3" footer="0.3"/>
  <pageSetup paperSize="9" orientation="portrait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CFC5-DB97-49AD-9590-7B478311DCBC}">
  <dimension ref="B2:O12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26.453125" style="5" customWidth="1"/>
    <col min="3" max="16384" width="11.453125" style="5"/>
  </cols>
  <sheetData>
    <row r="2" spans="2:15" x14ac:dyDescent="0.35">
      <c r="B2" s="191" t="s">
        <v>50</v>
      </c>
    </row>
    <row r="3" spans="2:15" x14ac:dyDescent="0.35">
      <c r="D3" s="97"/>
      <c r="H3" s="97"/>
      <c r="N3" s="97" t="s">
        <v>51</v>
      </c>
    </row>
    <row r="4" spans="2:15" x14ac:dyDescent="0.35">
      <c r="C4" s="94">
        <v>2011</v>
      </c>
      <c r="D4" s="214">
        <v>2012</v>
      </c>
      <c r="E4" s="214">
        <v>2013</v>
      </c>
      <c r="F4" s="214">
        <v>2014</v>
      </c>
      <c r="G4" s="214">
        <v>2015</v>
      </c>
      <c r="H4" s="214">
        <v>2016</v>
      </c>
      <c r="I4" s="214">
        <v>2017</v>
      </c>
      <c r="J4" s="214">
        <v>2018</v>
      </c>
      <c r="K4" s="214">
        <v>2019</v>
      </c>
      <c r="L4" s="214">
        <v>2020</v>
      </c>
      <c r="M4" s="214">
        <v>2021</v>
      </c>
      <c r="N4" s="214">
        <v>2022</v>
      </c>
      <c r="O4" s="215">
        <v>2023</v>
      </c>
    </row>
    <row r="5" spans="2:15" x14ac:dyDescent="0.35">
      <c r="B5" s="98" t="s">
        <v>52</v>
      </c>
      <c r="C5" s="216">
        <v>0.59834408698779329</v>
      </c>
      <c r="D5" s="7">
        <v>1.0496253384955569</v>
      </c>
      <c r="E5" s="7">
        <v>0.87262672993216039</v>
      </c>
      <c r="F5" s="7">
        <v>0.86036362734919936</v>
      </c>
      <c r="G5" s="7">
        <v>0.46726406625593375</v>
      </c>
      <c r="H5" s="7">
        <v>1.0678715350061108</v>
      </c>
      <c r="I5" s="7">
        <v>0.47200611644643609</v>
      </c>
      <c r="J5" s="7">
        <v>0.49239204081410209</v>
      </c>
      <c r="K5" s="7">
        <v>1.5295884425854338</v>
      </c>
      <c r="L5" s="7">
        <v>2.4480972079849699</v>
      </c>
      <c r="M5" s="7">
        <v>1.3818312850090257</v>
      </c>
      <c r="N5" s="7">
        <v>0.91109310257939169</v>
      </c>
      <c r="O5" s="211">
        <v>1.6022113724963338</v>
      </c>
    </row>
    <row r="6" spans="2:15" x14ac:dyDescent="0.35">
      <c r="B6" s="202" t="s">
        <v>53</v>
      </c>
      <c r="C6" s="216">
        <v>2.1700458824044402</v>
      </c>
      <c r="D6" s="7">
        <v>1.5291977832888761</v>
      </c>
      <c r="E6" s="7">
        <v>1.6758563565809537</v>
      </c>
      <c r="F6" s="7">
        <v>1.7171948912218746</v>
      </c>
      <c r="G6" s="7">
        <v>0.91192855889276458</v>
      </c>
      <c r="H6" s="7">
        <v>0.85807407018435677</v>
      </c>
      <c r="I6" s="7">
        <v>1.6134471303824485</v>
      </c>
      <c r="J6" s="7">
        <v>0.76817539233555365</v>
      </c>
      <c r="K6" s="7">
        <v>0.67610384590655281</v>
      </c>
      <c r="L6" s="7">
        <v>4.4776958546294452</v>
      </c>
      <c r="M6" s="7">
        <v>4.9401545046759852</v>
      </c>
      <c r="N6" s="7">
        <v>3.5512898431928788</v>
      </c>
      <c r="O6" s="211">
        <v>3.2009756414748725</v>
      </c>
    </row>
    <row r="7" spans="2:15" x14ac:dyDescent="0.35">
      <c r="B7" s="217" t="s">
        <v>54</v>
      </c>
      <c r="C7" s="216">
        <v>-0.17445940162806445</v>
      </c>
      <c r="D7" s="7">
        <v>0.10622651745702305</v>
      </c>
      <c r="E7" s="7">
        <v>0.47051790586380765</v>
      </c>
      <c r="F7" s="7">
        <v>-4.8577179993475238E-2</v>
      </c>
      <c r="G7" s="7">
        <v>0.23936740567920492</v>
      </c>
      <c r="H7" s="7">
        <v>5.0184853788539173E-2</v>
      </c>
      <c r="I7" s="7">
        <v>-0.30886716535105124</v>
      </c>
      <c r="J7" s="7">
        <v>-0.18981759579164376</v>
      </c>
      <c r="K7" s="7">
        <v>-0.16120053016207858</v>
      </c>
      <c r="L7" s="7">
        <v>0.17714447906914749</v>
      </c>
      <c r="M7" s="7">
        <v>0.22405503523374812</v>
      </c>
      <c r="N7" s="7">
        <v>0.11928986314664775</v>
      </c>
      <c r="O7" s="211">
        <v>0.62092993303555055</v>
      </c>
    </row>
    <row r="8" spans="2:15" x14ac:dyDescent="0.35">
      <c r="B8" s="126" t="s">
        <v>15</v>
      </c>
      <c r="C8" s="218">
        <v>2.5939305677641817</v>
      </c>
      <c r="D8" s="206">
        <v>2.6850496392414618</v>
      </c>
      <c r="E8" s="206">
        <v>3.019000992376899</v>
      </c>
      <c r="F8" s="206">
        <v>2.5289813385776192</v>
      </c>
      <c r="G8" s="206">
        <v>1.6185600308279018</v>
      </c>
      <c r="H8" s="206">
        <v>1.9761304589790001</v>
      </c>
      <c r="I8" s="206">
        <v>1.7765860814778378</v>
      </c>
      <c r="J8" s="206">
        <v>1.0707498373580093</v>
      </c>
      <c r="K8" s="206">
        <v>2.0444917583298912</v>
      </c>
      <c r="L8" s="206">
        <v>7.102937541683584</v>
      </c>
      <c r="M8" s="206">
        <v>6.5460408249187525</v>
      </c>
      <c r="N8" s="206">
        <v>4.5816728089189169</v>
      </c>
      <c r="O8" s="207">
        <v>5.4241169470067545</v>
      </c>
    </row>
    <row r="9" spans="2:15" x14ac:dyDescent="0.35">
      <c r="B9" s="4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2:15" x14ac:dyDescent="0.35">
      <c r="B10" s="5" t="s">
        <v>463</v>
      </c>
    </row>
    <row r="11" spans="2:15" x14ac:dyDescent="0.35">
      <c r="B11" s="5" t="s">
        <v>461</v>
      </c>
    </row>
    <row r="12" spans="2:15" x14ac:dyDescent="0.35">
      <c r="B12" s="5" t="s">
        <v>462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506ED-CB41-4024-B171-CD50F452D3FD}">
  <dimension ref="B2:H20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40.08984375" style="5" customWidth="1"/>
    <col min="3" max="4" width="16" style="5" bestFit="1" customWidth="1"/>
    <col min="5" max="16384" width="11.453125" style="5"/>
  </cols>
  <sheetData>
    <row r="2" spans="2:8" x14ac:dyDescent="0.35">
      <c r="B2" s="191" t="s">
        <v>55</v>
      </c>
    </row>
    <row r="3" spans="2:8" x14ac:dyDescent="0.35">
      <c r="B3" s="191"/>
    </row>
    <row r="4" spans="2:8" ht="15" customHeight="1" x14ac:dyDescent="0.35">
      <c r="B4" s="191"/>
      <c r="C4" s="413" t="s">
        <v>56</v>
      </c>
      <c r="D4" s="414"/>
      <c r="E4" s="415"/>
      <c r="F4" s="416" t="s">
        <v>57</v>
      </c>
      <c r="G4" s="413" t="s">
        <v>58</v>
      </c>
      <c r="H4" s="415"/>
    </row>
    <row r="5" spans="2:8" x14ac:dyDescent="0.35">
      <c r="C5" s="98">
        <v>2021</v>
      </c>
      <c r="D5" s="100">
        <v>2022</v>
      </c>
      <c r="E5" s="203">
        <v>2023</v>
      </c>
      <c r="F5" s="417"/>
      <c r="G5" s="100">
        <v>2022</v>
      </c>
      <c r="H5" s="203">
        <v>2023</v>
      </c>
    </row>
    <row r="6" spans="2:8" x14ac:dyDescent="0.35">
      <c r="B6" s="197" t="s">
        <v>59</v>
      </c>
      <c r="C6" s="204">
        <v>7929.86294654421</v>
      </c>
      <c r="D6" s="102">
        <v>8398.7024313396796</v>
      </c>
      <c r="E6" s="205">
        <v>9165.6906157780504</v>
      </c>
      <c r="F6" s="128">
        <v>32.262157650114602</v>
      </c>
      <c r="G6" s="206">
        <v>5.9</v>
      </c>
      <c r="H6" s="207">
        <v>9.1</v>
      </c>
    </row>
    <row r="7" spans="2:8" x14ac:dyDescent="0.35">
      <c r="B7" s="197" t="s">
        <v>60</v>
      </c>
      <c r="C7" s="204">
        <v>17746.7331029618</v>
      </c>
      <c r="D7" s="102">
        <v>18216.9910444659</v>
      </c>
      <c r="E7" s="205">
        <v>19244.345424528401</v>
      </c>
      <c r="F7" s="128">
        <v>67.737842349885398</v>
      </c>
      <c r="G7" s="206">
        <v>2.6</v>
      </c>
      <c r="H7" s="207">
        <v>5.6</v>
      </c>
    </row>
    <row r="8" spans="2:8" x14ac:dyDescent="0.35">
      <c r="B8" s="208" t="s">
        <v>61</v>
      </c>
      <c r="C8" s="209">
        <v>11832.300607904999</v>
      </c>
      <c r="D8" s="108">
        <v>12059.839449523801</v>
      </c>
      <c r="E8" s="210">
        <v>12966.804419684</v>
      </c>
      <c r="F8" s="109">
        <v>45.641633123194403</v>
      </c>
      <c r="G8" s="7">
        <v>1.9</v>
      </c>
      <c r="H8" s="211">
        <v>7.5</v>
      </c>
    </row>
    <row r="9" spans="2:8" x14ac:dyDescent="0.35">
      <c r="B9" s="208" t="s">
        <v>62</v>
      </c>
      <c r="C9" s="209">
        <v>953.75946877556305</v>
      </c>
      <c r="D9" s="108">
        <v>999.14396558850206</v>
      </c>
      <c r="E9" s="210">
        <v>1037.52823843845</v>
      </c>
      <c r="F9" s="109">
        <v>3.65197790304267</v>
      </c>
      <c r="G9" s="7">
        <v>2.1</v>
      </c>
      <c r="H9" s="211">
        <v>3.2</v>
      </c>
    </row>
    <row r="10" spans="2:8" x14ac:dyDescent="0.35">
      <c r="B10" s="208" t="s">
        <v>63</v>
      </c>
      <c r="C10" s="209">
        <v>2612.57396894146</v>
      </c>
      <c r="D10" s="108">
        <v>2667.9043425442901</v>
      </c>
      <c r="E10" s="210">
        <v>2753.00401632178</v>
      </c>
      <c r="F10" s="109">
        <v>9.6902517561610395</v>
      </c>
      <c r="G10" s="7">
        <v>4.8</v>
      </c>
      <c r="H10" s="211">
        <v>3.8</v>
      </c>
    </row>
    <row r="11" spans="2:8" ht="13.5" x14ac:dyDescent="0.35">
      <c r="B11" s="208" t="s">
        <v>481</v>
      </c>
      <c r="C11" s="209">
        <v>689.30449417320699</v>
      </c>
      <c r="D11" s="108">
        <v>755.48961916494397</v>
      </c>
      <c r="E11" s="210">
        <v>844.25762950436899</v>
      </c>
      <c r="F11" s="109">
        <v>2.97168799190043</v>
      </c>
      <c r="G11" s="7">
        <v>9.6</v>
      </c>
      <c r="H11" s="211">
        <v>11.7</v>
      </c>
    </row>
    <row r="12" spans="2:8" ht="13.5" x14ac:dyDescent="0.35">
      <c r="B12" s="208" t="s">
        <v>482</v>
      </c>
      <c r="C12" s="209">
        <v>799.74658313362499</v>
      </c>
      <c r="D12" s="108">
        <v>841.98082766258005</v>
      </c>
      <c r="E12" s="210">
        <v>890.06144080764102</v>
      </c>
      <c r="F12" s="109">
        <v>3.13291204398642</v>
      </c>
      <c r="G12" s="7">
        <v>5.3</v>
      </c>
      <c r="H12" s="211">
        <v>5.7</v>
      </c>
    </row>
    <row r="13" spans="2:8" ht="13.5" x14ac:dyDescent="0.35">
      <c r="B13" s="208" t="s">
        <v>483</v>
      </c>
      <c r="C13" s="209">
        <v>859.04798003294195</v>
      </c>
      <c r="D13" s="108">
        <v>892.63283998176905</v>
      </c>
      <c r="E13" s="210">
        <v>752.68967977217903</v>
      </c>
      <c r="F13" s="109">
        <v>2.6493795316004101</v>
      </c>
      <c r="G13" s="7">
        <v>3.9</v>
      </c>
      <c r="H13" s="211">
        <v>-15.7</v>
      </c>
    </row>
    <row r="14" spans="2:8" x14ac:dyDescent="0.35">
      <c r="B14" s="197" t="s">
        <v>64</v>
      </c>
      <c r="C14" s="204">
        <v>25676.596049505999</v>
      </c>
      <c r="D14" s="102">
        <v>26615.693475805601</v>
      </c>
      <c r="E14" s="205">
        <v>28410.036040306401</v>
      </c>
      <c r="F14" s="126">
        <v>100</v>
      </c>
      <c r="G14" s="206">
        <v>5.3</v>
      </c>
      <c r="H14" s="207">
        <v>5.7</v>
      </c>
    </row>
    <row r="15" spans="2:8" x14ac:dyDescent="0.35">
      <c r="B15" s="200"/>
      <c r="C15" s="92"/>
      <c r="D15" s="92"/>
      <c r="E15" s="92"/>
      <c r="F15" s="4"/>
      <c r="G15" s="212"/>
      <c r="H15" s="212"/>
    </row>
    <row r="16" spans="2:8" x14ac:dyDescent="0.35">
      <c r="B16" s="165" t="s">
        <v>478</v>
      </c>
    </row>
    <row r="17" spans="2:2" x14ac:dyDescent="0.35">
      <c r="B17" s="165" t="s">
        <v>479</v>
      </c>
    </row>
    <row r="18" spans="2:2" x14ac:dyDescent="0.35">
      <c r="B18" s="213" t="s">
        <v>480</v>
      </c>
    </row>
    <row r="19" spans="2:2" x14ac:dyDescent="0.35">
      <c r="B19" s="123" t="s">
        <v>484</v>
      </c>
    </row>
    <row r="20" spans="2:2" x14ac:dyDescent="0.35">
      <c r="B20" s="252" t="s">
        <v>18</v>
      </c>
    </row>
  </sheetData>
  <mergeCells count="3">
    <mergeCell ref="C4:E4"/>
    <mergeCell ref="F4:F5"/>
    <mergeCell ref="G4:H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4A5E-47F9-443E-876F-D626E7EF4A47}">
  <dimension ref="B2:M14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26.453125" style="5" customWidth="1"/>
    <col min="3" max="3" width="13.6328125" style="5" customWidth="1"/>
    <col min="4" max="16384" width="11.453125" style="5"/>
  </cols>
  <sheetData>
    <row r="2" spans="2:13" ht="30" customHeight="1" x14ac:dyDescent="0.35">
      <c r="B2" s="418" t="s">
        <v>485</v>
      </c>
      <c r="C2" s="418"/>
      <c r="D2" s="418"/>
      <c r="E2" s="418"/>
      <c r="F2" s="418"/>
    </row>
    <row r="3" spans="2:13" x14ac:dyDescent="0.35">
      <c r="B3" s="191"/>
    </row>
    <row r="4" spans="2:13" x14ac:dyDescent="0.35">
      <c r="C4" s="201">
        <v>2023</v>
      </c>
      <c r="G4" s="97"/>
      <c r="M4" s="97"/>
    </row>
    <row r="5" spans="2:13" x14ac:dyDescent="0.35">
      <c r="C5" s="95" t="s">
        <v>66</v>
      </c>
    </row>
    <row r="6" spans="2:13" x14ac:dyDescent="0.35">
      <c r="B6" s="98" t="s">
        <v>67</v>
      </c>
      <c r="C6" s="109">
        <v>0.58621501801073295</v>
      </c>
    </row>
    <row r="7" spans="2:13" x14ac:dyDescent="0.35">
      <c r="B7" s="202" t="s">
        <v>68</v>
      </c>
      <c r="C7" s="109">
        <v>1.8479605379836499</v>
      </c>
    </row>
    <row r="8" spans="2:13" x14ac:dyDescent="0.35">
      <c r="B8" s="202" t="s">
        <v>69</v>
      </c>
      <c r="C8" s="109">
        <v>3.35321821213754</v>
      </c>
    </row>
    <row r="9" spans="2:13" x14ac:dyDescent="0.35">
      <c r="B9" s="202" t="s">
        <v>70</v>
      </c>
      <c r="C9" s="109">
        <v>4.0659409714750501</v>
      </c>
    </row>
    <row r="10" spans="2:13" x14ac:dyDescent="0.35">
      <c r="B10" s="202" t="s">
        <v>71</v>
      </c>
      <c r="C10" s="109">
        <v>17.3506905580068</v>
      </c>
    </row>
    <row r="11" spans="2:13" x14ac:dyDescent="0.35">
      <c r="B11" s="202" t="s">
        <v>72</v>
      </c>
      <c r="C11" s="109">
        <v>68.5118509478269</v>
      </c>
    </row>
    <row r="12" spans="2:13" x14ac:dyDescent="0.35">
      <c r="B12" s="161" t="s">
        <v>73</v>
      </c>
      <c r="C12" s="126">
        <v>100</v>
      </c>
    </row>
    <row r="13" spans="2:13" x14ac:dyDescent="0.35">
      <c r="B13" s="4"/>
      <c r="C13" s="4"/>
    </row>
    <row r="14" spans="2:13" x14ac:dyDescent="0.35">
      <c r="B14" s="5" t="s">
        <v>456</v>
      </c>
    </row>
  </sheetData>
  <mergeCells count="1">
    <mergeCell ref="B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927A-281F-4720-9465-150FA0882515}">
  <dimension ref="B2:J13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40.08984375" style="5" customWidth="1"/>
    <col min="3" max="4" width="16" style="5" bestFit="1" customWidth="1"/>
    <col min="5" max="5" width="15.54296875" style="5" bestFit="1" customWidth="1"/>
    <col min="6" max="9" width="15.54296875" style="5" customWidth="1"/>
    <col min="10" max="10" width="15.6328125" style="5" customWidth="1"/>
    <col min="11" max="16384" width="11.453125" style="5"/>
  </cols>
  <sheetData>
    <row r="2" spans="2:10" x14ac:dyDescent="0.35">
      <c r="B2" s="191" t="s">
        <v>74</v>
      </c>
    </row>
    <row r="3" spans="2:10" x14ac:dyDescent="0.35">
      <c r="F3" s="97"/>
      <c r="J3" s="97" t="s">
        <v>75</v>
      </c>
    </row>
    <row r="4" spans="2:10" x14ac:dyDescent="0.35">
      <c r="C4" s="413" t="s">
        <v>76</v>
      </c>
      <c r="D4" s="414"/>
      <c r="E4" s="414"/>
      <c r="F4" s="415"/>
      <c r="G4" s="413" t="s">
        <v>64</v>
      </c>
      <c r="H4" s="414"/>
      <c r="I4" s="414"/>
      <c r="J4" s="415"/>
    </row>
    <row r="5" spans="2:10" ht="15.75" customHeight="1" x14ac:dyDescent="0.35">
      <c r="C5" s="95" t="s">
        <v>77</v>
      </c>
      <c r="D5" s="95" t="s">
        <v>78</v>
      </c>
      <c r="E5" s="95" t="s">
        <v>79</v>
      </c>
      <c r="F5" s="192" t="s">
        <v>80</v>
      </c>
      <c r="G5" s="95" t="s">
        <v>77</v>
      </c>
      <c r="H5" s="95" t="s">
        <v>78</v>
      </c>
      <c r="I5" s="95" t="s">
        <v>79</v>
      </c>
      <c r="J5" s="192" t="s">
        <v>80</v>
      </c>
    </row>
    <row r="6" spans="2:10" x14ac:dyDescent="0.35">
      <c r="B6" s="99" t="s">
        <v>81</v>
      </c>
      <c r="C6" s="193">
        <v>87983.689735797801</v>
      </c>
      <c r="D6" s="194">
        <v>92.821917380709294</v>
      </c>
      <c r="E6" s="194">
        <v>93.539813450021299</v>
      </c>
      <c r="F6" s="195">
        <v>93.861677037471694</v>
      </c>
      <c r="G6" s="193">
        <v>25127.9672016656</v>
      </c>
      <c r="H6" s="194">
        <v>88.776538846564094</v>
      </c>
      <c r="I6" s="194">
        <v>88.983748271024595</v>
      </c>
      <c r="J6" s="195">
        <v>88.447502023635593</v>
      </c>
    </row>
    <row r="7" spans="2:10" x14ac:dyDescent="0.35">
      <c r="B7" s="162" t="s">
        <v>82</v>
      </c>
      <c r="C7" s="193">
        <v>1012.9646743562899</v>
      </c>
      <c r="D7" s="194">
        <v>1.7609968949765</v>
      </c>
      <c r="E7" s="194">
        <v>1.1782358213673401</v>
      </c>
      <c r="F7" s="195">
        <v>1.0806385069813</v>
      </c>
      <c r="G7" s="193">
        <v>82.456933740163905</v>
      </c>
      <c r="H7" s="194">
        <v>0.29970144256735798</v>
      </c>
      <c r="I7" s="194">
        <v>0.284205461713747</v>
      </c>
      <c r="J7" s="195">
        <v>0.29023875092301499</v>
      </c>
    </row>
    <row r="8" spans="2:10" x14ac:dyDescent="0.35">
      <c r="B8" s="162" t="s">
        <v>83</v>
      </c>
      <c r="C8" s="193">
        <v>3052.3443136434098</v>
      </c>
      <c r="D8" s="194">
        <v>2.6581233185538902</v>
      </c>
      <c r="E8" s="194">
        <v>3.3149341310801699</v>
      </c>
      <c r="F8" s="195">
        <v>3.2562643943971201</v>
      </c>
      <c r="G8" s="193">
        <v>1236.0772376422501</v>
      </c>
      <c r="H8" s="194">
        <v>6.0522027454084304</v>
      </c>
      <c r="I8" s="194">
        <v>3.7079419213310598</v>
      </c>
      <c r="J8" s="195">
        <v>4.3508471298261604</v>
      </c>
    </row>
    <row r="9" spans="2:10" x14ac:dyDescent="0.35">
      <c r="B9" s="162" t="s">
        <v>84</v>
      </c>
      <c r="C9" s="193">
        <v>1688.6080533248701</v>
      </c>
      <c r="D9" s="194">
        <v>2.7589624057602999</v>
      </c>
      <c r="E9" s="194">
        <v>1.9670165975312399</v>
      </c>
      <c r="F9" s="195">
        <v>1.8014200611498701</v>
      </c>
      <c r="G9" s="193">
        <v>1963.5346672583801</v>
      </c>
      <c r="H9" s="194">
        <v>4.8715569654601696</v>
      </c>
      <c r="I9" s="194">
        <v>7.0241043459306303</v>
      </c>
      <c r="J9" s="195">
        <v>6.9114120956152103</v>
      </c>
    </row>
    <row r="10" spans="2:10" x14ac:dyDescent="0.35">
      <c r="B10" s="126" t="s">
        <v>85</v>
      </c>
      <c r="C10" s="196">
        <v>93737.606777122302</v>
      </c>
      <c r="D10" s="197">
        <v>100</v>
      </c>
      <c r="E10" s="197">
        <v>100</v>
      </c>
      <c r="F10" s="198">
        <v>100</v>
      </c>
      <c r="G10" s="196">
        <v>28410.036040306401</v>
      </c>
      <c r="H10" s="197">
        <v>100</v>
      </c>
      <c r="I10" s="197">
        <v>100</v>
      </c>
      <c r="J10" s="198">
        <v>100</v>
      </c>
    </row>
    <row r="11" spans="2:10" x14ac:dyDescent="0.35">
      <c r="B11" s="4"/>
      <c r="C11" s="199"/>
      <c r="D11" s="200"/>
      <c r="E11" s="200"/>
      <c r="F11" s="200"/>
      <c r="G11" s="199"/>
      <c r="H11" s="200"/>
      <c r="I11" s="200"/>
      <c r="J11" s="200"/>
    </row>
    <row r="12" spans="2:10" x14ac:dyDescent="0.35">
      <c r="B12" s="123" t="s">
        <v>65</v>
      </c>
    </row>
    <row r="13" spans="2:10" x14ac:dyDescent="0.35">
      <c r="B13" s="93" t="s">
        <v>18</v>
      </c>
    </row>
  </sheetData>
  <mergeCells count="2">
    <mergeCell ref="C4:F4"/>
    <mergeCell ref="G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E238-8E9A-4A61-A79D-EC959B56F390}">
  <dimension ref="B2:M24"/>
  <sheetViews>
    <sheetView workbookViewId="0"/>
  </sheetViews>
  <sheetFormatPr baseColWidth="10" defaultColWidth="10.90625" defaultRowHeight="12.5" x14ac:dyDescent="0.35"/>
  <cols>
    <col min="1" max="1" width="3.6328125" style="5" customWidth="1"/>
    <col min="2" max="2" width="16.90625" style="5" customWidth="1"/>
    <col min="3" max="5" width="10.90625" style="5"/>
    <col min="6" max="6" width="14.36328125" style="5" customWidth="1"/>
    <col min="7" max="7" width="13.6328125" style="5" customWidth="1"/>
    <col min="8" max="16384" width="10.90625" style="5"/>
  </cols>
  <sheetData>
    <row r="2" spans="2:13" x14ac:dyDescent="0.35">
      <c r="B2" s="252" t="s">
        <v>498</v>
      </c>
    </row>
    <row r="3" spans="2:13" x14ac:dyDescent="0.35">
      <c r="B3" s="252"/>
    </row>
    <row r="4" spans="2:13" x14ac:dyDescent="0.35">
      <c r="B4" s="419"/>
      <c r="C4" s="261" t="s">
        <v>87</v>
      </c>
      <c r="D4" s="261" t="s">
        <v>87</v>
      </c>
      <c r="E4" s="420" t="s">
        <v>15</v>
      </c>
      <c r="F4" s="261" t="s">
        <v>87</v>
      </c>
      <c r="G4" s="259" t="s">
        <v>87</v>
      </c>
      <c r="H4" s="168"/>
      <c r="I4" s="168"/>
      <c r="J4" s="169"/>
    </row>
    <row r="5" spans="2:13" x14ac:dyDescent="0.35">
      <c r="B5" s="419"/>
      <c r="C5" s="262" t="s">
        <v>88</v>
      </c>
      <c r="D5" s="262" t="s">
        <v>89</v>
      </c>
      <c r="E5" s="421"/>
      <c r="F5" s="262" t="s">
        <v>496</v>
      </c>
      <c r="G5" s="260" t="s">
        <v>497</v>
      </c>
      <c r="H5" s="168"/>
      <c r="I5" s="168"/>
    </row>
    <row r="6" spans="2:13" ht="25" x14ac:dyDescent="0.35">
      <c r="B6" s="170" t="s">
        <v>90</v>
      </c>
      <c r="C6" s="171">
        <v>253752</v>
      </c>
      <c r="D6" s="171">
        <v>90882</v>
      </c>
      <c r="E6" s="172">
        <v>344634</v>
      </c>
      <c r="F6" s="173">
        <v>0.73629415553891953</v>
      </c>
      <c r="G6" s="174">
        <v>0.26370584446108047</v>
      </c>
      <c r="H6" s="168"/>
      <c r="I6" s="175"/>
      <c r="J6" s="176"/>
      <c r="K6" s="176"/>
      <c r="L6" s="176"/>
      <c r="M6" s="176"/>
    </row>
    <row r="7" spans="2:13" x14ac:dyDescent="0.35">
      <c r="B7" s="177" t="s">
        <v>61</v>
      </c>
      <c r="C7" s="168">
        <v>149341</v>
      </c>
      <c r="D7" s="168">
        <v>40950</v>
      </c>
      <c r="E7" s="178">
        <v>190291</v>
      </c>
      <c r="F7" s="169">
        <v>0.78480327498410329</v>
      </c>
      <c r="G7" s="179">
        <v>0.21519672501589671</v>
      </c>
      <c r="H7" s="168"/>
      <c r="I7" s="175"/>
      <c r="J7" s="176"/>
      <c r="K7" s="176"/>
      <c r="L7" s="176"/>
      <c r="M7" s="176"/>
    </row>
    <row r="8" spans="2:13" x14ac:dyDescent="0.35">
      <c r="B8" s="177" t="s">
        <v>63</v>
      </c>
      <c r="C8" s="168">
        <v>37730</v>
      </c>
      <c r="D8" s="168">
        <v>14856</v>
      </c>
      <c r="E8" s="178">
        <v>52586</v>
      </c>
      <c r="F8" s="169">
        <v>0.71749134750694099</v>
      </c>
      <c r="G8" s="179">
        <v>0.28250865249305901</v>
      </c>
      <c r="H8" s="168"/>
      <c r="I8" s="175"/>
      <c r="J8" s="176"/>
      <c r="K8" s="176"/>
      <c r="L8" s="176"/>
      <c r="M8" s="176"/>
    </row>
    <row r="9" spans="2:13" ht="13.5" x14ac:dyDescent="0.35">
      <c r="B9" s="180" t="s">
        <v>492</v>
      </c>
      <c r="C9" s="181">
        <v>66681</v>
      </c>
      <c r="D9" s="181">
        <v>35076</v>
      </c>
      <c r="E9" s="182">
        <v>101757</v>
      </c>
      <c r="F9" s="183">
        <v>0.65529644152245059</v>
      </c>
      <c r="G9" s="184">
        <v>0.34470355847754947</v>
      </c>
      <c r="I9" s="175"/>
      <c r="J9" s="176"/>
      <c r="K9" s="176"/>
      <c r="L9" s="176"/>
      <c r="M9" s="176"/>
    </row>
    <row r="10" spans="2:13" ht="25" x14ac:dyDescent="0.35">
      <c r="B10" s="170" t="s">
        <v>91</v>
      </c>
      <c r="C10" s="171">
        <v>60032</v>
      </c>
      <c r="D10" s="171">
        <v>24983</v>
      </c>
      <c r="E10" s="172">
        <v>85015</v>
      </c>
      <c r="F10" s="173">
        <v>0.7061342116097159</v>
      </c>
      <c r="G10" s="174">
        <v>0.29386578839028404</v>
      </c>
      <c r="H10" s="185"/>
      <c r="I10" s="175"/>
      <c r="J10" s="176"/>
      <c r="K10" s="176"/>
      <c r="L10" s="176"/>
      <c r="M10" s="176"/>
    </row>
    <row r="11" spans="2:13" x14ac:dyDescent="0.35">
      <c r="B11" s="177" t="s">
        <v>61</v>
      </c>
      <c r="C11" s="168">
        <v>22405</v>
      </c>
      <c r="D11" s="168">
        <v>14741</v>
      </c>
      <c r="E11" s="178">
        <v>37146</v>
      </c>
      <c r="F11" s="169">
        <v>0.60316050180369352</v>
      </c>
      <c r="G11" s="179">
        <v>0.39683949819630648</v>
      </c>
      <c r="I11" s="175"/>
      <c r="J11" s="176"/>
      <c r="K11" s="176"/>
      <c r="L11" s="176"/>
      <c r="M11" s="176"/>
    </row>
    <row r="12" spans="2:13" x14ac:dyDescent="0.35">
      <c r="B12" s="177" t="s">
        <v>63</v>
      </c>
      <c r="C12" s="168">
        <v>27175</v>
      </c>
      <c r="D12" s="168">
        <v>2716</v>
      </c>
      <c r="E12" s="178">
        <v>29891</v>
      </c>
      <c r="F12" s="169">
        <v>0.90913652939011746</v>
      </c>
      <c r="G12" s="179">
        <v>9.0863470609882577E-2</v>
      </c>
      <c r="I12" s="175"/>
      <c r="J12" s="176"/>
      <c r="K12" s="176"/>
      <c r="L12" s="176"/>
      <c r="M12" s="176"/>
    </row>
    <row r="13" spans="2:13" ht="13.5" x14ac:dyDescent="0.35">
      <c r="B13" s="177" t="s">
        <v>492</v>
      </c>
      <c r="C13" s="168">
        <v>10452</v>
      </c>
      <c r="D13" s="168">
        <v>7526</v>
      </c>
      <c r="E13" s="178">
        <v>17978</v>
      </c>
      <c r="F13" s="169">
        <v>0.58137723884748027</v>
      </c>
      <c r="G13" s="179">
        <v>0.41862276115251973</v>
      </c>
      <c r="I13" s="175"/>
      <c r="J13" s="176"/>
      <c r="K13" s="176"/>
      <c r="L13" s="176"/>
      <c r="M13" s="176"/>
    </row>
    <row r="14" spans="2:13" ht="13.5" x14ac:dyDescent="0.35">
      <c r="B14" s="186" t="s">
        <v>493</v>
      </c>
      <c r="C14" s="187">
        <v>18368</v>
      </c>
      <c r="D14" s="187">
        <v>4781</v>
      </c>
      <c r="E14" s="188">
        <v>23149</v>
      </c>
      <c r="F14" s="189">
        <v>0.7934684003628667</v>
      </c>
      <c r="G14" s="190">
        <v>0.20653159963713336</v>
      </c>
      <c r="I14" s="175"/>
      <c r="J14" s="176"/>
      <c r="K14" s="176"/>
      <c r="L14" s="176"/>
      <c r="M14" s="176"/>
    </row>
    <row r="15" spans="2:13" ht="5.25" customHeight="1" x14ac:dyDescent="0.35">
      <c r="B15" s="168"/>
      <c r="C15" s="168"/>
      <c r="D15" s="168"/>
      <c r="E15" s="168"/>
      <c r="J15" s="176"/>
      <c r="K15" s="176"/>
      <c r="L15" s="176"/>
      <c r="M15" s="176"/>
    </row>
    <row r="17" spans="2:2" x14ac:dyDescent="0.35">
      <c r="B17" s="5" t="s">
        <v>486</v>
      </c>
    </row>
    <row r="18" spans="2:2" x14ac:dyDescent="0.35">
      <c r="B18" s="5" t="s">
        <v>487</v>
      </c>
    </row>
    <row r="19" spans="2:2" x14ac:dyDescent="0.35">
      <c r="B19" s="5" t="s">
        <v>488</v>
      </c>
    </row>
    <row r="20" spans="2:2" x14ac:dyDescent="0.35">
      <c r="B20" s="5" t="s">
        <v>489</v>
      </c>
    </row>
    <row r="21" spans="2:2" ht="13.5" customHeight="1" x14ac:dyDescent="0.35">
      <c r="B21" s="5" t="s">
        <v>490</v>
      </c>
    </row>
    <row r="22" spans="2:2" x14ac:dyDescent="0.35">
      <c r="B22" s="5" t="s">
        <v>491</v>
      </c>
    </row>
    <row r="23" spans="2:2" x14ac:dyDescent="0.35">
      <c r="B23" s="5" t="s">
        <v>494</v>
      </c>
    </row>
    <row r="24" spans="2:2" x14ac:dyDescent="0.35">
      <c r="B24" s="5" t="s">
        <v>495</v>
      </c>
    </row>
  </sheetData>
  <mergeCells count="2">
    <mergeCell ref="B4:B5"/>
    <mergeCell ref="E4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95D2-A5A1-47DF-AFEC-A85478737E03}">
  <dimension ref="B1:Q21"/>
  <sheetViews>
    <sheetView workbookViewId="0"/>
  </sheetViews>
  <sheetFormatPr baseColWidth="10" defaultColWidth="10.90625" defaultRowHeight="12.5" x14ac:dyDescent="0.35"/>
  <cols>
    <col min="1" max="1" width="3.54296875" style="5" customWidth="1"/>
    <col min="2" max="2" width="16.90625" style="5" customWidth="1"/>
    <col min="3" max="3" width="10.90625" style="5"/>
    <col min="4" max="4" width="16.6328125" style="5" customWidth="1"/>
    <col min="5" max="5" width="18.90625" style="5" customWidth="1"/>
    <col min="6" max="13" width="10.90625" style="5"/>
    <col min="14" max="14" width="14.6328125" style="5" customWidth="1"/>
    <col min="15" max="16384" width="10.90625" style="5"/>
  </cols>
  <sheetData>
    <row r="1" spans="2:17" x14ac:dyDescent="0.35">
      <c r="N1" s="108"/>
      <c r="O1" s="108"/>
    </row>
    <row r="2" spans="2:17" x14ac:dyDescent="0.35">
      <c r="B2" s="163" t="s">
        <v>506</v>
      </c>
      <c r="C2" s="164"/>
      <c r="D2" s="164"/>
      <c r="E2" s="164"/>
      <c r="F2" s="164"/>
      <c r="G2" s="164"/>
      <c r="H2" s="164"/>
      <c r="N2" s="108"/>
      <c r="O2" s="108"/>
    </row>
    <row r="3" spans="2:17" x14ac:dyDescent="0.35">
      <c r="B3" s="163"/>
      <c r="C3" s="164"/>
      <c r="D3" s="164"/>
      <c r="E3" s="164"/>
      <c r="F3" s="164"/>
      <c r="G3" s="164"/>
      <c r="H3" s="164"/>
      <c r="N3" s="108"/>
      <c r="O3" s="108"/>
    </row>
    <row r="4" spans="2:17" x14ac:dyDescent="0.35">
      <c r="B4" s="164"/>
      <c r="C4" s="164"/>
      <c r="D4" s="263" t="s">
        <v>76</v>
      </c>
      <c r="E4" s="263" t="s">
        <v>64</v>
      </c>
      <c r="F4" s="164"/>
      <c r="G4" s="164"/>
      <c r="H4" s="164"/>
    </row>
    <row r="5" spans="2:17" x14ac:dyDescent="0.35">
      <c r="B5" s="263" t="s">
        <v>92</v>
      </c>
      <c r="C5" s="263"/>
      <c r="D5" s="264">
        <v>83.648943918426795</v>
      </c>
      <c r="E5" s="264">
        <v>16.351056081573205</v>
      </c>
      <c r="F5" s="164"/>
      <c r="G5" s="164"/>
      <c r="H5" s="164"/>
      <c r="I5" s="164"/>
      <c r="J5" s="167"/>
      <c r="K5" s="167"/>
      <c r="L5" s="167"/>
      <c r="M5" s="108"/>
      <c r="N5" s="108"/>
      <c r="P5" s="166"/>
      <c r="Q5" s="166"/>
    </row>
    <row r="6" spans="2:17" x14ac:dyDescent="0.35">
      <c r="B6" s="263" t="s">
        <v>63</v>
      </c>
      <c r="C6" s="263" t="s">
        <v>93</v>
      </c>
      <c r="D6" s="264">
        <v>80.305999385204814</v>
      </c>
      <c r="E6" s="264">
        <v>19.694000614795186</v>
      </c>
      <c r="F6" s="164"/>
      <c r="G6" s="164"/>
      <c r="H6" s="164"/>
      <c r="I6" s="164"/>
      <c r="J6" s="167"/>
      <c r="K6" s="167"/>
      <c r="L6" s="167"/>
      <c r="M6" s="108"/>
      <c r="N6" s="108"/>
      <c r="P6" s="166"/>
      <c r="Q6" s="166"/>
    </row>
    <row r="7" spans="2:17" ht="13.5" x14ac:dyDescent="0.35">
      <c r="B7" s="263" t="s">
        <v>502</v>
      </c>
      <c r="C7" s="263" t="s">
        <v>93</v>
      </c>
      <c r="D7" s="264">
        <v>52.779586335373963</v>
      </c>
      <c r="E7" s="264">
        <v>47.220413664626037</v>
      </c>
      <c r="F7" s="164"/>
      <c r="G7" s="164"/>
      <c r="H7" s="164"/>
      <c r="I7" s="164"/>
      <c r="J7" s="167"/>
      <c r="K7" s="167"/>
      <c r="L7" s="167"/>
      <c r="M7" s="108"/>
      <c r="N7" s="108"/>
      <c r="P7" s="166"/>
      <c r="Q7" s="166"/>
    </row>
    <row r="8" spans="2:17" x14ac:dyDescent="0.35">
      <c r="B8" s="263" t="s">
        <v>61</v>
      </c>
      <c r="C8" s="263" t="s">
        <v>93</v>
      </c>
      <c r="D8" s="264">
        <v>51.257050183661192</v>
      </c>
      <c r="E8" s="264">
        <v>48.742949816338808</v>
      </c>
      <c r="F8" s="164"/>
      <c r="G8" s="164"/>
      <c r="H8" s="164"/>
      <c r="I8" s="164"/>
      <c r="J8" s="167"/>
      <c r="K8" s="167"/>
      <c r="L8" s="167"/>
      <c r="M8" s="108"/>
      <c r="N8" s="108"/>
    </row>
    <row r="9" spans="2:17" x14ac:dyDescent="0.35">
      <c r="B9" s="263" t="s">
        <v>63</v>
      </c>
      <c r="C9" s="263" t="s">
        <v>94</v>
      </c>
      <c r="D9" s="264">
        <v>76.340945199127319</v>
      </c>
      <c r="E9" s="264">
        <v>23.659054800872681</v>
      </c>
      <c r="F9" s="164"/>
      <c r="G9" s="164"/>
      <c r="H9" s="164"/>
      <c r="I9" s="164"/>
      <c r="J9" s="167"/>
      <c r="K9" s="167"/>
      <c r="L9" s="167"/>
      <c r="M9" s="108"/>
      <c r="N9" s="108"/>
      <c r="O9" s="166"/>
      <c r="P9" s="166"/>
    </row>
    <row r="10" spans="2:17" ht="13.5" x14ac:dyDescent="0.35">
      <c r="B10" s="263" t="s">
        <v>502</v>
      </c>
      <c r="C10" s="263" t="s">
        <v>94</v>
      </c>
      <c r="D10" s="264">
        <v>64.527736307485142</v>
      </c>
      <c r="E10" s="264">
        <v>35.472263692514858</v>
      </c>
      <c r="F10" s="164"/>
      <c r="G10" s="164"/>
      <c r="H10" s="164"/>
      <c r="I10" s="164"/>
      <c r="J10" s="167"/>
      <c r="K10" s="167"/>
      <c r="L10" s="167"/>
      <c r="M10" s="108"/>
      <c r="N10" s="108"/>
      <c r="O10" s="166"/>
      <c r="P10" s="166"/>
    </row>
    <row r="11" spans="2:17" x14ac:dyDescent="0.35">
      <c r="B11" s="263" t="s">
        <v>61</v>
      </c>
      <c r="C11" s="263" t="s">
        <v>94</v>
      </c>
      <c r="D11" s="264">
        <v>78.379714455023873</v>
      </c>
      <c r="E11" s="264">
        <v>21.620285544976127</v>
      </c>
      <c r="F11" s="164"/>
      <c r="G11" s="164"/>
      <c r="H11" s="164"/>
      <c r="I11" s="164"/>
      <c r="J11" s="167"/>
      <c r="K11" s="167"/>
      <c r="L11" s="167"/>
      <c r="M11" s="108"/>
      <c r="N11" s="108"/>
      <c r="O11" s="166"/>
      <c r="P11" s="166"/>
    </row>
    <row r="13" spans="2:17" x14ac:dyDescent="0.35">
      <c r="B13" s="5" t="s">
        <v>486</v>
      </c>
    </row>
    <row r="14" spans="2:17" x14ac:dyDescent="0.35">
      <c r="B14" s="5" t="s">
        <v>487</v>
      </c>
    </row>
    <row r="15" spans="2:17" x14ac:dyDescent="0.35">
      <c r="B15" s="5" t="s">
        <v>488</v>
      </c>
    </row>
    <row r="16" spans="2:17" x14ac:dyDescent="0.35">
      <c r="B16" s="5" t="s">
        <v>503</v>
      </c>
    </row>
    <row r="17" spans="2:2" x14ac:dyDescent="0.35">
      <c r="B17" s="5" t="s">
        <v>499</v>
      </c>
    </row>
    <row r="18" spans="2:2" x14ac:dyDescent="0.35">
      <c r="B18" s="5" t="s">
        <v>500</v>
      </c>
    </row>
    <row r="19" spans="2:2" x14ac:dyDescent="0.35">
      <c r="B19" s="5" t="s">
        <v>504</v>
      </c>
    </row>
    <row r="20" spans="2:2" x14ac:dyDescent="0.35">
      <c r="B20" s="5" t="s">
        <v>505</v>
      </c>
    </row>
    <row r="21" spans="2:2" x14ac:dyDescent="0.35">
      <c r="B21" s="5" t="s">
        <v>501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13BF-1A38-410E-B1F9-B71D23700FC7}">
  <dimension ref="B2:K14"/>
  <sheetViews>
    <sheetView workbookViewId="0"/>
  </sheetViews>
  <sheetFormatPr baseColWidth="10" defaultColWidth="10.90625" defaultRowHeight="12.5" x14ac:dyDescent="0.35"/>
  <cols>
    <col min="1" max="1" width="2.6328125" style="5" customWidth="1"/>
    <col min="2" max="2" width="10.90625" style="5"/>
    <col min="3" max="3" width="15.6328125" style="5" customWidth="1"/>
    <col min="4" max="4" width="16.90625" style="5" customWidth="1"/>
    <col min="5" max="16384" width="10.90625" style="5"/>
  </cols>
  <sheetData>
    <row r="2" spans="2:11" x14ac:dyDescent="0.35">
      <c r="B2" s="163" t="s">
        <v>507</v>
      </c>
      <c r="C2" s="164"/>
      <c r="D2" s="164"/>
      <c r="E2" s="164"/>
      <c r="F2" s="164"/>
    </row>
    <row r="3" spans="2:11" x14ac:dyDescent="0.35">
      <c r="B3" s="163"/>
      <c r="C3" s="164"/>
      <c r="D3" s="164"/>
      <c r="E3" s="164"/>
      <c r="F3" s="164"/>
    </row>
    <row r="4" spans="2:11" x14ac:dyDescent="0.35">
      <c r="B4" s="164"/>
      <c r="C4" s="263" t="s">
        <v>76</v>
      </c>
      <c r="D4" s="263" t="s">
        <v>64</v>
      </c>
      <c r="E4" s="164"/>
      <c r="F4" s="164"/>
    </row>
    <row r="5" spans="2:11" x14ac:dyDescent="0.35">
      <c r="B5" s="263" t="s">
        <v>92</v>
      </c>
      <c r="C5" s="265">
        <v>23.491510666086199</v>
      </c>
      <c r="D5" s="265">
        <v>31.714922048997774</v>
      </c>
      <c r="E5" s="164"/>
      <c r="F5" s="164"/>
      <c r="J5" s="7"/>
      <c r="K5" s="7"/>
    </row>
    <row r="6" spans="2:11" x14ac:dyDescent="0.35">
      <c r="B6" s="263" t="s">
        <v>62</v>
      </c>
      <c r="C6" s="265">
        <v>32.643806831275867</v>
      </c>
      <c r="D6" s="265">
        <v>35.914960619524528</v>
      </c>
      <c r="E6" s="164"/>
      <c r="F6" s="164"/>
      <c r="J6" s="7"/>
      <c r="K6" s="7"/>
    </row>
    <row r="7" spans="2:11" x14ac:dyDescent="0.35">
      <c r="B7" s="263" t="s">
        <v>95</v>
      </c>
      <c r="C7" s="265">
        <v>28.051132304214807</v>
      </c>
      <c r="D7" s="265">
        <v>39.730739880957159</v>
      </c>
      <c r="E7" s="164"/>
      <c r="F7" s="164"/>
      <c r="J7" s="7"/>
      <c r="K7" s="7"/>
    </row>
    <row r="8" spans="2:11" x14ac:dyDescent="0.35">
      <c r="B8" s="263" t="s">
        <v>61</v>
      </c>
      <c r="C8" s="265">
        <v>6.0105822151346286</v>
      </c>
      <c r="D8" s="265">
        <v>4.0146090252840922</v>
      </c>
      <c r="E8" s="164"/>
      <c r="F8" s="164"/>
      <c r="J8" s="7"/>
      <c r="K8" s="7"/>
    </row>
    <row r="10" spans="2:11" x14ac:dyDescent="0.35">
      <c r="B10" s="5" t="s">
        <v>508</v>
      </c>
    </row>
    <row r="11" spans="2:11" x14ac:dyDescent="0.35">
      <c r="B11" s="5" t="s">
        <v>509</v>
      </c>
    </row>
    <row r="12" spans="2:11" x14ac:dyDescent="0.35">
      <c r="B12" s="5" t="s">
        <v>494</v>
      </c>
    </row>
    <row r="13" spans="2:11" x14ac:dyDescent="0.35">
      <c r="B13" s="5" t="s">
        <v>511</v>
      </c>
    </row>
    <row r="14" spans="2:11" x14ac:dyDescent="0.35">
      <c r="B14" s="5" t="s">
        <v>510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1E31-2C4A-44A2-992B-DA4C1211E1AC}">
  <dimension ref="B2:K21"/>
  <sheetViews>
    <sheetView zoomScaleNormal="100" workbookViewId="0"/>
  </sheetViews>
  <sheetFormatPr baseColWidth="10" defaultColWidth="10.90625" defaultRowHeight="12.5" x14ac:dyDescent="0.35"/>
  <cols>
    <col min="1" max="1" width="2.90625" style="5" customWidth="1"/>
    <col min="2" max="2" width="41.453125" style="5" customWidth="1"/>
    <col min="3" max="16384" width="10.90625" style="5"/>
  </cols>
  <sheetData>
    <row r="2" spans="2:11" ht="19.5" customHeight="1" x14ac:dyDescent="0.35">
      <c r="B2" s="418" t="s">
        <v>524</v>
      </c>
      <c r="C2" s="418"/>
      <c r="D2" s="418"/>
      <c r="E2" s="418"/>
      <c r="F2" s="418"/>
      <c r="G2" s="418"/>
      <c r="H2" s="418"/>
      <c r="I2" s="418"/>
      <c r="J2" s="418"/>
    </row>
    <row r="3" spans="2:11" x14ac:dyDescent="0.35">
      <c r="B3" s="4"/>
    </row>
    <row r="4" spans="2:11" x14ac:dyDescent="0.35"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  <c r="H4" s="99">
        <v>2018</v>
      </c>
      <c r="I4" s="99">
        <v>2019</v>
      </c>
      <c r="J4" s="99">
        <v>2020</v>
      </c>
      <c r="K4" s="99">
        <v>2021</v>
      </c>
    </row>
    <row r="5" spans="2:11" x14ac:dyDescent="0.35">
      <c r="B5" s="5" t="s">
        <v>96</v>
      </c>
      <c r="C5" s="107">
        <v>3473</v>
      </c>
      <c r="D5" s="107">
        <v>2514</v>
      </c>
      <c r="E5" s="107">
        <v>2450</v>
      </c>
      <c r="F5" s="107">
        <v>1453</v>
      </c>
      <c r="G5" s="107">
        <v>1826</v>
      </c>
      <c r="H5" s="107">
        <v>1238</v>
      </c>
      <c r="I5" s="107">
        <v>2868</v>
      </c>
      <c r="J5" s="107">
        <v>4011</v>
      </c>
      <c r="K5" s="107">
        <v>3036</v>
      </c>
    </row>
    <row r="6" spans="2:11" x14ac:dyDescent="0.35">
      <c r="B6" s="5" t="s">
        <v>97</v>
      </c>
      <c r="C6" s="107">
        <v>9861</v>
      </c>
      <c r="D6" s="107">
        <v>5806</v>
      </c>
      <c r="E6" s="107">
        <v>141</v>
      </c>
      <c r="F6" s="107">
        <v>1667</v>
      </c>
      <c r="G6" s="107">
        <v>-5384</v>
      </c>
      <c r="H6" s="107">
        <v>-6426</v>
      </c>
      <c r="I6" s="107">
        <v>-1019</v>
      </c>
      <c r="J6" s="107">
        <v>9808</v>
      </c>
      <c r="K6" s="107">
        <v>-1656</v>
      </c>
    </row>
    <row r="7" spans="2:11" x14ac:dyDescent="0.35">
      <c r="B7" s="5" t="s">
        <v>98</v>
      </c>
      <c r="C7" s="107">
        <v>2140</v>
      </c>
      <c r="D7" s="107">
        <v>2177</v>
      </c>
      <c r="E7" s="107">
        <v>-117</v>
      </c>
      <c r="F7" s="107">
        <v>388</v>
      </c>
      <c r="G7" s="107">
        <v>-1019</v>
      </c>
      <c r="H7" s="107">
        <v>326</v>
      </c>
      <c r="I7" s="107">
        <v>754</v>
      </c>
      <c r="J7" s="107">
        <v>5024</v>
      </c>
      <c r="K7" s="107">
        <v>7881</v>
      </c>
    </row>
    <row r="8" spans="2:11" x14ac:dyDescent="0.35">
      <c r="B8" s="161" t="s">
        <v>99</v>
      </c>
      <c r="C8" s="111">
        <v>1.1600926334792483</v>
      </c>
      <c r="D8" s="111">
        <v>0.777939915498993</v>
      </c>
      <c r="E8" s="111">
        <v>0.18193450651919907</v>
      </c>
      <c r="F8" s="111">
        <v>0.25750493281968545</v>
      </c>
      <c r="G8" s="111">
        <v>-0.33511200663048912</v>
      </c>
      <c r="H8" s="111">
        <v>-0.35717565299158149</v>
      </c>
      <c r="I8" s="111">
        <v>0.19190886282756114</v>
      </c>
      <c r="J8" s="111">
        <v>1.3865587030234439</v>
      </c>
      <c r="K8" s="111">
        <v>0.67214924456695524</v>
      </c>
    </row>
    <row r="9" spans="2:11" ht="21.75" customHeight="1" x14ac:dyDescent="0.35">
      <c r="B9" s="422"/>
      <c r="C9" s="423"/>
      <c r="D9" s="423"/>
      <c r="E9" s="423"/>
      <c r="F9" s="423"/>
      <c r="G9" s="423"/>
      <c r="H9" s="423"/>
    </row>
    <row r="10" spans="2:11" x14ac:dyDescent="0.35">
      <c r="B10" s="123" t="s">
        <v>523</v>
      </c>
    </row>
    <row r="11" spans="2:11" x14ac:dyDescent="0.35">
      <c r="B11" s="5" t="s">
        <v>512</v>
      </c>
    </row>
    <row r="12" spans="2:11" x14ac:dyDescent="0.35">
      <c r="B12" s="5" t="s">
        <v>513</v>
      </c>
    </row>
    <row r="13" spans="2:11" x14ac:dyDescent="0.35">
      <c r="B13" s="5" t="s">
        <v>514</v>
      </c>
    </row>
    <row r="14" spans="2:11" x14ac:dyDescent="0.35">
      <c r="B14" s="5" t="s">
        <v>515</v>
      </c>
    </row>
    <row r="15" spans="2:11" x14ac:dyDescent="0.35">
      <c r="B15" s="5" t="s">
        <v>516</v>
      </c>
    </row>
    <row r="16" spans="2:11" x14ac:dyDescent="0.35">
      <c r="B16" s="266" t="s">
        <v>520</v>
      </c>
    </row>
    <row r="17" spans="2:2" x14ac:dyDescent="0.35">
      <c r="B17" s="5" t="s">
        <v>517</v>
      </c>
    </row>
    <row r="18" spans="2:2" x14ac:dyDescent="0.35">
      <c r="B18" s="5" t="s">
        <v>518</v>
      </c>
    </row>
    <row r="19" spans="2:2" x14ac:dyDescent="0.35">
      <c r="B19" s="5" t="s">
        <v>521</v>
      </c>
    </row>
    <row r="20" spans="2:2" x14ac:dyDescent="0.35">
      <c r="B20" s="5" t="s">
        <v>519</v>
      </c>
    </row>
    <row r="21" spans="2:2" x14ac:dyDescent="0.35">
      <c r="B21" s="5" t="s">
        <v>522</v>
      </c>
    </row>
  </sheetData>
  <mergeCells count="2">
    <mergeCell ref="B9:H9"/>
    <mergeCell ref="B2:J2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2A05-3A9F-4E2D-B817-764D40EBB0AE}">
  <dimension ref="B2:G22"/>
  <sheetViews>
    <sheetView zoomScaleNormal="100" workbookViewId="0"/>
  </sheetViews>
  <sheetFormatPr baseColWidth="10" defaultColWidth="10.90625" defaultRowHeight="12.5" x14ac:dyDescent="0.35"/>
  <cols>
    <col min="1" max="1" width="2.90625" style="5" customWidth="1"/>
    <col min="2" max="2" width="41.1796875" style="5" customWidth="1"/>
    <col min="3" max="3" width="6.1796875" style="5" bestFit="1" customWidth="1"/>
    <col min="4" max="4" width="34.36328125" style="5" bestFit="1" customWidth="1"/>
    <col min="5" max="5" width="46.6328125" style="5" bestFit="1" customWidth="1"/>
    <col min="6" max="6" width="24.36328125" style="5" bestFit="1" customWidth="1"/>
    <col min="7" max="7" width="44.6328125" style="5" bestFit="1" customWidth="1"/>
    <col min="8" max="16384" width="10.90625" style="5"/>
  </cols>
  <sheetData>
    <row r="2" spans="2:7" ht="19.5" customHeight="1" x14ac:dyDescent="0.35">
      <c r="B2" s="418" t="s">
        <v>789</v>
      </c>
      <c r="C2" s="418"/>
      <c r="D2" s="418"/>
      <c r="E2" s="418"/>
      <c r="F2" s="418"/>
    </row>
    <row r="3" spans="2:7" x14ac:dyDescent="0.35">
      <c r="B3" s="4"/>
    </row>
    <row r="4" spans="2:7" x14ac:dyDescent="0.35">
      <c r="C4" s="405"/>
      <c r="D4" s="94" t="s">
        <v>790</v>
      </c>
      <c r="E4" s="214"/>
      <c r="F4" s="94" t="s">
        <v>791</v>
      </c>
      <c r="G4" s="215"/>
    </row>
    <row r="5" spans="2:7" x14ac:dyDescent="0.35">
      <c r="C5" s="407" t="s">
        <v>794</v>
      </c>
      <c r="D5" s="407" t="s">
        <v>792</v>
      </c>
      <c r="E5" s="407" t="s">
        <v>793</v>
      </c>
      <c r="F5" s="407" t="s">
        <v>792</v>
      </c>
      <c r="G5" s="407" t="s">
        <v>793</v>
      </c>
    </row>
    <row r="6" spans="2:7" x14ac:dyDescent="0.35">
      <c r="B6" s="99" t="s">
        <v>795</v>
      </c>
      <c r="C6" s="107" t="s">
        <v>798</v>
      </c>
      <c r="D6" s="107" t="s">
        <v>800</v>
      </c>
      <c r="E6" s="107" t="s">
        <v>806</v>
      </c>
      <c r="F6" s="104" t="s">
        <v>810</v>
      </c>
      <c r="G6" s="107" t="s">
        <v>810</v>
      </c>
    </row>
    <row r="7" spans="2:7" x14ac:dyDescent="0.35">
      <c r="B7" s="225"/>
      <c r="C7" s="107" t="s">
        <v>799</v>
      </c>
      <c r="D7" s="107" t="s">
        <v>801</v>
      </c>
      <c r="E7" s="107" t="s">
        <v>807</v>
      </c>
      <c r="F7" s="107" t="s">
        <v>811</v>
      </c>
      <c r="G7" s="107" t="s">
        <v>813</v>
      </c>
    </row>
    <row r="8" spans="2:7" x14ac:dyDescent="0.35">
      <c r="B8" s="99" t="s">
        <v>815</v>
      </c>
      <c r="C8" s="107" t="s">
        <v>798</v>
      </c>
      <c r="D8" s="107" t="s">
        <v>802</v>
      </c>
      <c r="E8" s="107" t="s">
        <v>808</v>
      </c>
      <c r="F8" s="107" t="s">
        <v>810</v>
      </c>
      <c r="G8" s="107" t="s">
        <v>810</v>
      </c>
    </row>
    <row r="9" spans="2:7" x14ac:dyDescent="0.35">
      <c r="B9" s="225" t="s">
        <v>816</v>
      </c>
      <c r="C9" s="107" t="s">
        <v>799</v>
      </c>
      <c r="D9" s="107" t="s">
        <v>803</v>
      </c>
      <c r="E9" s="107" t="s">
        <v>808</v>
      </c>
      <c r="F9" s="107" t="s">
        <v>811</v>
      </c>
      <c r="G9" s="107" t="s">
        <v>813</v>
      </c>
    </row>
    <row r="10" spans="2:7" x14ac:dyDescent="0.35">
      <c r="B10" s="162" t="s">
        <v>796</v>
      </c>
      <c r="C10" s="107" t="s">
        <v>798</v>
      </c>
      <c r="D10" s="107" t="s">
        <v>802</v>
      </c>
      <c r="E10" s="107" t="s">
        <v>809</v>
      </c>
      <c r="F10" s="107" t="s">
        <v>810</v>
      </c>
      <c r="G10" s="107" t="s">
        <v>810</v>
      </c>
    </row>
    <row r="11" spans="2:7" x14ac:dyDescent="0.35">
      <c r="B11" s="162"/>
      <c r="C11" s="107" t="s">
        <v>799</v>
      </c>
      <c r="D11" s="107" t="s">
        <v>803</v>
      </c>
      <c r="E11" s="107" t="s">
        <v>809</v>
      </c>
      <c r="F11" s="107" t="s">
        <v>812</v>
      </c>
      <c r="G11" s="107" t="s">
        <v>814</v>
      </c>
    </row>
    <row r="12" spans="2:7" x14ac:dyDescent="0.35">
      <c r="B12" s="99" t="s">
        <v>797</v>
      </c>
      <c r="C12" s="210" t="s">
        <v>798</v>
      </c>
      <c r="D12" s="107" t="s">
        <v>804</v>
      </c>
      <c r="E12" s="408">
        <v>0</v>
      </c>
      <c r="F12" s="107" t="s">
        <v>810</v>
      </c>
      <c r="G12" s="107" t="s">
        <v>810</v>
      </c>
    </row>
    <row r="13" spans="2:7" x14ac:dyDescent="0.35">
      <c r="B13" s="406"/>
      <c r="C13" s="111" t="s">
        <v>799</v>
      </c>
      <c r="D13" s="407" t="s">
        <v>805</v>
      </c>
      <c r="E13" s="409">
        <v>0</v>
      </c>
      <c r="F13" s="407" t="s">
        <v>812</v>
      </c>
      <c r="G13" s="111" t="s">
        <v>814</v>
      </c>
    </row>
    <row r="14" spans="2:7" x14ac:dyDescent="0.35">
      <c r="B14" s="422"/>
      <c r="C14" s="423"/>
      <c r="D14" s="423"/>
      <c r="E14" s="423"/>
      <c r="F14" s="423"/>
    </row>
    <row r="15" spans="2:7" x14ac:dyDescent="0.35">
      <c r="B15" s="213" t="s">
        <v>781</v>
      </c>
    </row>
    <row r="16" spans="2:7" x14ac:dyDescent="0.35">
      <c r="B16" s="5" t="s">
        <v>782</v>
      </c>
    </row>
    <row r="17" spans="2:2" x14ac:dyDescent="0.35">
      <c r="B17" s="5" t="s">
        <v>783</v>
      </c>
    </row>
    <row r="18" spans="2:2" x14ac:dyDescent="0.35">
      <c r="B18" s="5" t="s">
        <v>784</v>
      </c>
    </row>
    <row r="19" spans="2:2" x14ac:dyDescent="0.35">
      <c r="B19" s="5" t="s">
        <v>785</v>
      </c>
    </row>
    <row r="20" spans="2:2" x14ac:dyDescent="0.35">
      <c r="B20" s="5" t="s">
        <v>786</v>
      </c>
    </row>
    <row r="21" spans="2:2" x14ac:dyDescent="0.35">
      <c r="B21" s="5" t="s">
        <v>787</v>
      </c>
    </row>
    <row r="22" spans="2:2" x14ac:dyDescent="0.35">
      <c r="B22" s="5" t="s">
        <v>788</v>
      </c>
    </row>
  </sheetData>
  <mergeCells count="2">
    <mergeCell ref="B2:F2"/>
    <mergeCell ref="B14:F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F23F-87F5-4326-9BB9-7166DF904B8B}">
  <dimension ref="B2:O22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6.36328125" style="9" customWidth="1"/>
    <col min="3" max="3" width="6.54296875" style="9" customWidth="1"/>
    <col min="4" max="4" width="6.453125" style="9" customWidth="1"/>
    <col min="5" max="5" width="6.6328125" style="9" customWidth="1"/>
    <col min="6" max="7" width="6.08984375" style="9" customWidth="1"/>
    <col min="8" max="8" width="6.453125" style="9" customWidth="1"/>
    <col min="9" max="9" width="7.453125" style="9" customWidth="1"/>
    <col min="10" max="10" width="7.90625" style="9" customWidth="1"/>
    <col min="11" max="12" width="7.54296875" style="9" customWidth="1"/>
    <col min="13" max="13" width="7.36328125" style="9" customWidth="1"/>
    <col min="14" max="14" width="7.08984375" style="9" customWidth="1"/>
    <col min="15" max="15" width="7.36328125" style="9" customWidth="1"/>
    <col min="16" max="16384" width="8.6328125" style="9"/>
  </cols>
  <sheetData>
    <row r="2" spans="2:15" x14ac:dyDescent="0.35">
      <c r="B2" s="8" t="s">
        <v>533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s="147" customFormat="1" x14ac:dyDescent="0.35">
      <c r="B6" s="130" t="s">
        <v>105</v>
      </c>
      <c r="C6" s="11">
        <v>9434.9648100148097</v>
      </c>
      <c r="D6" s="11">
        <v>9491.2312108976203</v>
      </c>
      <c r="E6" s="11">
        <v>9481.0689817522598</v>
      </c>
      <c r="F6" s="11">
        <v>9656.5126643085805</v>
      </c>
      <c r="G6" s="11">
        <v>9760.8061020340792</v>
      </c>
      <c r="H6" s="11">
        <v>9973.7201952895593</v>
      </c>
      <c r="I6" s="11">
        <v>10043.778797659301</v>
      </c>
      <c r="J6" s="11">
        <v>10296.1121674652</v>
      </c>
      <c r="K6" s="11">
        <v>10386.3699348234</v>
      </c>
      <c r="L6" s="11">
        <v>10026.6269389273</v>
      </c>
      <c r="M6" s="11">
        <v>10192.6906882234</v>
      </c>
      <c r="N6" s="11">
        <v>10575.1124899113</v>
      </c>
      <c r="O6" s="11">
        <v>10739.4099937804</v>
      </c>
    </row>
    <row r="7" spans="2:15" x14ac:dyDescent="0.35">
      <c r="B7" s="12" t="s">
        <v>104</v>
      </c>
      <c r="C7" s="13">
        <v>8744.5257142098708</v>
      </c>
      <c r="D7" s="13">
        <v>8650.5591751209595</v>
      </c>
      <c r="E7" s="13">
        <v>8692.9154528770996</v>
      </c>
      <c r="F7" s="13">
        <v>8844.2548693913104</v>
      </c>
      <c r="G7" s="13">
        <v>8900.1325268732508</v>
      </c>
      <c r="H7" s="13">
        <v>8989.8756653574092</v>
      </c>
      <c r="I7" s="13">
        <v>9129.4808001760503</v>
      </c>
      <c r="J7" s="13">
        <v>8442.8268339756505</v>
      </c>
      <c r="K7" s="13">
        <v>8379.0520561269896</v>
      </c>
      <c r="L7" s="13">
        <v>7751.09444965477</v>
      </c>
      <c r="M7" s="13">
        <v>8017.3842772402204</v>
      </c>
      <c r="N7" s="13">
        <v>8275.9528988849106</v>
      </c>
      <c r="O7" s="13">
        <v>8340.5581514419991</v>
      </c>
    </row>
    <row r="8" spans="2:15" x14ac:dyDescent="0.35">
      <c r="B8" s="12" t="s">
        <v>103</v>
      </c>
      <c r="C8" s="13">
        <v>147.158492495742</v>
      </c>
      <c r="D8" s="13">
        <v>271.01086528716002</v>
      </c>
      <c r="E8" s="13">
        <v>221.26804677728401</v>
      </c>
      <c r="F8" s="13">
        <v>193.88425734933901</v>
      </c>
      <c r="G8" s="13">
        <v>210.56923908173701</v>
      </c>
      <c r="H8" s="13">
        <v>368.61851277498101</v>
      </c>
      <c r="I8" s="13">
        <v>344.280294161222</v>
      </c>
      <c r="J8" s="13">
        <v>1318.2029649957699</v>
      </c>
      <c r="K8" s="13">
        <v>1450.8938602045901</v>
      </c>
      <c r="L8" s="13">
        <v>1557.2536523280401</v>
      </c>
      <c r="M8" s="13">
        <v>1665.81392811261</v>
      </c>
      <c r="N8" s="13">
        <v>1761.5287247900401</v>
      </c>
      <c r="O8" s="13">
        <v>1934.5589893999199</v>
      </c>
    </row>
    <row r="9" spans="2:15" x14ac:dyDescent="0.35">
      <c r="B9" s="12" t="s">
        <v>102</v>
      </c>
      <c r="C9" s="13">
        <v>543.28060330919095</v>
      </c>
      <c r="D9" s="13">
        <v>569.66117048950298</v>
      </c>
      <c r="E9" s="13">
        <v>566.88548209787598</v>
      </c>
      <c r="F9" s="13">
        <v>618.373537567938</v>
      </c>
      <c r="G9" s="13">
        <v>650.10433607909295</v>
      </c>
      <c r="H9" s="13">
        <v>615.22601715717099</v>
      </c>
      <c r="I9" s="13">
        <v>570.01770332204399</v>
      </c>
      <c r="J9" s="13">
        <v>535.08236849382502</v>
      </c>
      <c r="K9" s="13">
        <v>556.42401849180305</v>
      </c>
      <c r="L9" s="13">
        <v>539.05409574477596</v>
      </c>
      <c r="M9" s="13">
        <v>505.75675564687401</v>
      </c>
      <c r="N9" s="13">
        <v>537.26547032054305</v>
      </c>
      <c r="O9" s="13">
        <v>464.29135293844899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179.22474119969701</v>
      </c>
      <c r="M10" s="13">
        <v>3.7357272236780301</v>
      </c>
      <c r="N10" s="13">
        <v>0.36539591582604303</v>
      </c>
      <c r="O10" s="13">
        <v>1.5E-3</v>
      </c>
    </row>
    <row r="11" spans="2:15" x14ac:dyDescent="0.35">
      <c r="B11" s="12" t="s">
        <v>100</v>
      </c>
      <c r="C11" s="13">
        <v>4.9827991604404698</v>
      </c>
      <c r="D11" s="13">
        <v>0.59636047421278704</v>
      </c>
      <c r="E11" s="13">
        <v>-0.107069661665138</v>
      </c>
      <c r="F11" s="13">
        <v>1.85046309539563</v>
      </c>
      <c r="G11" s="13">
        <v>1.08003211253453</v>
      </c>
      <c r="H11" s="13">
        <v>2.1813166968977402</v>
      </c>
      <c r="I11" s="13">
        <v>0.70243200127912997</v>
      </c>
      <c r="J11" s="13">
        <v>2.5123349975084199</v>
      </c>
      <c r="K11" s="13">
        <v>0.87661989195637602</v>
      </c>
      <c r="L11" s="13">
        <v>-3.4636066128354801</v>
      </c>
      <c r="M11" s="13">
        <v>1.6608419302014401</v>
      </c>
      <c r="N11" s="13">
        <v>3.7541027424237199</v>
      </c>
      <c r="O11" s="13">
        <v>1.5616684757132</v>
      </c>
    </row>
    <row r="12" spans="2:15" x14ac:dyDescent="0.35">
      <c r="B12" s="12" t="s">
        <v>32</v>
      </c>
      <c r="C12" s="13">
        <v>2.8736146670984799</v>
      </c>
      <c r="D12" s="13">
        <v>0.10050470620071</v>
      </c>
      <c r="E12" s="13">
        <v>-0.224406587655479</v>
      </c>
      <c r="F12" s="13">
        <v>1.6783001570943801</v>
      </c>
      <c r="G12" s="13">
        <v>0.570815462808549</v>
      </c>
      <c r="H12" s="13">
        <v>1.9366686920368801</v>
      </c>
      <c r="I12" s="13">
        <v>-4.0181441113604803</v>
      </c>
      <c r="J12" s="13">
        <v>-0.34917948342765298</v>
      </c>
      <c r="K12" s="13">
        <v>0.91392978373334699</v>
      </c>
      <c r="L12" s="13">
        <v>-5.4078425768284601</v>
      </c>
      <c r="M12" s="13">
        <v>3.3492111686702799</v>
      </c>
      <c r="N12" s="13">
        <v>3.2105766533871098</v>
      </c>
      <c r="O12" s="13">
        <v>0.200200861012334</v>
      </c>
    </row>
    <row r="13" spans="2:15" x14ac:dyDescent="0.35">
      <c r="B13" s="12" t="s">
        <v>31</v>
      </c>
      <c r="C13" s="13">
        <v>2.0502677000000098</v>
      </c>
      <c r="D13" s="13">
        <v>0.49535790999999402</v>
      </c>
      <c r="E13" s="13">
        <v>0.117600830000009</v>
      </c>
      <c r="F13" s="13">
        <v>0.169321219999996</v>
      </c>
      <c r="G13" s="13">
        <v>0.50632645999999504</v>
      </c>
      <c r="H13" s="13">
        <v>0.23999999999999599</v>
      </c>
      <c r="I13" s="13">
        <v>4.9181963288108497</v>
      </c>
      <c r="J13" s="13">
        <v>2.87154131406293</v>
      </c>
      <c r="K13" s="13">
        <v>-3.6971993714773901E-2</v>
      </c>
      <c r="L13" s="13">
        <v>2.0553881177433699</v>
      </c>
      <c r="M13" s="13">
        <v>-1.6336546930322799</v>
      </c>
      <c r="N13" s="13">
        <v>0.52661859536151701</v>
      </c>
      <c r="O13" s="13">
        <v>1.35874739072566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526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9" t="s">
        <v>529</v>
      </c>
    </row>
    <row r="21" spans="2:15" x14ac:dyDescent="0.35">
      <c r="B21" s="9" t="s">
        <v>530</v>
      </c>
    </row>
    <row r="22" spans="2:15" x14ac:dyDescent="0.35">
      <c r="B22" s="9" t="s">
        <v>532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1"/>
  <sheetViews>
    <sheetView showGridLines="0" workbookViewId="0">
      <selection activeCell="C4" sqref="C4"/>
    </sheetView>
  </sheetViews>
  <sheetFormatPr baseColWidth="10" defaultColWidth="11.453125" defaultRowHeight="12.5" x14ac:dyDescent="0.35"/>
  <cols>
    <col min="1" max="1" width="3.6328125" style="5" customWidth="1"/>
    <col min="2" max="2" width="18" style="5" customWidth="1"/>
    <col min="3" max="3" width="9.6328125" style="5" customWidth="1"/>
    <col min="4" max="16384" width="11.453125" style="5"/>
  </cols>
  <sheetData>
    <row r="2" spans="2:5" ht="11.25" customHeight="1" x14ac:dyDescent="0.35">
      <c r="B2" s="1" t="s">
        <v>35</v>
      </c>
      <c r="C2" s="238"/>
      <c r="D2" s="238"/>
      <c r="E2" s="238"/>
    </row>
    <row r="3" spans="2:5" x14ac:dyDescent="0.35">
      <c r="B3" s="2"/>
      <c r="D3" s="238"/>
      <c r="E3" s="238"/>
    </row>
    <row r="4" spans="2:5" x14ac:dyDescent="0.35">
      <c r="B4" s="2"/>
      <c r="C4" s="368" t="s">
        <v>9</v>
      </c>
      <c r="D4" s="238"/>
      <c r="E4" s="238"/>
    </row>
    <row r="5" spans="2:5" x14ac:dyDescent="0.35">
      <c r="B5" s="239"/>
      <c r="C5" s="240">
        <v>2022</v>
      </c>
      <c r="D5" s="238"/>
      <c r="E5" s="238"/>
    </row>
    <row r="6" spans="2:5" x14ac:dyDescent="0.35">
      <c r="B6" s="239" t="s">
        <v>0</v>
      </c>
      <c r="C6" s="241">
        <v>49.0620997937922</v>
      </c>
      <c r="D6" s="238"/>
      <c r="E6" s="238"/>
    </row>
    <row r="7" spans="2:5" x14ac:dyDescent="0.35">
      <c r="B7" s="239" t="s">
        <v>1</v>
      </c>
      <c r="C7" s="241">
        <v>29.018061245379499</v>
      </c>
      <c r="D7" s="238"/>
      <c r="E7" s="238"/>
    </row>
    <row r="8" spans="2:5" x14ac:dyDescent="0.35">
      <c r="B8" s="239" t="s">
        <v>2</v>
      </c>
      <c r="C8" s="241">
        <v>13.422229608911801</v>
      </c>
      <c r="D8" s="238"/>
      <c r="E8" s="238"/>
    </row>
    <row r="9" spans="2:5" x14ac:dyDescent="0.35">
      <c r="B9" s="239" t="s">
        <v>27</v>
      </c>
      <c r="C9" s="241">
        <v>8.497609351916509</v>
      </c>
      <c r="D9" s="238"/>
      <c r="E9" s="238"/>
    </row>
    <row r="10" spans="2:5" x14ac:dyDescent="0.35">
      <c r="B10" s="242" t="s">
        <v>6</v>
      </c>
      <c r="C10" s="243">
        <v>99.999999999999872</v>
      </c>
      <c r="D10" s="238"/>
      <c r="E10" s="238"/>
    </row>
    <row r="11" spans="2:5" x14ac:dyDescent="0.35">
      <c r="B11" s="257"/>
      <c r="C11" s="258"/>
      <c r="D11" s="238"/>
      <c r="E11" s="238"/>
    </row>
    <row r="12" spans="2:5" x14ac:dyDescent="0.35">
      <c r="B12" s="234" t="s">
        <v>10</v>
      </c>
    </row>
    <row r="14" spans="2:5" x14ac:dyDescent="0.35">
      <c r="C14" s="235"/>
    </row>
    <row r="15" spans="2:5" x14ac:dyDescent="0.35">
      <c r="C15" s="235"/>
    </row>
    <row r="16" spans="2:5" x14ac:dyDescent="0.35">
      <c r="C16" s="235"/>
    </row>
    <row r="17" spans="3:3" x14ac:dyDescent="0.35">
      <c r="C17" s="235"/>
    </row>
    <row r="18" spans="3:3" x14ac:dyDescent="0.35">
      <c r="C18" s="235"/>
    </row>
    <row r="19" spans="3:3" x14ac:dyDescent="0.35">
      <c r="C19" s="235"/>
    </row>
    <row r="20" spans="3:3" x14ac:dyDescent="0.35">
      <c r="C20" s="235"/>
    </row>
    <row r="21" spans="3:3" x14ac:dyDescent="0.35">
      <c r="C21" s="235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5804-BBE0-4D74-A8C1-1FDF4C1B429E}">
  <dimension ref="B2:P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0.54296875" style="9" customWidth="1"/>
    <col min="3" max="3" width="5.90625" style="9" bestFit="1" customWidth="1"/>
    <col min="4" max="16" width="5.08984375" style="9" customWidth="1"/>
    <col min="17" max="16384" width="8.6328125" style="9"/>
  </cols>
  <sheetData>
    <row r="2" spans="2:16" x14ac:dyDescent="0.35">
      <c r="B2" s="8" t="s">
        <v>534</v>
      </c>
    </row>
    <row r="3" spans="2:16" x14ac:dyDescent="0.35">
      <c r="B3" s="8"/>
    </row>
    <row r="4" spans="2:16" x14ac:dyDescent="0.35">
      <c r="B4" s="10"/>
      <c r="P4" s="269" t="s">
        <v>120</v>
      </c>
    </row>
    <row r="5" spans="2:16" x14ac:dyDescent="0.35">
      <c r="B5" s="9" t="s">
        <v>119</v>
      </c>
      <c r="C5" s="160">
        <v>2010</v>
      </c>
      <c r="D5" s="160">
        <v>2011</v>
      </c>
      <c r="E5" s="160">
        <v>2012</v>
      </c>
      <c r="F5" s="160">
        <v>2013</v>
      </c>
      <c r="G5" s="160">
        <v>2014</v>
      </c>
      <c r="H5" s="160">
        <v>2015</v>
      </c>
      <c r="I5" s="160">
        <v>2016</v>
      </c>
      <c r="J5" s="160">
        <v>2017</v>
      </c>
      <c r="K5" s="160">
        <v>2018</v>
      </c>
      <c r="L5" s="160">
        <v>2019</v>
      </c>
      <c r="M5" s="160">
        <v>2020</v>
      </c>
      <c r="N5" s="160">
        <v>2021</v>
      </c>
      <c r="O5" s="160">
        <v>2022</v>
      </c>
      <c r="P5" s="160">
        <v>2023</v>
      </c>
    </row>
    <row r="6" spans="2:16" x14ac:dyDescent="0.35">
      <c r="B6" s="12" t="s">
        <v>13</v>
      </c>
      <c r="C6" s="13">
        <v>100</v>
      </c>
      <c r="D6" s="13">
        <v>102.873614667098</v>
      </c>
      <c r="E6" s="13">
        <v>102.977007491278</v>
      </c>
      <c r="F6" s="13">
        <v>102.745920302697</v>
      </c>
      <c r="G6" s="13">
        <v>104.470305244545</v>
      </c>
      <c r="H6" s="13">
        <v>105.06663790092399</v>
      </c>
      <c r="I6" s="13">
        <v>107.10143058292699</v>
      </c>
      <c r="J6" s="13">
        <v>102.797940756776</v>
      </c>
      <c r="K6" s="13">
        <v>102.438991438268</v>
      </c>
      <c r="L6" s="13">
        <v>103.375211891178</v>
      </c>
      <c r="M6" s="13">
        <v>97.784843168640293</v>
      </c>
      <c r="N6" s="13">
        <v>101.059864057311</v>
      </c>
      <c r="O6" s="13">
        <v>104.30446845868001</v>
      </c>
      <c r="P6" s="13">
        <v>104.513286902608</v>
      </c>
    </row>
    <row r="7" spans="2:16" x14ac:dyDescent="0.3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35">
      <c r="B8" s="14" t="s">
        <v>536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35">
      <c r="B9" s="14" t="s">
        <v>535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35">
      <c r="B10" s="14" t="s">
        <v>537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BF2-50C9-4AD3-8B98-8CCA541435A3}">
  <dimension ref="B2:O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6328125" style="9" customWidth="1"/>
    <col min="3" max="3" width="6.08984375" style="9" customWidth="1"/>
    <col min="4" max="4" width="5" style="9" customWidth="1"/>
    <col min="5" max="5" width="4.6328125" style="9" customWidth="1"/>
    <col min="6" max="6" width="4.90625" style="9" customWidth="1"/>
    <col min="7" max="7" width="4.6328125" style="9" customWidth="1"/>
    <col min="8" max="8" width="5" style="9" customWidth="1"/>
    <col min="9" max="9" width="4.6328125" style="9" customWidth="1"/>
    <col min="10" max="10" width="5.54296875" style="9" customWidth="1"/>
    <col min="11" max="12" width="5.36328125" style="9" customWidth="1"/>
    <col min="13" max="13" width="4.90625" style="9" customWidth="1"/>
    <col min="14" max="14" width="5" style="9" customWidth="1"/>
    <col min="15" max="15" width="6.36328125" style="9" customWidth="1"/>
    <col min="16" max="16384" width="8.6328125" style="9"/>
  </cols>
  <sheetData>
    <row r="2" spans="2:15" x14ac:dyDescent="0.35">
      <c r="B2" s="8" t="s">
        <v>538</v>
      </c>
    </row>
    <row r="3" spans="2:15" x14ac:dyDescent="0.35">
      <c r="B3" s="8"/>
    </row>
    <row r="4" spans="2:15" x14ac:dyDescent="0.35">
      <c r="O4" s="269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100</v>
      </c>
      <c r="C6" s="13">
        <v>4.9827991604404698</v>
      </c>
      <c r="D6" s="13">
        <v>0.59636047421278704</v>
      </c>
      <c r="E6" s="13">
        <v>-0.107069661665138</v>
      </c>
      <c r="F6" s="13">
        <v>1.85046309539563</v>
      </c>
      <c r="G6" s="13">
        <v>1.08003211253453</v>
      </c>
      <c r="H6" s="13">
        <v>2.1813166968977402</v>
      </c>
      <c r="I6" s="13">
        <v>0.70243200127912997</v>
      </c>
      <c r="J6" s="13">
        <v>2.5123349975084199</v>
      </c>
      <c r="K6" s="13">
        <v>0.87661989195637602</v>
      </c>
      <c r="L6" s="13">
        <v>-3.4636066128354801</v>
      </c>
      <c r="M6" s="13">
        <v>1.6608419302014401</v>
      </c>
      <c r="N6" s="13">
        <v>3.7541027424237199</v>
      </c>
      <c r="O6" s="13">
        <v>1.5616684757132</v>
      </c>
    </row>
    <row r="7" spans="2:15" x14ac:dyDescent="0.35">
      <c r="B7" s="12" t="s">
        <v>32</v>
      </c>
      <c r="C7" s="13">
        <v>2.8736146670984799</v>
      </c>
      <c r="D7" s="13">
        <v>0.10050470620071</v>
      </c>
      <c r="E7" s="13">
        <v>-0.224406587655479</v>
      </c>
      <c r="F7" s="13">
        <v>1.6783001570943801</v>
      </c>
      <c r="G7" s="13">
        <v>0.570815462808549</v>
      </c>
      <c r="H7" s="13">
        <v>1.9366686920368801</v>
      </c>
      <c r="I7" s="13">
        <v>-4.0181441113604803</v>
      </c>
      <c r="J7" s="13">
        <v>-0.34917948342765298</v>
      </c>
      <c r="K7" s="13">
        <v>0.91392978373334699</v>
      </c>
      <c r="L7" s="13">
        <v>-5.4078425768284601</v>
      </c>
      <c r="M7" s="13">
        <v>3.3492111686702799</v>
      </c>
      <c r="N7" s="13">
        <v>3.2105766533871098</v>
      </c>
      <c r="O7" s="13">
        <v>0.200200861012334</v>
      </c>
    </row>
    <row r="8" spans="2:15" x14ac:dyDescent="0.35">
      <c r="B8" s="12" t="s">
        <v>31</v>
      </c>
      <c r="C8" s="13">
        <v>2.0502677000000098</v>
      </c>
      <c r="D8" s="13">
        <v>0.49535790999999402</v>
      </c>
      <c r="E8" s="13">
        <v>0.117600830000009</v>
      </c>
      <c r="F8" s="13">
        <v>0.169321219999996</v>
      </c>
      <c r="G8" s="13">
        <v>0.50632645999999504</v>
      </c>
      <c r="H8" s="13">
        <v>0.23999999999999599</v>
      </c>
      <c r="I8" s="13">
        <v>4.9181963288108497</v>
      </c>
      <c r="J8" s="13">
        <v>2.87154131406293</v>
      </c>
      <c r="K8" s="13">
        <v>-3.6971993714773901E-2</v>
      </c>
      <c r="L8" s="13">
        <v>2.0553881177433699</v>
      </c>
      <c r="M8" s="13">
        <v>-1.6336546930322799</v>
      </c>
      <c r="N8" s="13">
        <v>0.52661859536151701</v>
      </c>
      <c r="O8" s="13">
        <v>1.35874739072566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ht="26.25" customHeight="1" x14ac:dyDescent="0.35">
      <c r="B10" s="424" t="s">
        <v>444</v>
      </c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</row>
    <row r="11" spans="2:15" x14ac:dyDescent="0.35">
      <c r="B11" s="139" t="s">
        <v>442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0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1">
    <mergeCell ref="B10:O10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03C0-73D4-4339-AEAE-D4F5601EFFBC}">
  <dimension ref="B2:C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8.54296875" style="9" customWidth="1"/>
    <col min="3" max="3" width="11" style="9" customWidth="1"/>
    <col min="4" max="16384" width="10.90625" style="9"/>
  </cols>
  <sheetData>
    <row r="2" spans="2:3" x14ac:dyDescent="0.35">
      <c r="B2" s="8" t="s">
        <v>540</v>
      </c>
    </row>
    <row r="3" spans="2:3" x14ac:dyDescent="0.35">
      <c r="B3" s="8"/>
    </row>
    <row r="4" spans="2:3" x14ac:dyDescent="0.35">
      <c r="C4" s="269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124</v>
      </c>
      <c r="C6" s="13">
        <v>69.381213102448498</v>
      </c>
    </row>
    <row r="7" spans="2:3" x14ac:dyDescent="0.35">
      <c r="B7" s="12" t="s">
        <v>123</v>
      </c>
      <c r="C7" s="13">
        <v>18.013643119317599</v>
      </c>
    </row>
    <row r="8" spans="2:3" x14ac:dyDescent="0.35">
      <c r="B8" s="12" t="s">
        <v>102</v>
      </c>
      <c r="C8" s="13">
        <v>4.3232622016231703</v>
      </c>
    </row>
    <row r="9" spans="2:3" x14ac:dyDescent="0.35">
      <c r="B9" s="12" t="s">
        <v>122</v>
      </c>
      <c r="C9" s="13">
        <v>5.7002402825691796</v>
      </c>
    </row>
    <row r="10" spans="2:3" x14ac:dyDescent="0.35">
      <c r="B10" s="12" t="s">
        <v>121</v>
      </c>
      <c r="C10" s="13">
        <v>2.5816412940415501</v>
      </c>
    </row>
    <row r="11" spans="2:3" x14ac:dyDescent="0.35">
      <c r="B11" s="267"/>
      <c r="C11" s="268"/>
    </row>
    <row r="12" spans="2:3" x14ac:dyDescent="0.35">
      <c r="B12" s="14" t="s">
        <v>539</v>
      </c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046F-D468-4023-927B-B8902B101CBA}">
  <dimension ref="B2:E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8.36328125" style="9" customWidth="1"/>
    <col min="3" max="3" width="6.6328125" style="9" customWidth="1"/>
    <col min="4" max="4" width="6.90625" style="9" customWidth="1"/>
    <col min="5" max="5" width="7.6328125" style="9" customWidth="1"/>
    <col min="6" max="16384" width="8.6328125" style="9"/>
  </cols>
  <sheetData>
    <row r="2" spans="2:5" x14ac:dyDescent="0.35">
      <c r="B2" s="8" t="s">
        <v>543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s="147" customFormat="1" x14ac:dyDescent="0.35">
      <c r="B6" s="130" t="s">
        <v>103</v>
      </c>
      <c r="C6" s="11">
        <v>1665.81392811261</v>
      </c>
      <c r="D6" s="11">
        <v>1761.5287247900401</v>
      </c>
      <c r="E6" s="11">
        <v>1934.5589893999199</v>
      </c>
    </row>
    <row r="7" spans="2:5" x14ac:dyDescent="0.35">
      <c r="B7" s="12" t="s">
        <v>128</v>
      </c>
      <c r="C7" s="13">
        <v>878.72134883004605</v>
      </c>
      <c r="D7" s="13">
        <v>889.01007042894798</v>
      </c>
      <c r="E7" s="13">
        <v>947.68710147874401</v>
      </c>
    </row>
    <row r="8" spans="2:5" x14ac:dyDescent="0.35">
      <c r="B8" s="12" t="s">
        <v>127</v>
      </c>
      <c r="C8" s="13">
        <v>492.59121889341202</v>
      </c>
      <c r="D8" s="13">
        <v>504.79572184689198</v>
      </c>
      <c r="E8" s="13">
        <v>589.43415649999997</v>
      </c>
    </row>
    <row r="9" spans="2:5" x14ac:dyDescent="0.35">
      <c r="B9" s="12" t="s">
        <v>126</v>
      </c>
      <c r="C9" s="13">
        <v>27.8886292146755</v>
      </c>
      <c r="D9" s="13">
        <v>36.764788221405503</v>
      </c>
      <c r="E9" s="13">
        <v>34.093599805408303</v>
      </c>
    </row>
    <row r="10" spans="2:5" x14ac:dyDescent="0.35">
      <c r="B10" s="12" t="s">
        <v>125</v>
      </c>
      <c r="C10" s="13">
        <v>266.612731174472</v>
      </c>
      <c r="D10" s="13">
        <v>330.95814429279397</v>
      </c>
      <c r="E10" s="13">
        <v>363.34413161577203</v>
      </c>
    </row>
    <row r="11" spans="2:5" x14ac:dyDescent="0.35">
      <c r="B11" s="267"/>
      <c r="C11" s="268"/>
      <c r="D11" s="268"/>
      <c r="E11" s="268"/>
    </row>
    <row r="12" spans="2:5" x14ac:dyDescent="0.35">
      <c r="B12" s="14" t="s">
        <v>542</v>
      </c>
      <c r="C12" s="14"/>
      <c r="D12" s="14"/>
      <c r="E12" s="14"/>
    </row>
    <row r="13" spans="2:5" x14ac:dyDescent="0.35">
      <c r="B13" s="14" t="s">
        <v>541</v>
      </c>
      <c r="C13" s="14"/>
      <c r="D13" s="14"/>
      <c r="E13" s="14"/>
    </row>
    <row r="14" spans="2:5" x14ac:dyDescent="0.35">
      <c r="B14" s="14" t="s">
        <v>456</v>
      </c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2C93-2400-46D7-AEA2-2AEA91FC0E17}">
  <dimension ref="B2:P15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90625" style="9" customWidth="1"/>
    <col min="3" max="3" width="11.36328125" style="9" customWidth="1"/>
    <col min="4" max="4" width="11" style="9" customWidth="1"/>
    <col min="5" max="5" width="10.08984375" style="9" customWidth="1"/>
    <col min="6" max="6" width="8.90625" style="9" customWidth="1"/>
    <col min="7" max="7" width="9.36328125" style="9" customWidth="1"/>
    <col min="8" max="8" width="7.90625" style="9" customWidth="1"/>
    <col min="9" max="9" width="9" style="9" customWidth="1"/>
    <col min="10" max="10" width="8" style="9" customWidth="1"/>
    <col min="11" max="11" width="9.453125" style="9" customWidth="1"/>
    <col min="12" max="12" width="7.08984375" style="9" customWidth="1"/>
    <col min="13" max="13" width="7.6328125" style="9" customWidth="1"/>
    <col min="14" max="14" width="7.90625" style="9" customWidth="1"/>
    <col min="15" max="15" width="19" style="9" customWidth="1"/>
    <col min="16" max="16" width="25.08984375" style="9" customWidth="1"/>
    <col min="17" max="16384" width="8.6328125" style="9"/>
  </cols>
  <sheetData>
    <row r="2" spans="2:16" x14ac:dyDescent="0.35">
      <c r="B2" s="8" t="s">
        <v>763</v>
      </c>
    </row>
    <row r="3" spans="2:16" x14ac:dyDescent="0.35">
      <c r="B3" s="10"/>
    </row>
    <row r="4" spans="2:16" x14ac:dyDescent="0.35">
      <c r="B4" s="9" t="s">
        <v>119</v>
      </c>
      <c r="C4" s="11" t="s">
        <v>117</v>
      </c>
      <c r="D4" s="11" t="s">
        <v>116</v>
      </c>
      <c r="E4" s="11" t="s">
        <v>115</v>
      </c>
      <c r="F4" s="11" t="s">
        <v>114</v>
      </c>
      <c r="G4" s="11" t="s">
        <v>113</v>
      </c>
      <c r="H4" s="11" t="s">
        <v>112</v>
      </c>
      <c r="I4" s="11" t="s">
        <v>111</v>
      </c>
      <c r="J4" s="11" t="s">
        <v>110</v>
      </c>
      <c r="K4" s="11" t="s">
        <v>109</v>
      </c>
      <c r="L4" s="11" t="s">
        <v>108</v>
      </c>
      <c r="M4" s="11" t="s">
        <v>107</v>
      </c>
      <c r="N4" s="11" t="s">
        <v>106</v>
      </c>
      <c r="O4" s="11" t="s">
        <v>134</v>
      </c>
      <c r="P4" s="11" t="s">
        <v>133</v>
      </c>
    </row>
    <row r="5" spans="2:16" s="147" customFormat="1" x14ac:dyDescent="0.35">
      <c r="B5" s="130" t="s">
        <v>15</v>
      </c>
      <c r="C5" s="11">
        <v>84500</v>
      </c>
      <c r="D5" s="11">
        <v>84000</v>
      </c>
      <c r="E5" s="11">
        <v>84200</v>
      </c>
      <c r="F5" s="11">
        <v>84000</v>
      </c>
      <c r="G5" s="11">
        <v>83500</v>
      </c>
      <c r="H5" s="11">
        <v>83200</v>
      </c>
      <c r="I5" s="11">
        <v>83000</v>
      </c>
      <c r="J5" s="11">
        <v>82200</v>
      </c>
      <c r="K5" s="11">
        <v>82200</v>
      </c>
      <c r="L5" s="11">
        <v>81600</v>
      </c>
      <c r="M5" s="11">
        <v>81000</v>
      </c>
      <c r="N5" s="11">
        <v>80900</v>
      </c>
      <c r="O5" s="11">
        <v>-0.124688279301746</v>
      </c>
      <c r="P5" s="11">
        <v>100</v>
      </c>
    </row>
    <row r="6" spans="2:16" x14ac:dyDescent="0.35">
      <c r="B6" s="12" t="s">
        <v>132</v>
      </c>
      <c r="C6" s="13">
        <v>64100</v>
      </c>
      <c r="D6" s="13">
        <v>63100</v>
      </c>
      <c r="E6" s="13">
        <v>62600</v>
      </c>
      <c r="F6" s="13">
        <v>61800</v>
      </c>
      <c r="G6" s="13">
        <v>60900</v>
      </c>
      <c r="H6" s="13">
        <v>60000</v>
      </c>
      <c r="I6" s="13">
        <v>59600</v>
      </c>
      <c r="J6" s="13">
        <v>58700</v>
      </c>
      <c r="K6" s="13">
        <v>58500</v>
      </c>
      <c r="L6" s="13">
        <v>57500</v>
      </c>
      <c r="M6" s="13">
        <v>57000</v>
      </c>
      <c r="N6" s="13">
        <v>56700</v>
      </c>
      <c r="O6" s="13">
        <v>-0.51724440236354396</v>
      </c>
      <c r="P6" s="13">
        <v>70.132631240652202</v>
      </c>
    </row>
    <row r="7" spans="2:16" x14ac:dyDescent="0.35">
      <c r="B7" s="12" t="s">
        <v>131</v>
      </c>
      <c r="C7" s="13">
        <v>4800</v>
      </c>
      <c r="D7" s="13">
        <v>5600</v>
      </c>
      <c r="E7" s="13">
        <v>6200</v>
      </c>
      <c r="F7" s="13">
        <v>6700</v>
      </c>
      <c r="G7" s="13">
        <v>7100</v>
      </c>
      <c r="H7" s="13">
        <v>7600</v>
      </c>
      <c r="I7" s="13">
        <v>7800</v>
      </c>
      <c r="J7" s="13">
        <v>8000</v>
      </c>
      <c r="K7" s="13">
        <v>8100</v>
      </c>
      <c r="L7" s="13">
        <v>8400</v>
      </c>
      <c r="M7" s="13">
        <v>8400</v>
      </c>
      <c r="N7" s="13">
        <v>8600</v>
      </c>
      <c r="O7" s="13">
        <v>1.5408320493066301</v>
      </c>
      <c r="P7" s="13">
        <v>10.5894859148836</v>
      </c>
    </row>
    <row r="8" spans="2:16" x14ac:dyDescent="0.35">
      <c r="B8" s="12" t="s">
        <v>130</v>
      </c>
      <c r="C8" s="13">
        <v>15600</v>
      </c>
      <c r="D8" s="13">
        <v>15300</v>
      </c>
      <c r="E8" s="13">
        <v>15400</v>
      </c>
      <c r="F8" s="13">
        <v>15500</v>
      </c>
      <c r="G8" s="13">
        <v>15500</v>
      </c>
      <c r="H8" s="13">
        <v>15500</v>
      </c>
      <c r="I8" s="13">
        <v>15500</v>
      </c>
      <c r="J8" s="13">
        <v>15500</v>
      </c>
      <c r="K8" s="13">
        <v>15500</v>
      </c>
      <c r="L8" s="13">
        <v>15700</v>
      </c>
      <c r="M8" s="13">
        <v>15500</v>
      </c>
      <c r="N8" s="13">
        <v>15600</v>
      </c>
      <c r="O8" s="13">
        <v>0.41205253669842901</v>
      </c>
      <c r="P8" s="13">
        <v>19.277882844464202</v>
      </c>
    </row>
    <row r="9" spans="2:16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2:16" x14ac:dyDescent="0.35">
      <c r="B10" s="14" t="s">
        <v>546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544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ht="13.5" x14ac:dyDescent="0.35">
      <c r="B12" s="14" t="s">
        <v>549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545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547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9" t="s">
        <v>548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8DDA-0816-4D53-B64C-A2AE25D5E171}">
  <dimension ref="B2:E1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4.54296875" style="9" customWidth="1"/>
    <col min="3" max="3" width="9.54296875" style="9" customWidth="1"/>
    <col min="4" max="4" width="8.90625" style="9" customWidth="1"/>
    <col min="5" max="5" width="8.453125" style="9" customWidth="1"/>
    <col min="6" max="16384" width="8.6328125" style="9"/>
  </cols>
  <sheetData>
    <row r="2" spans="2:5" x14ac:dyDescent="0.35">
      <c r="B2" s="8" t="s">
        <v>550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C5" s="11" t="s">
        <v>108</v>
      </c>
      <c r="D5" s="11" t="s">
        <v>107</v>
      </c>
      <c r="E5" s="11" t="s">
        <v>106</v>
      </c>
    </row>
    <row r="6" spans="2:5" s="147" customFormat="1" x14ac:dyDescent="0.35">
      <c r="B6" s="130" t="s">
        <v>139</v>
      </c>
      <c r="C6" s="11">
        <v>9403.2034949751906</v>
      </c>
      <c r="D6" s="11">
        <v>9835.45778030982</v>
      </c>
      <c r="E6" s="11">
        <v>10054.540798083301</v>
      </c>
    </row>
    <row r="7" spans="2:5" x14ac:dyDescent="0.35">
      <c r="B7" s="12" t="s">
        <v>138</v>
      </c>
      <c r="C7" s="13">
        <v>789.48719324818603</v>
      </c>
      <c r="D7" s="13">
        <v>739.65470960149901</v>
      </c>
      <c r="E7" s="13">
        <v>684.86919569705799</v>
      </c>
    </row>
    <row r="8" spans="2:5" x14ac:dyDescent="0.35">
      <c r="B8" s="12" t="s">
        <v>137</v>
      </c>
      <c r="C8" s="13">
        <v>575.41764026589601</v>
      </c>
      <c r="D8" s="13">
        <v>526.43409239078198</v>
      </c>
      <c r="E8" s="13">
        <v>485.38280136614799</v>
      </c>
    </row>
    <row r="9" spans="2:5" x14ac:dyDescent="0.35">
      <c r="B9" s="12" t="s">
        <v>136</v>
      </c>
      <c r="C9" s="13">
        <v>214.06955298228999</v>
      </c>
      <c r="D9" s="13">
        <v>213.22061721071699</v>
      </c>
      <c r="E9" s="13">
        <v>199.48639433091</v>
      </c>
    </row>
    <row r="10" spans="2:5" x14ac:dyDescent="0.35">
      <c r="B10" s="12" t="s">
        <v>135</v>
      </c>
      <c r="C10" s="13">
        <v>10192.6906882234</v>
      </c>
      <c r="D10" s="13">
        <v>10575.1124899113</v>
      </c>
      <c r="E10" s="13">
        <v>10739.4099937804</v>
      </c>
    </row>
    <row r="11" spans="2:5" x14ac:dyDescent="0.35">
      <c r="B11" s="14"/>
      <c r="C11" s="14"/>
      <c r="D11" s="14"/>
      <c r="E11" s="14"/>
    </row>
    <row r="12" spans="2:5" x14ac:dyDescent="0.35">
      <c r="B12" s="14" t="s">
        <v>554</v>
      </c>
      <c r="C12" s="14"/>
      <c r="D12" s="14"/>
      <c r="E12" s="14"/>
    </row>
    <row r="13" spans="2:5" x14ac:dyDescent="0.35">
      <c r="B13" s="14" t="s">
        <v>551</v>
      </c>
      <c r="C13" s="14"/>
      <c r="D13" s="14"/>
      <c r="E13" s="14"/>
    </row>
    <row r="14" spans="2:5" x14ac:dyDescent="0.35">
      <c r="B14" s="14" t="s">
        <v>552</v>
      </c>
      <c r="C14" s="14"/>
      <c r="D14" s="14"/>
      <c r="E14" s="14"/>
    </row>
    <row r="15" spans="2:5" x14ac:dyDescent="0.35">
      <c r="B15" s="14" t="s">
        <v>553</v>
      </c>
      <c r="C15" s="14"/>
      <c r="D15" s="14"/>
      <c r="E15" s="14"/>
    </row>
    <row r="16" spans="2:5" x14ac:dyDescent="0.35">
      <c r="B16" s="14" t="s">
        <v>456</v>
      </c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583D-32FE-45A2-9F68-4C188CC483F6}">
  <dimension ref="B2:E2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7" style="9" customWidth="1"/>
    <col min="3" max="3" width="13.6328125" style="9" customWidth="1"/>
    <col min="4" max="4" width="14.453125" style="9" customWidth="1"/>
    <col min="5" max="5" width="13.36328125" style="9" customWidth="1"/>
    <col min="6" max="16384" width="8.6328125" style="9"/>
  </cols>
  <sheetData>
    <row r="2" spans="2:5" x14ac:dyDescent="0.35">
      <c r="B2" s="8" t="s">
        <v>555</v>
      </c>
    </row>
    <row r="3" spans="2:5" x14ac:dyDescent="0.35">
      <c r="B3" s="8"/>
    </row>
    <row r="4" spans="2:5" x14ac:dyDescent="0.35">
      <c r="E4" s="269" t="s">
        <v>9</v>
      </c>
    </row>
    <row r="5" spans="2:5" x14ac:dyDescent="0.35">
      <c r="B5" s="9" t="s">
        <v>119</v>
      </c>
      <c r="C5" s="11" t="s">
        <v>141</v>
      </c>
      <c r="D5" s="11" t="s">
        <v>104</v>
      </c>
      <c r="E5" s="11" t="s">
        <v>140</v>
      </c>
    </row>
    <row r="6" spans="2:5" x14ac:dyDescent="0.35">
      <c r="B6" s="138">
        <v>2010</v>
      </c>
      <c r="C6" s="13">
        <v>351.6798260810084</v>
      </c>
      <c r="D6" s="13">
        <v>8357.0829516703998</v>
      </c>
      <c r="E6" s="13">
        <v>4.2081648359217887</v>
      </c>
    </row>
    <row r="7" spans="2:5" x14ac:dyDescent="0.35">
      <c r="B7" s="138">
        <v>2011</v>
      </c>
      <c r="C7" s="13">
        <v>336.65731844895112</v>
      </c>
      <c r="D7" s="13">
        <v>8744.5257142098708</v>
      </c>
      <c r="E7" s="13">
        <v>3.8499208470721551</v>
      </c>
    </row>
    <row r="8" spans="2:5" x14ac:dyDescent="0.35">
      <c r="B8" s="138">
        <v>2012</v>
      </c>
      <c r="C8" s="13">
        <v>325.22700697760865</v>
      </c>
      <c r="D8" s="13">
        <v>8650.5591751209595</v>
      </c>
      <c r="E8" s="13">
        <v>3.7596067536646967</v>
      </c>
    </row>
    <row r="9" spans="2:5" x14ac:dyDescent="0.35">
      <c r="B9" s="138">
        <v>2013</v>
      </c>
      <c r="C9" s="13">
        <v>316.46019816757473</v>
      </c>
      <c r="D9" s="13">
        <v>8692.9154528770996</v>
      </c>
      <c r="E9" s="13">
        <v>3.6404380082039762</v>
      </c>
    </row>
    <row r="10" spans="2:5" x14ac:dyDescent="0.35">
      <c r="B10" s="138">
        <v>2014</v>
      </c>
      <c r="C10" s="13">
        <v>300.23995662870311</v>
      </c>
      <c r="D10" s="13">
        <v>8844.2548693913104</v>
      </c>
      <c r="E10" s="13">
        <v>3.3947456406733627</v>
      </c>
    </row>
    <row r="11" spans="2:5" x14ac:dyDescent="0.35">
      <c r="B11" s="138">
        <v>2015</v>
      </c>
      <c r="C11" s="13">
        <v>288.3735896612838</v>
      </c>
      <c r="D11" s="13">
        <v>8900.1325268732508</v>
      </c>
      <c r="E11" s="13">
        <v>3.2401044455300232</v>
      </c>
    </row>
    <row r="12" spans="2:5" x14ac:dyDescent="0.35">
      <c r="B12" s="138">
        <v>2016</v>
      </c>
      <c r="C12" s="13">
        <v>279.64749604500292</v>
      </c>
      <c r="D12" s="13">
        <v>8989.8756653574092</v>
      </c>
      <c r="E12" s="13">
        <v>3.1106937009443616</v>
      </c>
    </row>
    <row r="13" spans="2:5" x14ac:dyDescent="0.35">
      <c r="B13" s="138">
        <v>2017</v>
      </c>
      <c r="C13" s="13">
        <v>251.10415618502563</v>
      </c>
      <c r="D13" s="13">
        <v>9129.4808001760503</v>
      </c>
      <c r="E13" s="13">
        <v>2.7504757573966683</v>
      </c>
    </row>
    <row r="14" spans="2:5" x14ac:dyDescent="0.35">
      <c r="B14" s="138">
        <v>2018</v>
      </c>
      <c r="C14" s="13">
        <v>227.40461781423312</v>
      </c>
      <c r="D14" s="13">
        <v>8442.8268339756505</v>
      </c>
      <c r="E14" s="13">
        <v>2.6934653793811183</v>
      </c>
    </row>
    <row r="15" spans="2:5" x14ac:dyDescent="0.35">
      <c r="B15" s="138">
        <v>2019</v>
      </c>
      <c r="C15" s="13">
        <v>209.44206099391729</v>
      </c>
      <c r="D15" s="13">
        <v>8379.0520561269896</v>
      </c>
      <c r="E15" s="13">
        <v>2.4995913570052064</v>
      </c>
    </row>
    <row r="16" spans="2:5" x14ac:dyDescent="0.35">
      <c r="B16" s="138">
        <v>2020</v>
      </c>
      <c r="C16" s="13">
        <v>165.36527865107217</v>
      </c>
      <c r="D16" s="13">
        <v>7751.09444965477</v>
      </c>
      <c r="E16" s="13">
        <v>2.1334442474564024</v>
      </c>
    </row>
    <row r="17" spans="2:5" x14ac:dyDescent="0.35">
      <c r="B17" s="138">
        <v>2021</v>
      </c>
      <c r="C17" s="13">
        <v>164.13277503254</v>
      </c>
      <c r="D17" s="13">
        <v>8017.3842772402204</v>
      </c>
      <c r="E17" s="13">
        <v>2.0472110273980499</v>
      </c>
    </row>
    <row r="18" spans="2:5" x14ac:dyDescent="0.35">
      <c r="B18" s="138">
        <v>2022</v>
      </c>
      <c r="C18" s="13">
        <v>159.99652848804399</v>
      </c>
      <c r="D18" s="13">
        <v>8275.9528988849106</v>
      </c>
      <c r="E18" s="13">
        <v>1.9332701677120701</v>
      </c>
    </row>
    <row r="19" spans="2:5" x14ac:dyDescent="0.35">
      <c r="B19" s="138">
        <v>2023</v>
      </c>
      <c r="C19" s="13">
        <v>173.30122590098199</v>
      </c>
      <c r="D19" s="13">
        <v>8340.5581514419991</v>
      </c>
      <c r="E19" s="13">
        <v>2.0778132920399401</v>
      </c>
    </row>
    <row r="20" spans="2:5" x14ac:dyDescent="0.35">
      <c r="B20" s="270"/>
      <c r="C20" s="268"/>
      <c r="D20" s="268"/>
      <c r="E20" s="268"/>
    </row>
    <row r="21" spans="2:5" x14ac:dyDescent="0.35">
      <c r="B21" s="139" t="s">
        <v>443</v>
      </c>
      <c r="C21" s="14"/>
      <c r="D21" s="14"/>
      <c r="E21" s="14"/>
    </row>
    <row r="22" spans="2:5" x14ac:dyDescent="0.35">
      <c r="B22" s="139" t="s">
        <v>431</v>
      </c>
      <c r="C22" s="14"/>
      <c r="D22" s="14"/>
      <c r="E22" s="14"/>
    </row>
    <row r="23" spans="2:5" x14ac:dyDescent="0.35">
      <c r="B23" s="14"/>
      <c r="C23" s="14"/>
      <c r="D23" s="14"/>
      <c r="E23" s="14"/>
    </row>
    <row r="24" spans="2:5" x14ac:dyDescent="0.35">
      <c r="B24" s="14"/>
      <c r="C24" s="14"/>
      <c r="D24" s="14"/>
      <c r="E24" s="14"/>
    </row>
    <row r="25" spans="2:5" x14ac:dyDescent="0.35">
      <c r="B25" s="14"/>
      <c r="C25" s="14"/>
      <c r="D25" s="14"/>
      <c r="E25" s="14"/>
    </row>
    <row r="26" spans="2:5" x14ac:dyDescent="0.35">
      <c r="B26" s="14"/>
      <c r="C26" s="14"/>
      <c r="D26" s="14"/>
      <c r="E26" s="14"/>
    </row>
    <row r="27" spans="2:5" x14ac:dyDescent="0.35">
      <c r="B27" s="14"/>
      <c r="C27" s="14"/>
      <c r="D27" s="14"/>
      <c r="E27" s="14"/>
    </row>
    <row r="28" spans="2:5" x14ac:dyDescent="0.35">
      <c r="B28" s="14"/>
      <c r="C28" s="14"/>
      <c r="D28" s="14"/>
      <c r="E28" s="14"/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E701-9787-483A-8AF6-D815C58C419C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8.54296875" style="144" customWidth="1"/>
    <col min="3" max="3" width="26.54296875" style="9" customWidth="1"/>
    <col min="4" max="4" width="14.36328125" style="9" customWidth="1"/>
    <col min="5" max="5" width="22.54296875" style="9" customWidth="1"/>
    <col min="6" max="16384" width="10.90625" style="9"/>
  </cols>
  <sheetData>
    <row r="2" spans="2:5" x14ac:dyDescent="0.35">
      <c r="B2" s="142" t="s">
        <v>556</v>
      </c>
    </row>
    <row r="3" spans="2:5" x14ac:dyDescent="0.35">
      <c r="B3" s="142"/>
    </row>
    <row r="4" spans="2:5" x14ac:dyDescent="0.35">
      <c r="B4" s="9"/>
      <c r="E4" s="271" t="s">
        <v>129</v>
      </c>
    </row>
    <row r="5" spans="2:5" x14ac:dyDescent="0.35">
      <c r="C5" s="11" t="s">
        <v>119</v>
      </c>
      <c r="D5" s="11" t="s">
        <v>145</v>
      </c>
      <c r="E5" s="11" t="s">
        <v>144</v>
      </c>
    </row>
    <row r="6" spans="2:5" s="147" customFormat="1" x14ac:dyDescent="0.35">
      <c r="B6" s="145">
        <v>2023</v>
      </c>
      <c r="C6" s="130" t="s">
        <v>15</v>
      </c>
      <c r="D6" s="11">
        <v>10739.4099937804</v>
      </c>
      <c r="E6" s="11">
        <v>100</v>
      </c>
    </row>
    <row r="7" spans="2:5" x14ac:dyDescent="0.35">
      <c r="B7" s="138">
        <v>2023</v>
      </c>
      <c r="C7" s="12" t="s">
        <v>143</v>
      </c>
      <c r="D7" s="13">
        <v>8484.3332946086903</v>
      </c>
      <c r="E7" s="13">
        <v>79.0018567083509</v>
      </c>
    </row>
    <row r="8" spans="2:5" x14ac:dyDescent="0.35">
      <c r="B8" s="138">
        <v>2023</v>
      </c>
      <c r="C8" s="12" t="s">
        <v>83</v>
      </c>
      <c r="D8" s="13">
        <v>1631.4904907959501</v>
      </c>
      <c r="E8" s="13">
        <v>15.1916212505232</v>
      </c>
    </row>
    <row r="9" spans="2:5" x14ac:dyDescent="0.35">
      <c r="B9" s="138">
        <v>2023</v>
      </c>
      <c r="C9" s="12" t="s">
        <v>84</v>
      </c>
      <c r="D9" s="13">
        <v>589.16730458103996</v>
      </c>
      <c r="E9" s="13">
        <v>5.4860304702236897</v>
      </c>
    </row>
    <row r="10" spans="2:5" x14ac:dyDescent="0.35">
      <c r="B10" s="138">
        <v>2023</v>
      </c>
      <c r="C10" s="12" t="s">
        <v>82</v>
      </c>
      <c r="D10" s="13">
        <v>34.418903794691097</v>
      </c>
      <c r="E10" s="13">
        <v>0.32049157090216701</v>
      </c>
    </row>
    <row r="11" spans="2:5" x14ac:dyDescent="0.35">
      <c r="B11" s="270"/>
      <c r="C11" s="268"/>
      <c r="D11" s="268"/>
      <c r="E11" s="268"/>
    </row>
    <row r="12" spans="2:5" x14ac:dyDescent="0.35">
      <c r="B12" s="144" t="s">
        <v>539</v>
      </c>
      <c r="C12" s="14"/>
      <c r="D12" s="14"/>
      <c r="E12" s="14"/>
    </row>
    <row r="13" spans="2:5" x14ac:dyDescent="0.35">
      <c r="C13" s="14"/>
      <c r="D13" s="14"/>
      <c r="E13" s="14"/>
    </row>
    <row r="14" spans="2:5" x14ac:dyDescent="0.35">
      <c r="C14" s="14"/>
      <c r="D14" s="14"/>
      <c r="E14" s="14"/>
    </row>
    <row r="15" spans="2:5" x14ac:dyDescent="0.35">
      <c r="C15" s="14"/>
      <c r="D15" s="14"/>
      <c r="E15" s="14"/>
    </row>
    <row r="16" spans="2:5" x14ac:dyDescent="0.35">
      <c r="C16" s="14"/>
      <c r="D16" s="14"/>
      <c r="E16" s="14"/>
    </row>
    <row r="17" spans="3:5" x14ac:dyDescent="0.35">
      <c r="C17" s="14"/>
      <c r="D17" s="14"/>
      <c r="E17" s="14"/>
    </row>
    <row r="18" spans="3:5" x14ac:dyDescent="0.35">
      <c r="C18" s="14"/>
      <c r="D18" s="14"/>
      <c r="E18" s="14"/>
    </row>
    <row r="19" spans="3:5" x14ac:dyDescent="0.35">
      <c r="C19" s="14"/>
      <c r="D19" s="14"/>
      <c r="E19" s="14"/>
    </row>
    <row r="20" spans="3:5" x14ac:dyDescent="0.35">
      <c r="C20" s="14"/>
      <c r="D20" s="14"/>
      <c r="E20" s="14"/>
    </row>
    <row r="21" spans="3:5" x14ac:dyDescent="0.35"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8884-02CB-4972-9923-451306F41561}">
  <dimension ref="B2:D2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1.54296875" style="9" customWidth="1"/>
    <col min="3" max="3" width="15.36328125" style="9" customWidth="1"/>
    <col min="4" max="4" width="12.36328125" style="9" customWidth="1"/>
    <col min="5" max="16384" width="8.6328125" style="9"/>
  </cols>
  <sheetData>
    <row r="2" spans="2:4" x14ac:dyDescent="0.35">
      <c r="B2" s="8" t="s">
        <v>557</v>
      </c>
    </row>
    <row r="3" spans="2:4" x14ac:dyDescent="0.35">
      <c r="B3" s="8"/>
    </row>
    <row r="4" spans="2:4" x14ac:dyDescent="0.35">
      <c r="D4" s="269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9.40109013348094</v>
      </c>
    </row>
    <row r="7" spans="2:4" x14ac:dyDescent="0.35">
      <c r="B7" s="138">
        <v>2011</v>
      </c>
      <c r="C7" s="13" t="s">
        <v>84</v>
      </c>
      <c r="D7" s="13">
        <v>8.4596938886586699</v>
      </c>
    </row>
    <row r="8" spans="2:4" x14ac:dyDescent="0.35">
      <c r="B8" s="138">
        <v>2012</v>
      </c>
      <c r="C8" s="13" t="s">
        <v>84</v>
      </c>
      <c r="D8" s="13">
        <v>8.0055490514375496</v>
      </c>
    </row>
    <row r="9" spans="2:4" x14ac:dyDescent="0.35">
      <c r="B9" s="138">
        <v>2013</v>
      </c>
      <c r="C9" s="13" t="s">
        <v>84</v>
      </c>
      <c r="D9" s="13">
        <v>7.9257526896268402</v>
      </c>
    </row>
    <row r="10" spans="2:4" x14ac:dyDescent="0.35">
      <c r="B10" s="138">
        <v>2014</v>
      </c>
      <c r="C10" s="13" t="s">
        <v>84</v>
      </c>
      <c r="D10" s="13">
        <v>7.5292418124751599</v>
      </c>
    </row>
    <row r="11" spans="2:4" x14ac:dyDescent="0.35">
      <c r="B11" s="138">
        <v>2015</v>
      </c>
      <c r="C11" s="13" t="s">
        <v>84</v>
      </c>
      <c r="D11" s="13">
        <v>7.7031957822036699</v>
      </c>
    </row>
    <row r="12" spans="2:4" x14ac:dyDescent="0.35">
      <c r="B12" s="138">
        <v>2016</v>
      </c>
      <c r="C12" s="13" t="s">
        <v>84</v>
      </c>
      <c r="D12" s="13">
        <v>7.4119271549837302</v>
      </c>
    </row>
    <row r="13" spans="2:4" x14ac:dyDescent="0.35">
      <c r="B13" s="138">
        <v>2017</v>
      </c>
      <c r="C13" s="13" t="s">
        <v>84</v>
      </c>
      <c r="D13" s="13">
        <v>7.7171805852072204</v>
      </c>
    </row>
    <row r="14" spans="2:4" x14ac:dyDescent="0.35">
      <c r="B14" s="138">
        <v>2018</v>
      </c>
      <c r="C14" s="13" t="s">
        <v>84</v>
      </c>
      <c r="D14" s="13">
        <v>6.2006082786218197</v>
      </c>
    </row>
    <row r="15" spans="2:4" x14ac:dyDescent="0.35">
      <c r="B15" s="138">
        <v>2019</v>
      </c>
      <c r="C15" s="13" t="s">
        <v>84</v>
      </c>
      <c r="D15" s="13">
        <v>5.5888773758048798</v>
      </c>
    </row>
    <row r="16" spans="2:4" x14ac:dyDescent="0.35">
      <c r="B16" s="138">
        <v>2020</v>
      </c>
      <c r="C16" s="13" t="s">
        <v>84</v>
      </c>
      <c r="D16" s="13">
        <v>4.7583477486137102</v>
      </c>
    </row>
    <row r="17" spans="2:4" x14ac:dyDescent="0.35">
      <c r="B17" s="138">
        <v>2021</v>
      </c>
      <c r="C17" s="13" t="s">
        <v>84</v>
      </c>
      <c r="D17" s="13">
        <v>4.7794290545462399</v>
      </c>
    </row>
    <row r="18" spans="2:4" x14ac:dyDescent="0.35">
      <c r="B18" s="138">
        <v>2022</v>
      </c>
      <c r="C18" s="13" t="s">
        <v>84</v>
      </c>
      <c r="D18" s="13">
        <v>5.3964414304783697</v>
      </c>
    </row>
    <row r="19" spans="2:4" x14ac:dyDescent="0.35">
      <c r="B19" s="138">
        <v>2023</v>
      </c>
      <c r="C19" s="13" t="s">
        <v>84</v>
      </c>
      <c r="D19" s="13">
        <v>5.4860304702236897</v>
      </c>
    </row>
    <row r="20" spans="2:4" x14ac:dyDescent="0.35">
      <c r="B20" s="270"/>
      <c r="C20" s="268"/>
      <c r="D20" s="268"/>
    </row>
    <row r="21" spans="2:4" x14ac:dyDescent="0.35">
      <c r="B21" s="14" t="s">
        <v>559</v>
      </c>
      <c r="C21" s="14"/>
      <c r="D21" s="14"/>
    </row>
    <row r="22" spans="2:4" x14ac:dyDescent="0.35">
      <c r="B22" s="14" t="s">
        <v>558</v>
      </c>
      <c r="C22" s="14"/>
      <c r="D22" s="14"/>
    </row>
    <row r="23" spans="2:4" x14ac:dyDescent="0.35">
      <c r="B23" s="14" t="s">
        <v>456</v>
      </c>
      <c r="C23" s="14"/>
      <c r="D23" s="14"/>
    </row>
    <row r="24" spans="2:4" x14ac:dyDescent="0.35">
      <c r="B24" s="14"/>
      <c r="C24" s="14"/>
      <c r="D24" s="14"/>
    </row>
    <row r="25" spans="2:4" x14ac:dyDescent="0.35">
      <c r="B25" s="14"/>
      <c r="C25" s="14"/>
      <c r="D25" s="14"/>
    </row>
    <row r="26" spans="2:4" x14ac:dyDescent="0.35">
      <c r="B26" s="14"/>
      <c r="C26" s="14"/>
      <c r="D26" s="14"/>
    </row>
    <row r="27" spans="2:4" x14ac:dyDescent="0.35">
      <c r="B27" s="14"/>
      <c r="C27" s="14"/>
      <c r="D27" s="14"/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4435-78FD-46E1-9661-C5FBB0A021EE}">
  <dimension ref="B2:O23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5.90625" style="9" customWidth="1"/>
    <col min="16" max="16384" width="8.6328125" style="9"/>
  </cols>
  <sheetData>
    <row r="2" spans="2:15" x14ac:dyDescent="0.35">
      <c r="B2" s="8" t="s">
        <v>560</v>
      </c>
    </row>
    <row r="3" spans="2:15" x14ac:dyDescent="0.35">
      <c r="B3" s="8"/>
    </row>
    <row r="4" spans="2:15" x14ac:dyDescent="0.35">
      <c r="B4" s="10" t="s">
        <v>11</v>
      </c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10495.479451437501</v>
      </c>
      <c r="D6" s="131">
        <v>10584.2121049623</v>
      </c>
      <c r="E6" s="131">
        <v>10737.1054916331</v>
      </c>
      <c r="F6" s="131">
        <v>11024.6660606324</v>
      </c>
      <c r="G6" s="131">
        <v>11377.543694420099</v>
      </c>
      <c r="H6" s="131">
        <v>11645.148394231799</v>
      </c>
      <c r="I6" s="131">
        <v>11901.033204973701</v>
      </c>
      <c r="J6" s="131">
        <v>12146.3345334486</v>
      </c>
      <c r="K6" s="131">
        <v>12526.886782918</v>
      </c>
      <c r="L6" s="131">
        <v>12331.1173471576</v>
      </c>
      <c r="M6" s="131">
        <v>13344.783383059699</v>
      </c>
      <c r="N6" s="131">
        <v>13928.99952902</v>
      </c>
      <c r="O6" s="131">
        <v>14854.236508972401</v>
      </c>
    </row>
    <row r="7" spans="2:15" ht="13.5" x14ac:dyDescent="0.35">
      <c r="B7" s="12" t="s">
        <v>435</v>
      </c>
      <c r="C7" s="132">
        <v>9800.4314084596499</v>
      </c>
      <c r="D7" s="132">
        <v>9887.8724347185998</v>
      </c>
      <c r="E7" s="132">
        <v>10039.6515536181</v>
      </c>
      <c r="F7" s="132">
        <v>10273.0139141278</v>
      </c>
      <c r="G7" s="132">
        <v>10570.115133630699</v>
      </c>
      <c r="H7" s="132">
        <v>10865.697457317399</v>
      </c>
      <c r="I7" s="132">
        <v>11165.463530094599</v>
      </c>
      <c r="J7" s="132">
        <v>11404.5560441261</v>
      </c>
      <c r="K7" s="132">
        <v>11699.6957306929</v>
      </c>
      <c r="L7" s="132">
        <v>11024.230476479401</v>
      </c>
      <c r="M7" s="132">
        <v>12441.3786212983</v>
      </c>
      <c r="N7" s="132">
        <v>12920.8459428264</v>
      </c>
      <c r="O7" s="132">
        <v>13963.7668776439</v>
      </c>
    </row>
    <row r="8" spans="2:15" ht="13.5" x14ac:dyDescent="0.35">
      <c r="B8" s="12" t="s">
        <v>436</v>
      </c>
      <c r="C8" s="132">
        <v>47.719623036198797</v>
      </c>
      <c r="D8" s="132">
        <v>18.8241363965796</v>
      </c>
      <c r="E8" s="132">
        <v>15.772218428778899</v>
      </c>
      <c r="F8" s="132">
        <v>15.448730286725199</v>
      </c>
      <c r="G8" s="132">
        <v>17.3779610217242</v>
      </c>
      <c r="H8" s="132">
        <v>20.751157910901</v>
      </c>
      <c r="I8" s="132">
        <v>20.4481175673954</v>
      </c>
      <c r="J8" s="132">
        <v>66.700756966781597</v>
      </c>
      <c r="K8" s="132">
        <v>106.632008987278</v>
      </c>
      <c r="L8" s="132">
        <v>148.84803138978501</v>
      </c>
      <c r="M8" s="132">
        <v>193.30165398173901</v>
      </c>
      <c r="N8" s="132">
        <v>232.51128573646901</v>
      </c>
      <c r="O8" s="132">
        <v>244.82034095943499</v>
      </c>
    </row>
    <row r="9" spans="2:15" x14ac:dyDescent="0.35">
      <c r="B9" s="12" t="s">
        <v>102</v>
      </c>
      <c r="C9" s="132">
        <v>647.32841994165699</v>
      </c>
      <c r="D9" s="132">
        <v>677.51553384711201</v>
      </c>
      <c r="E9" s="132">
        <v>681.68171958617802</v>
      </c>
      <c r="F9" s="132">
        <v>736.20341621783098</v>
      </c>
      <c r="G9" s="132">
        <v>790.05059976765699</v>
      </c>
      <c r="H9" s="132">
        <v>758.699779003495</v>
      </c>
      <c r="I9" s="132">
        <v>715.12155731164501</v>
      </c>
      <c r="J9" s="132">
        <v>675.07773235566594</v>
      </c>
      <c r="K9" s="132">
        <v>720.55904323786206</v>
      </c>
      <c r="L9" s="132">
        <v>710.48152771176694</v>
      </c>
      <c r="M9" s="132">
        <v>695.40268529165405</v>
      </c>
      <c r="N9" s="132">
        <v>771.52448166536499</v>
      </c>
      <c r="O9" s="132">
        <v>645.61581636907704</v>
      </c>
    </row>
    <row r="10" spans="2:15" x14ac:dyDescent="0.35">
      <c r="B10" s="12" t="s">
        <v>101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>
        <v>447.557311576644</v>
      </c>
      <c r="M10" s="132">
        <v>14.700422488040401</v>
      </c>
      <c r="N10" s="132">
        <v>4.1178187917618203</v>
      </c>
      <c r="O10" s="132">
        <v>3.3473999999999997E-2</v>
      </c>
    </row>
    <row r="11" spans="2:15" x14ac:dyDescent="0.35">
      <c r="B11" s="12" t="s">
        <v>100</v>
      </c>
      <c r="C11" s="13">
        <v>3.0583736301150499</v>
      </c>
      <c r="D11" s="13">
        <v>0.84543687532663303</v>
      </c>
      <c r="E11" s="13">
        <v>1.44454197586497</v>
      </c>
      <c r="F11" s="13">
        <v>2.6781945024515701</v>
      </c>
      <c r="G11" s="13">
        <v>3.20080111131678</v>
      </c>
      <c r="H11" s="13">
        <v>2.3520428222391301</v>
      </c>
      <c r="I11" s="13">
        <v>2.1973512236960899</v>
      </c>
      <c r="J11" s="13">
        <v>2.0611767419686799</v>
      </c>
      <c r="K11" s="13">
        <v>3.1330624759387899</v>
      </c>
      <c r="L11" s="13">
        <v>-1.5627940058293599</v>
      </c>
      <c r="M11" s="13">
        <v>8.1653439276399506</v>
      </c>
      <c r="N11" s="13">
        <v>4.3923978655521196</v>
      </c>
      <c r="O11" s="13">
        <v>6.6484573865081904</v>
      </c>
    </row>
    <row r="12" spans="2:15" x14ac:dyDescent="0.35">
      <c r="B12" s="12" t="s">
        <v>32</v>
      </c>
      <c r="C12" s="13">
        <v>0.98785231321352196</v>
      </c>
      <c r="D12" s="13">
        <v>0.34835336935676903</v>
      </c>
      <c r="E12" s="13">
        <v>1.3253824850618701</v>
      </c>
      <c r="F12" s="13">
        <v>2.5046324083013198</v>
      </c>
      <c r="G12" s="13">
        <v>2.6809005425038102</v>
      </c>
      <c r="H12" s="13">
        <v>1.9138134245137299</v>
      </c>
      <c r="I12" s="13">
        <v>0.75272389708256304</v>
      </c>
      <c r="J12" s="13">
        <v>0.13456683717951701</v>
      </c>
      <c r="K12" s="13">
        <v>2.1102877550941601</v>
      </c>
      <c r="L12" s="13">
        <v>-5.8448512328693898</v>
      </c>
      <c r="M12" s="13">
        <v>11.1980143136885</v>
      </c>
      <c r="N12" s="13">
        <v>2.5707335945514198</v>
      </c>
      <c r="O12" s="13">
        <v>4.9346619523439497</v>
      </c>
    </row>
    <row r="13" spans="2:15" x14ac:dyDescent="0.35">
      <c r="B13" s="12" t="s">
        <v>31</v>
      </c>
      <c r="C13" s="13">
        <v>2.0502677000000098</v>
      </c>
      <c r="D13" s="13">
        <v>0.49535790999999402</v>
      </c>
      <c r="E13" s="13">
        <v>0.117600830000009</v>
      </c>
      <c r="F13" s="13">
        <v>0.169321219999996</v>
      </c>
      <c r="G13" s="13">
        <v>0.50632645999999504</v>
      </c>
      <c r="H13" s="13">
        <v>0.429999999999997</v>
      </c>
      <c r="I13" s="13">
        <v>1.4338345116001101</v>
      </c>
      <c r="J13" s="13">
        <v>1.92402081083733</v>
      </c>
      <c r="K13" s="13">
        <v>1.0016372917268599</v>
      </c>
      <c r="L13" s="13">
        <v>4.5478736777641497</v>
      </c>
      <c r="M13" s="13">
        <v>-2.72727027075624</v>
      </c>
      <c r="N13" s="13">
        <v>1.7760078407955</v>
      </c>
      <c r="O13" s="13">
        <v>1.63320241594007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526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564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561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9" t="s">
        <v>562</v>
      </c>
    </row>
    <row r="22" spans="2:15" x14ac:dyDescent="0.35">
      <c r="B22" s="9" t="s">
        <v>563</v>
      </c>
    </row>
    <row r="23" spans="2:15" x14ac:dyDescent="0.35">
      <c r="B23" s="9" t="s">
        <v>532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5"/>
  <sheetViews>
    <sheetView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20.08984375" style="5" customWidth="1"/>
    <col min="3" max="3" width="8.6328125" style="5" customWidth="1"/>
    <col min="4" max="4" width="8.54296875" style="5" customWidth="1"/>
    <col min="5" max="5" width="8.6328125" style="5" customWidth="1"/>
    <col min="6" max="16384" width="11.453125" style="5"/>
  </cols>
  <sheetData>
    <row r="2" spans="2:5" x14ac:dyDescent="0.35">
      <c r="B2" s="1" t="s">
        <v>21</v>
      </c>
    </row>
    <row r="3" spans="2:5" x14ac:dyDescent="0.35">
      <c r="B3" s="1"/>
    </row>
    <row r="4" spans="2:5" x14ac:dyDescent="0.35">
      <c r="B4" s="1"/>
      <c r="E4" s="3" t="s">
        <v>16</v>
      </c>
    </row>
    <row r="5" spans="2:5" x14ac:dyDescent="0.35">
      <c r="B5" s="83"/>
      <c r="C5" s="95" t="s">
        <v>12</v>
      </c>
      <c r="D5" s="95" t="s">
        <v>13</v>
      </c>
      <c r="E5" s="95" t="s">
        <v>14</v>
      </c>
    </row>
    <row r="6" spans="2:5" x14ac:dyDescent="0.35">
      <c r="B6" s="83" t="s">
        <v>0</v>
      </c>
      <c r="C6" s="236">
        <v>5.7271804523430596</v>
      </c>
      <c r="D6" s="236">
        <v>2.8057014644173401</v>
      </c>
      <c r="E6" s="236">
        <v>2.84174802205583</v>
      </c>
    </row>
    <row r="7" spans="2:5" x14ac:dyDescent="0.35">
      <c r="B7" s="83" t="s">
        <v>1</v>
      </c>
      <c r="C7" s="236">
        <v>5.6823720971168603</v>
      </c>
      <c r="D7" s="236">
        <v>4.5294791640032797</v>
      </c>
      <c r="E7" s="236">
        <v>1.10293569080617</v>
      </c>
    </row>
    <row r="8" spans="2:5" x14ac:dyDescent="0.35">
      <c r="B8" s="83" t="s">
        <v>2</v>
      </c>
      <c r="C8" s="236">
        <v>3.0697578646435599</v>
      </c>
      <c r="D8" s="236">
        <v>7.8267740142807396</v>
      </c>
      <c r="E8" s="236">
        <v>-4.41172073738118</v>
      </c>
    </row>
    <row r="9" spans="2:5" x14ac:dyDescent="0.35">
      <c r="B9" s="83" t="s">
        <v>36</v>
      </c>
      <c r="C9" s="236">
        <v>7.9710528050107596</v>
      </c>
      <c r="D9" s="236">
        <v>5.4561043491296601</v>
      </c>
      <c r="E9" s="236">
        <v>2.3848296610264899</v>
      </c>
    </row>
    <row r="10" spans="2:5" x14ac:dyDescent="0.35">
      <c r="B10" s="83" t="s">
        <v>37</v>
      </c>
      <c r="C10" s="236">
        <v>0.94094095882875095</v>
      </c>
      <c r="D10" s="236">
        <v>-1.0571227988177201</v>
      </c>
      <c r="E10" s="236">
        <v>2.0194114161283099</v>
      </c>
    </row>
    <row r="11" spans="2:5" x14ac:dyDescent="0.35">
      <c r="B11" s="126" t="s">
        <v>15</v>
      </c>
      <c r="C11" s="237">
        <v>5.16062690266474</v>
      </c>
      <c r="D11" s="237">
        <v>3.86463307677707</v>
      </c>
      <c r="E11" s="237">
        <v>1.24777201584072</v>
      </c>
    </row>
    <row r="13" spans="2:5" x14ac:dyDescent="0.35">
      <c r="B13" s="5" t="s">
        <v>458</v>
      </c>
    </row>
    <row r="14" spans="2:5" x14ac:dyDescent="0.35">
      <c r="B14" s="5" t="s">
        <v>457</v>
      </c>
    </row>
    <row r="15" spans="2:5" x14ac:dyDescent="0.35">
      <c r="B15" s="5" t="s">
        <v>459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D887-F856-43C3-9005-A2C734504BCD}">
  <dimension ref="B2:P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2.08984375" style="9" customWidth="1"/>
    <col min="3" max="16" width="5.08984375" style="9" customWidth="1"/>
    <col min="17" max="16384" width="8.6328125" style="9"/>
  </cols>
  <sheetData>
    <row r="2" spans="2:16" x14ac:dyDescent="0.35">
      <c r="B2" s="8" t="s">
        <v>566</v>
      </c>
    </row>
    <row r="3" spans="2:16" x14ac:dyDescent="0.35">
      <c r="B3" s="8"/>
    </row>
    <row r="4" spans="2:16" x14ac:dyDescent="0.35">
      <c r="P4" s="269" t="s">
        <v>120</v>
      </c>
    </row>
    <row r="5" spans="2:16" x14ac:dyDescent="0.35">
      <c r="B5" s="9" t="s">
        <v>119</v>
      </c>
      <c r="C5" s="160">
        <v>2010</v>
      </c>
      <c r="D5" s="160">
        <v>2011</v>
      </c>
      <c r="E5" s="160">
        <v>2012</v>
      </c>
      <c r="F5" s="160">
        <v>2013</v>
      </c>
      <c r="G5" s="160">
        <v>2014</v>
      </c>
      <c r="H5" s="160">
        <v>2015</v>
      </c>
      <c r="I5" s="160">
        <v>2016</v>
      </c>
      <c r="J5" s="160">
        <v>2017</v>
      </c>
      <c r="K5" s="160">
        <v>2018</v>
      </c>
      <c r="L5" s="160">
        <v>2019</v>
      </c>
      <c r="M5" s="160">
        <v>2020</v>
      </c>
      <c r="N5" s="160">
        <v>2021</v>
      </c>
      <c r="O5" s="160">
        <v>2022</v>
      </c>
      <c r="P5" s="160">
        <v>2023</v>
      </c>
    </row>
    <row r="6" spans="2:16" x14ac:dyDescent="0.35">
      <c r="B6" s="12" t="s">
        <v>13</v>
      </c>
      <c r="C6" s="13">
        <v>100</v>
      </c>
      <c r="D6" s="13">
        <v>100.98785231321401</v>
      </c>
      <c r="E6" s="13">
        <v>101.339646899388</v>
      </c>
      <c r="F6" s="13">
        <v>102.682784829816</v>
      </c>
      <c r="G6" s="13">
        <v>105.25461113641001</v>
      </c>
      <c r="H6" s="13">
        <v>108.07638257737599</v>
      </c>
      <c r="I6" s="13">
        <v>110.14476289587</v>
      </c>
      <c r="J6" s="13">
        <v>110.973848847573</v>
      </c>
      <c r="K6" s="13">
        <v>111.123182846063</v>
      </c>
      <c r="L6" s="13">
        <v>113.46820176673501</v>
      </c>
      <c r="M6" s="13">
        <v>106.83615417685699</v>
      </c>
      <c r="N6" s="13">
        <v>118.79968201377601</v>
      </c>
      <c r="O6" s="13">
        <v>121.85370534952401</v>
      </c>
      <c r="P6" s="13">
        <v>127.866773784928</v>
      </c>
    </row>
    <row r="7" spans="2:16" x14ac:dyDescent="0.3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2:16" x14ac:dyDescent="0.35">
      <c r="B8" s="14" t="s">
        <v>567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2:16" x14ac:dyDescent="0.35">
      <c r="B9" s="14" t="s">
        <v>565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2:16" x14ac:dyDescent="0.35">
      <c r="B10" s="14" t="s">
        <v>537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DB30-0102-4D9A-BB00-0B76FD4C4F7F}">
  <dimension ref="B2:O16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1.36328125" style="9" customWidth="1"/>
    <col min="3" max="4" width="6" style="9" customWidth="1"/>
    <col min="5" max="5" width="6.453125" style="9" customWidth="1"/>
    <col min="6" max="6" width="6.6328125" style="9" customWidth="1"/>
    <col min="7" max="7" width="6" style="9" customWidth="1"/>
    <col min="8" max="8" width="5.6328125" style="9" customWidth="1"/>
    <col min="9" max="9" width="6.453125" style="9" customWidth="1"/>
    <col min="10" max="10" width="5.90625" style="9" customWidth="1"/>
    <col min="11" max="11" width="5.6328125" style="9" customWidth="1"/>
    <col min="12" max="12" width="6.90625" style="9" customWidth="1"/>
    <col min="13" max="13" width="6.36328125" style="9" customWidth="1"/>
    <col min="14" max="14" width="7.453125" style="9" customWidth="1"/>
    <col min="15" max="15" width="6.54296875" style="9" customWidth="1"/>
    <col min="16" max="16384" width="8.6328125" style="9"/>
  </cols>
  <sheetData>
    <row r="2" spans="2:15" x14ac:dyDescent="0.35">
      <c r="B2" s="8" t="s">
        <v>568</v>
      </c>
    </row>
    <row r="3" spans="2:15" x14ac:dyDescent="0.35">
      <c r="B3" s="8"/>
    </row>
    <row r="4" spans="2:15" x14ac:dyDescent="0.35">
      <c r="O4" s="269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12</v>
      </c>
      <c r="C6" s="13">
        <v>3.0583736301150499</v>
      </c>
      <c r="D6" s="13">
        <v>0.84543687532663303</v>
      </c>
      <c r="E6" s="13">
        <v>1.44454197586497</v>
      </c>
      <c r="F6" s="13">
        <v>2.6781945024515701</v>
      </c>
      <c r="G6" s="13">
        <v>3.20080111131678</v>
      </c>
      <c r="H6" s="13">
        <v>2.3520428222391301</v>
      </c>
      <c r="I6" s="13">
        <v>2.1973512236960899</v>
      </c>
      <c r="J6" s="13">
        <v>2.0611767419686799</v>
      </c>
      <c r="K6" s="13">
        <v>3.1330624759387899</v>
      </c>
      <c r="L6" s="13">
        <v>-1.5627940058293599</v>
      </c>
      <c r="M6" s="13">
        <v>8.1653439276399506</v>
      </c>
      <c r="N6" s="13">
        <v>4.3923978655521196</v>
      </c>
      <c r="O6" s="13">
        <v>6.6484573865081904</v>
      </c>
    </row>
    <row r="7" spans="2:15" x14ac:dyDescent="0.35">
      <c r="B7" s="12" t="s">
        <v>13</v>
      </c>
      <c r="C7" s="13">
        <v>0.98785231321352196</v>
      </c>
      <c r="D7" s="13">
        <v>0.34835336935676903</v>
      </c>
      <c r="E7" s="13">
        <v>1.3253824850618701</v>
      </c>
      <c r="F7" s="13">
        <v>2.5046324083013198</v>
      </c>
      <c r="G7" s="13">
        <v>2.6809005425038102</v>
      </c>
      <c r="H7" s="13">
        <v>1.9138134245137299</v>
      </c>
      <c r="I7" s="13">
        <v>0.75272389708256304</v>
      </c>
      <c r="J7" s="13">
        <v>0.13456683717951701</v>
      </c>
      <c r="K7" s="13">
        <v>2.1102877550941601</v>
      </c>
      <c r="L7" s="13">
        <v>-5.8448512328693898</v>
      </c>
      <c r="M7" s="13">
        <v>11.1980143136885</v>
      </c>
      <c r="N7" s="13">
        <v>2.5707335945514198</v>
      </c>
      <c r="O7" s="13">
        <v>4.9346619523439497</v>
      </c>
    </row>
    <row r="8" spans="2:15" x14ac:dyDescent="0.35">
      <c r="B8" s="12" t="s">
        <v>14</v>
      </c>
      <c r="C8" s="13">
        <v>2.0502677000000098</v>
      </c>
      <c r="D8" s="13">
        <v>0.49535790999999402</v>
      </c>
      <c r="E8" s="13">
        <v>0.117600830000009</v>
      </c>
      <c r="F8" s="13">
        <v>0.169321219999996</v>
      </c>
      <c r="G8" s="13">
        <v>0.50632645999999504</v>
      </c>
      <c r="H8" s="13">
        <v>0.429999999999997</v>
      </c>
      <c r="I8" s="13">
        <v>1.4338345116001101</v>
      </c>
      <c r="J8" s="13">
        <v>1.92402081083733</v>
      </c>
      <c r="K8" s="13">
        <v>1.0016372917268599</v>
      </c>
      <c r="L8" s="13">
        <v>4.5478736777641497</v>
      </c>
      <c r="M8" s="13">
        <v>-2.72727027075624</v>
      </c>
      <c r="N8" s="13">
        <v>1.7760078407955</v>
      </c>
      <c r="O8" s="13">
        <v>1.63320241594007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x14ac:dyDescent="0.35">
      <c r="B10" s="14" t="s">
        <v>570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569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537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</sheetData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44A1-AE6D-4289-82A4-DDA8E3D411D5}">
  <dimension ref="B2:C22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7.08984375" style="9" customWidth="1"/>
    <col min="3" max="3" width="10" style="9" customWidth="1"/>
    <col min="4" max="16384" width="10.90625" style="9"/>
  </cols>
  <sheetData>
    <row r="2" spans="2:3" x14ac:dyDescent="0.35">
      <c r="B2" s="8" t="s">
        <v>571</v>
      </c>
    </row>
    <row r="3" spans="2:3" x14ac:dyDescent="0.35">
      <c r="B3" s="8"/>
    </row>
    <row r="4" spans="2:3" x14ac:dyDescent="0.35">
      <c r="C4" s="269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124</v>
      </c>
      <c r="C6" s="13">
        <v>31.639146371480699</v>
      </c>
    </row>
    <row r="7" spans="2:3" x14ac:dyDescent="0.35">
      <c r="B7" s="12" t="s">
        <v>122</v>
      </c>
      <c r="C7" s="13">
        <v>45.019205624302799</v>
      </c>
    </row>
    <row r="8" spans="2:3" x14ac:dyDescent="0.35">
      <c r="B8" s="12" t="s">
        <v>147</v>
      </c>
      <c r="C8" s="13">
        <v>16.577888702233601</v>
      </c>
    </row>
    <row r="9" spans="2:3" x14ac:dyDescent="0.35">
      <c r="B9" s="12" t="s">
        <v>102</v>
      </c>
      <c r="C9" s="13">
        <v>4.34656665106339</v>
      </c>
    </row>
    <row r="10" spans="2:3" x14ac:dyDescent="0.35">
      <c r="B10" s="12" t="s">
        <v>123</v>
      </c>
      <c r="C10" s="13">
        <v>1.64815162873942</v>
      </c>
    </row>
    <row r="11" spans="2:3" x14ac:dyDescent="0.35">
      <c r="B11" s="12" t="s">
        <v>121</v>
      </c>
      <c r="C11" s="13">
        <v>0.76904102218005499</v>
      </c>
    </row>
    <row r="12" spans="2:3" x14ac:dyDescent="0.35">
      <c r="B12" s="267"/>
      <c r="C12" s="268"/>
    </row>
    <row r="13" spans="2:3" x14ac:dyDescent="0.35">
      <c r="B13" s="139" t="s">
        <v>431</v>
      </c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  <row r="22" spans="2:3" x14ac:dyDescent="0.35">
      <c r="B22" s="14"/>
      <c r="C22" s="14"/>
    </row>
  </sheetData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7E19B-3FFE-4A00-B064-C28178566A34}">
  <dimension ref="B2:E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7.54296875" style="9" customWidth="1"/>
    <col min="3" max="3" width="5.90625" style="9" customWidth="1"/>
    <col min="4" max="4" width="5.54296875" style="9" customWidth="1"/>
    <col min="5" max="5" width="6.54296875" style="9" customWidth="1"/>
    <col min="6" max="16384" width="8.6328125" style="9"/>
  </cols>
  <sheetData>
    <row r="2" spans="2:5" x14ac:dyDescent="0.35">
      <c r="B2" s="8" t="s">
        <v>572</v>
      </c>
    </row>
    <row r="3" spans="2:5" x14ac:dyDescent="0.35">
      <c r="B3" s="8"/>
    </row>
    <row r="4" spans="2:5" x14ac:dyDescent="0.35">
      <c r="E4" s="269" t="s">
        <v>129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x14ac:dyDescent="0.35">
      <c r="B6" s="130" t="s">
        <v>103</v>
      </c>
      <c r="C6" s="158">
        <v>208.0020764697789</v>
      </c>
      <c r="D6" s="158">
        <v>236.62910452823073</v>
      </c>
      <c r="E6" s="158">
        <v>244.85381495943471</v>
      </c>
    </row>
    <row r="7" spans="2:5" x14ac:dyDescent="0.35">
      <c r="B7" s="12" t="s">
        <v>128</v>
      </c>
      <c r="C7" s="159">
        <v>30.295582414916499</v>
      </c>
      <c r="D7" s="159">
        <v>30.472673373061301</v>
      </c>
      <c r="E7" s="159">
        <v>32.264531948579602</v>
      </c>
    </row>
    <row r="8" spans="2:5" x14ac:dyDescent="0.35">
      <c r="B8" s="12" t="s">
        <v>127</v>
      </c>
      <c r="C8" s="159">
        <v>106.07502030710999</v>
      </c>
      <c r="D8" s="159">
        <v>114.652245295748</v>
      </c>
      <c r="E8" s="159">
        <v>119.52372336000001</v>
      </c>
    </row>
    <row r="9" spans="2:5" x14ac:dyDescent="0.35">
      <c r="B9" s="12" t="s">
        <v>126</v>
      </c>
      <c r="C9" s="159">
        <v>18.3265532768221</v>
      </c>
      <c r="D9" s="159">
        <v>25.605187870055001</v>
      </c>
      <c r="E9" s="159">
        <v>28.494686163334698</v>
      </c>
    </row>
    <row r="10" spans="2:5" x14ac:dyDescent="0.35">
      <c r="B10" s="12" t="s">
        <v>125</v>
      </c>
      <c r="C10" s="159">
        <v>53.304920470930305</v>
      </c>
      <c r="D10" s="159">
        <v>65.898997989366421</v>
      </c>
      <c r="E10" s="159">
        <v>64.570873487520402</v>
      </c>
    </row>
    <row r="11" spans="2:5" x14ac:dyDescent="0.35">
      <c r="B11" s="267"/>
      <c r="C11" s="272"/>
      <c r="D11" s="272"/>
      <c r="E11" s="272"/>
    </row>
    <row r="12" spans="2:5" x14ac:dyDescent="0.35">
      <c r="B12" s="14" t="s">
        <v>542</v>
      </c>
      <c r="C12" s="14"/>
      <c r="D12" s="14"/>
      <c r="E12" s="14"/>
    </row>
    <row r="13" spans="2:5" x14ac:dyDescent="0.35">
      <c r="B13" s="14" t="s">
        <v>541</v>
      </c>
      <c r="C13" s="14"/>
      <c r="D13" s="14"/>
      <c r="E13" s="14"/>
    </row>
    <row r="14" spans="2:5" x14ac:dyDescent="0.35">
      <c r="B14" s="14" t="s">
        <v>539</v>
      </c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CFA-C9A3-462C-B4FE-5E6BF6BBB6E3}">
  <dimension ref="B2:C14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30.6328125" style="9" customWidth="1"/>
    <col min="3" max="3" width="8.453125" style="9" customWidth="1"/>
    <col min="4" max="4" width="7.08984375" style="9" customWidth="1"/>
    <col min="5" max="5" width="3.90625" style="9" customWidth="1"/>
    <col min="6" max="16384" width="8.6328125" style="9"/>
  </cols>
  <sheetData>
    <row r="2" spans="2:3" x14ac:dyDescent="0.35">
      <c r="B2" s="8" t="s">
        <v>575</v>
      </c>
    </row>
    <row r="3" spans="2:3" x14ac:dyDescent="0.35">
      <c r="B3" s="8"/>
    </row>
    <row r="4" spans="2:3" x14ac:dyDescent="0.35">
      <c r="C4" s="269" t="s">
        <v>86</v>
      </c>
    </row>
    <row r="5" spans="2:3" x14ac:dyDescent="0.35">
      <c r="C5" s="273">
        <v>2023</v>
      </c>
    </row>
    <row r="6" spans="2:3" x14ac:dyDescent="0.35">
      <c r="B6" s="12" t="s">
        <v>152</v>
      </c>
      <c r="C6" s="13">
        <v>34.034970626372989</v>
      </c>
    </row>
    <row r="7" spans="2:3" x14ac:dyDescent="0.35">
      <c r="B7" s="12" t="s">
        <v>151</v>
      </c>
      <c r="C7" s="13">
        <v>8.7917198711501037</v>
      </c>
    </row>
    <row r="8" spans="2:3" x14ac:dyDescent="0.35">
      <c r="B8" s="12" t="s">
        <v>150</v>
      </c>
      <c r="C8" s="13">
        <v>31.740500550664212</v>
      </c>
    </row>
    <row r="9" spans="2:3" x14ac:dyDescent="0.35">
      <c r="B9" s="12" t="s">
        <v>149</v>
      </c>
      <c r="C9" s="13">
        <v>24.457082141893139</v>
      </c>
    </row>
    <row r="10" spans="2:3" x14ac:dyDescent="0.35">
      <c r="B10" s="12" t="s">
        <v>148</v>
      </c>
      <c r="C10" s="13">
        <v>0.97572680991969452</v>
      </c>
    </row>
    <row r="11" spans="2:3" x14ac:dyDescent="0.35">
      <c r="B11" s="267"/>
      <c r="C11" s="268"/>
    </row>
    <row r="12" spans="2:3" x14ac:dyDescent="0.35">
      <c r="B12" s="9" t="s">
        <v>574</v>
      </c>
    </row>
    <row r="13" spans="2:3" x14ac:dyDescent="0.35">
      <c r="B13" s="9" t="s">
        <v>573</v>
      </c>
    </row>
    <row r="14" spans="2:3" x14ac:dyDescent="0.35">
      <c r="B14" s="9" t="s">
        <v>539</v>
      </c>
    </row>
  </sheetData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7348-9D7E-43A1-A196-C0D671779107}">
  <dimension ref="B2:G4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1.90625" style="9" customWidth="1"/>
    <col min="3" max="5" width="6.54296875" style="9" bestFit="1" customWidth="1"/>
    <col min="6" max="6" width="20.08984375" style="9" customWidth="1"/>
    <col min="7" max="7" width="17.6328125" style="9" customWidth="1"/>
    <col min="8" max="14" width="4.36328125" style="9" customWidth="1"/>
    <col min="15" max="15" width="15.36328125" style="9" customWidth="1"/>
    <col min="16" max="16" width="14.54296875" style="9" customWidth="1"/>
    <col min="17" max="16384" width="8.6328125" style="9"/>
  </cols>
  <sheetData>
    <row r="2" spans="2:7" x14ac:dyDescent="0.35">
      <c r="B2" s="8" t="s">
        <v>576</v>
      </c>
    </row>
    <row r="3" spans="2:7" x14ac:dyDescent="0.35">
      <c r="B3" s="8"/>
    </row>
    <row r="4" spans="2:7" x14ac:dyDescent="0.35">
      <c r="C4" s="156"/>
      <c r="D4" s="156"/>
      <c r="E4" s="156"/>
      <c r="F4" s="156"/>
      <c r="G4" s="269" t="s">
        <v>129</v>
      </c>
    </row>
    <row r="5" spans="2:7" x14ac:dyDescent="0.35">
      <c r="B5" s="151"/>
      <c r="C5" s="425" t="s">
        <v>181</v>
      </c>
      <c r="D5" s="426"/>
      <c r="E5" s="427"/>
      <c r="F5" s="11" t="s">
        <v>180</v>
      </c>
      <c r="G5" s="11" t="s">
        <v>144</v>
      </c>
    </row>
    <row r="6" spans="2:7" x14ac:dyDescent="0.35">
      <c r="B6" s="157"/>
      <c r="C6" s="11" t="s">
        <v>108</v>
      </c>
      <c r="D6" s="11" t="s">
        <v>107</v>
      </c>
      <c r="E6" s="11" t="s">
        <v>106</v>
      </c>
      <c r="F6" s="11" t="s">
        <v>106</v>
      </c>
      <c r="G6" s="11" t="s">
        <v>106</v>
      </c>
    </row>
    <row r="7" spans="2:7" x14ac:dyDescent="0.35">
      <c r="B7" s="130" t="s">
        <v>179</v>
      </c>
      <c r="C7" s="131">
        <v>4508.2311215844102</v>
      </c>
      <c r="D7" s="131">
        <v>4732.7833771924597</v>
      </c>
      <c r="E7" s="131">
        <v>5055.6350326007296</v>
      </c>
      <c r="F7" s="11">
        <v>6.8216022090533235</v>
      </c>
      <c r="G7" s="11">
        <v>34.034970626372989</v>
      </c>
    </row>
    <row r="8" spans="2:7" x14ac:dyDescent="0.35">
      <c r="B8" s="148" t="s">
        <v>178</v>
      </c>
      <c r="C8" s="132">
        <v>1273.3045876998699</v>
      </c>
      <c r="D8" s="132">
        <v>1358.5693373604799</v>
      </c>
      <c r="E8" s="132">
        <v>1490.2281765185301</v>
      </c>
      <c r="F8" s="13">
        <v>9.6909915112500364</v>
      </c>
      <c r="G8" s="13">
        <v>10.032344480434171</v>
      </c>
    </row>
    <row r="9" spans="2:7" x14ac:dyDescent="0.35">
      <c r="B9" s="148" t="s">
        <v>177</v>
      </c>
      <c r="C9" s="132">
        <v>758.05809340757105</v>
      </c>
      <c r="D9" s="132">
        <v>790.952587685602</v>
      </c>
      <c r="E9" s="132">
        <v>841.96322070037604</v>
      </c>
      <c r="F9" s="13">
        <v>6.4492655829138545</v>
      </c>
      <c r="G9" s="13">
        <v>5.6681689442052789</v>
      </c>
    </row>
    <row r="10" spans="2:7" x14ac:dyDescent="0.35">
      <c r="B10" s="148" t="s">
        <v>176</v>
      </c>
      <c r="C10" s="132">
        <v>503.92410286847002</v>
      </c>
      <c r="D10" s="132">
        <v>511.98264836544598</v>
      </c>
      <c r="E10" s="132">
        <v>540.83062924779699</v>
      </c>
      <c r="F10" s="13">
        <v>5.6345622208977098</v>
      </c>
      <c r="G10" s="13">
        <v>3.6409183933561255</v>
      </c>
    </row>
    <row r="11" spans="2:7" x14ac:dyDescent="0.35">
      <c r="B11" s="148" t="s">
        <v>175</v>
      </c>
      <c r="C11" s="132">
        <v>418.71539951799502</v>
      </c>
      <c r="D11" s="132">
        <v>448.60232905834602</v>
      </c>
      <c r="E11" s="132">
        <v>463.65459387095001</v>
      </c>
      <c r="F11" s="13">
        <v>3.3553692964991777</v>
      </c>
      <c r="G11" s="13">
        <v>3.1213626738128806</v>
      </c>
    </row>
    <row r="12" spans="2:7" x14ac:dyDescent="0.35">
      <c r="B12" s="148" t="s">
        <v>174</v>
      </c>
      <c r="C12" s="132">
        <v>271.52159316998899</v>
      </c>
      <c r="D12" s="132">
        <v>291.33073870643699</v>
      </c>
      <c r="E12" s="132">
        <v>305.70823263659099</v>
      </c>
      <c r="F12" s="13">
        <v>4.9351105187158684</v>
      </c>
      <c r="G12" s="13">
        <v>2.0580541615311843</v>
      </c>
    </row>
    <row r="13" spans="2:7" x14ac:dyDescent="0.35">
      <c r="B13" s="148" t="s">
        <v>173</v>
      </c>
      <c r="C13" s="132">
        <v>266.17953252384598</v>
      </c>
      <c r="D13" s="132">
        <v>275.04191770667097</v>
      </c>
      <c r="E13" s="132">
        <v>295.55635747116099</v>
      </c>
      <c r="F13" s="13">
        <v>7.4586593692850922</v>
      </c>
      <c r="G13" s="13">
        <v>1.9897108632452174</v>
      </c>
    </row>
    <row r="14" spans="2:7" x14ac:dyDescent="0.35">
      <c r="B14" s="148" t="s">
        <v>172</v>
      </c>
      <c r="C14" s="132">
        <v>279.94393657444499</v>
      </c>
      <c r="D14" s="132">
        <v>283.74339610834198</v>
      </c>
      <c r="E14" s="132">
        <v>287.26051542837303</v>
      </c>
      <c r="F14" s="13">
        <v>1.2395422653953547</v>
      </c>
      <c r="G14" s="13">
        <v>1.9338625398542642</v>
      </c>
    </row>
    <row r="15" spans="2:7" x14ac:dyDescent="0.35">
      <c r="B15" s="148" t="s">
        <v>171</v>
      </c>
      <c r="C15" s="132">
        <v>226.03414557835001</v>
      </c>
      <c r="D15" s="132">
        <v>232.73632675709399</v>
      </c>
      <c r="E15" s="132">
        <v>239.72279644447701</v>
      </c>
      <c r="F15" s="13">
        <v>3.0018819084803861</v>
      </c>
      <c r="G15" s="13">
        <v>1.6138345198669573</v>
      </c>
    </row>
    <row r="16" spans="2:7" x14ac:dyDescent="0.35">
      <c r="B16" s="148" t="s">
        <v>170</v>
      </c>
      <c r="C16" s="132">
        <v>212.93218565249501</v>
      </c>
      <c r="D16" s="132">
        <v>221.77682907862899</v>
      </c>
      <c r="E16" s="132">
        <v>238.150127895107</v>
      </c>
      <c r="F16" s="13">
        <v>7.3827815486860571</v>
      </c>
      <c r="G16" s="13">
        <v>1.6032471796935324</v>
      </c>
    </row>
    <row r="17" spans="2:7" x14ac:dyDescent="0.35">
      <c r="B17" s="148" t="s">
        <v>169</v>
      </c>
      <c r="C17" s="132">
        <v>121.925190476663</v>
      </c>
      <c r="D17" s="132">
        <v>129.61809376259299</v>
      </c>
      <c r="E17" s="132">
        <v>138.903874137846</v>
      </c>
      <c r="F17" s="13">
        <v>7.1639538167107553</v>
      </c>
      <c r="G17" s="13">
        <v>0.9351128484721779</v>
      </c>
    </row>
    <row r="18" spans="2:7" ht="13.5" x14ac:dyDescent="0.35">
      <c r="B18" s="148" t="s">
        <v>439</v>
      </c>
      <c r="C18" s="132">
        <v>84.796998932491306</v>
      </c>
      <c r="D18" s="132">
        <v>93.906561283226196</v>
      </c>
      <c r="E18" s="132">
        <v>110.966567263672</v>
      </c>
      <c r="F18" s="13">
        <v>18.167001056499245</v>
      </c>
      <c r="G18" s="13">
        <v>0.74703649155340224</v>
      </c>
    </row>
    <row r="19" spans="2:7" x14ac:dyDescent="0.35">
      <c r="B19" s="148" t="s">
        <v>168</v>
      </c>
      <c r="C19" s="132">
        <v>61.670768722853403</v>
      </c>
      <c r="D19" s="132">
        <v>63.661602147984397</v>
      </c>
      <c r="E19" s="132">
        <v>68.777572972919302</v>
      </c>
      <c r="F19" s="13">
        <v>8.0361955281027733</v>
      </c>
      <c r="G19" s="13">
        <v>0.46301654703946316</v>
      </c>
    </row>
    <row r="20" spans="2:7" x14ac:dyDescent="0.35">
      <c r="B20" s="148" t="s">
        <v>167</v>
      </c>
      <c r="C20" s="132">
        <v>29.2245864593717</v>
      </c>
      <c r="D20" s="132">
        <v>30.8610091716162</v>
      </c>
      <c r="E20" s="132">
        <v>33.9123680129224</v>
      </c>
      <c r="F20" s="13">
        <v>9.8874240448125974</v>
      </c>
      <c r="G20" s="13">
        <v>0.22830098330828597</v>
      </c>
    </row>
    <row r="21" spans="2:7" x14ac:dyDescent="0.35">
      <c r="B21" s="130" t="s">
        <v>166</v>
      </c>
      <c r="C21" s="131">
        <v>1129.26203836787</v>
      </c>
      <c r="D21" s="131">
        <v>1208.44885152437</v>
      </c>
      <c r="E21" s="131">
        <v>1305.94286286696</v>
      </c>
      <c r="F21" s="11">
        <v>8.0676986220483027</v>
      </c>
      <c r="G21" s="11">
        <v>8.7917198711501037</v>
      </c>
    </row>
    <row r="22" spans="2:7" x14ac:dyDescent="0.35">
      <c r="B22" s="148" t="s">
        <v>165</v>
      </c>
      <c r="C22" s="132">
        <v>388.48084017550201</v>
      </c>
      <c r="D22" s="132">
        <v>428.81908220201501</v>
      </c>
      <c r="E22" s="132">
        <v>465.64911361588503</v>
      </c>
      <c r="F22" s="13">
        <v>8.5887109371964865</v>
      </c>
      <c r="G22" s="13">
        <v>3.1347899525809972</v>
      </c>
    </row>
    <row r="23" spans="2:7" x14ac:dyDescent="0.35">
      <c r="B23" s="148" t="s">
        <v>164</v>
      </c>
      <c r="C23" s="132">
        <v>188.09005998934401</v>
      </c>
      <c r="D23" s="132">
        <v>207.986364455168</v>
      </c>
      <c r="E23" s="132">
        <v>232.19866156791099</v>
      </c>
      <c r="F23" s="13">
        <v>11.641290608722588</v>
      </c>
      <c r="G23" s="13">
        <v>1.5631813956082905</v>
      </c>
    </row>
    <row r="24" spans="2:7" ht="13.5" x14ac:dyDescent="0.35">
      <c r="B24" s="148" t="s">
        <v>440</v>
      </c>
      <c r="C24" s="132">
        <v>176.007753292232</v>
      </c>
      <c r="D24" s="132">
        <v>191.35767092207999</v>
      </c>
      <c r="E24" s="132">
        <v>212.490545862201</v>
      </c>
      <c r="F24" s="13">
        <v>11.043651837049296</v>
      </c>
      <c r="G24" s="13">
        <v>1.4305046626519673</v>
      </c>
    </row>
    <row r="25" spans="2:7" x14ac:dyDescent="0.35">
      <c r="B25" s="148" t="s">
        <v>163</v>
      </c>
      <c r="C25" s="132">
        <v>198.271605300473</v>
      </c>
      <c r="D25" s="132">
        <v>193.991853732782</v>
      </c>
      <c r="E25" s="132">
        <v>201.28528767652401</v>
      </c>
      <c r="F25" s="13">
        <v>3.759659904991941</v>
      </c>
      <c r="G25" s="13">
        <v>1.3550698991155936</v>
      </c>
    </row>
    <row r="26" spans="2:7" x14ac:dyDescent="0.35">
      <c r="B26" s="148" t="s">
        <v>162</v>
      </c>
      <c r="C26" s="132">
        <v>107.64432780185101</v>
      </c>
      <c r="D26" s="132">
        <v>110.097029074651</v>
      </c>
      <c r="E26" s="132">
        <v>110.48702834242501</v>
      </c>
      <c r="F26" s="13">
        <v>0.35423232675022565</v>
      </c>
      <c r="G26" s="13">
        <v>0.74380819421912092</v>
      </c>
    </row>
    <row r="27" spans="2:7" x14ac:dyDescent="0.35">
      <c r="B27" s="148" t="s">
        <v>161</v>
      </c>
      <c r="C27" s="132">
        <v>70.767451808467399</v>
      </c>
      <c r="D27" s="132">
        <v>76.196851137676703</v>
      </c>
      <c r="E27" s="132">
        <v>83.832225802015401</v>
      </c>
      <c r="F27" s="13">
        <v>10.020590812266871</v>
      </c>
      <c r="G27" s="13">
        <v>0.56436576697414398</v>
      </c>
    </row>
    <row r="28" spans="2:7" x14ac:dyDescent="0.35">
      <c r="B28" s="130" t="s">
        <v>160</v>
      </c>
      <c r="C28" s="131">
        <v>4279.8279603798101</v>
      </c>
      <c r="D28" s="131">
        <v>4435.1708195683796</v>
      </c>
      <c r="E28" s="131">
        <v>4714.8090209273496</v>
      </c>
      <c r="F28" s="11">
        <v>6.3050153587135949</v>
      </c>
      <c r="G28" s="11">
        <v>31.740500550664212</v>
      </c>
    </row>
    <row r="29" spans="2:7" x14ac:dyDescent="0.35">
      <c r="B29" s="148" t="s">
        <v>71</v>
      </c>
      <c r="C29" s="132">
        <v>3032.6247185912898</v>
      </c>
      <c r="D29" s="132">
        <v>3130.5990023930499</v>
      </c>
      <c r="E29" s="132">
        <v>3364.7820720437799</v>
      </c>
      <c r="F29" s="13">
        <v>7.4804556403333278</v>
      </c>
      <c r="G29" s="13">
        <v>22.652002814223078</v>
      </c>
    </row>
    <row r="30" spans="2:7" x14ac:dyDescent="0.35">
      <c r="B30" s="148" t="s">
        <v>159</v>
      </c>
      <c r="C30" s="132">
        <v>991.50077814924498</v>
      </c>
      <c r="D30" s="132">
        <v>1049.6441154463701</v>
      </c>
      <c r="E30" s="132">
        <v>1104.7294397562</v>
      </c>
      <c r="F30" s="13">
        <v>5.2480001077702898</v>
      </c>
      <c r="G30" s="13">
        <v>7.4371337704829896</v>
      </c>
    </row>
    <row r="31" spans="2:7" x14ac:dyDescent="0.35">
      <c r="B31" s="148" t="s">
        <v>158</v>
      </c>
      <c r="C31" s="132">
        <v>255.70246363927799</v>
      </c>
      <c r="D31" s="132">
        <v>254.92770172896201</v>
      </c>
      <c r="E31" s="132">
        <v>245.29750912736401</v>
      </c>
      <c r="F31" s="13">
        <v>-3.7776171582313056</v>
      </c>
      <c r="G31" s="13">
        <v>1.6513639659581092</v>
      </c>
    </row>
    <row r="32" spans="2:7" x14ac:dyDescent="0.35">
      <c r="B32" s="130" t="s">
        <v>157</v>
      </c>
      <c r="C32" s="131">
        <v>3300.5992899499902</v>
      </c>
      <c r="D32" s="131">
        <v>3419.05241600403</v>
      </c>
      <c r="E32" s="131">
        <v>3632.9128245504598</v>
      </c>
      <c r="F32" s="11">
        <v>6.2549613906292878</v>
      </c>
      <c r="G32" s="11">
        <v>24.457082141893139</v>
      </c>
    </row>
    <row r="33" spans="2:7" x14ac:dyDescent="0.35">
      <c r="B33" s="148" t="s">
        <v>156</v>
      </c>
      <c r="C33" s="132">
        <v>1871.4295388239</v>
      </c>
      <c r="D33" s="132">
        <v>1974.0615868674099</v>
      </c>
      <c r="E33" s="132">
        <v>2135.0456012275199</v>
      </c>
      <c r="F33" s="13">
        <v>8.1549641323790603</v>
      </c>
      <c r="G33" s="13">
        <v>14.373310940201394</v>
      </c>
    </row>
    <row r="34" spans="2:7" x14ac:dyDescent="0.35">
      <c r="B34" s="148" t="s">
        <v>155</v>
      </c>
      <c r="C34" s="132">
        <v>968.50919759432702</v>
      </c>
      <c r="D34" s="132">
        <v>964.17995269846006</v>
      </c>
      <c r="E34" s="132">
        <v>988.19140731906896</v>
      </c>
      <c r="F34" s="13">
        <v>2.4903499137695073</v>
      </c>
      <c r="G34" s="13">
        <v>6.6525896953517059</v>
      </c>
    </row>
    <row r="35" spans="2:7" x14ac:dyDescent="0.35">
      <c r="B35" s="148" t="s">
        <v>154</v>
      </c>
      <c r="C35" s="132">
        <v>460.66055353177097</v>
      </c>
      <c r="D35" s="132">
        <v>480.81087643816397</v>
      </c>
      <c r="E35" s="132">
        <v>509.67581600387001</v>
      </c>
      <c r="F35" s="13">
        <v>6.0033873982920039</v>
      </c>
      <c r="G35" s="13">
        <v>3.4311815063400308</v>
      </c>
    </row>
    <row r="36" spans="2:7" ht="13.5" x14ac:dyDescent="0.35">
      <c r="B36" s="130" t="s">
        <v>441</v>
      </c>
      <c r="C36" s="131">
        <v>126.862972777659</v>
      </c>
      <c r="D36" s="131">
        <v>133.54406473070799</v>
      </c>
      <c r="E36" s="131">
        <v>144.936768026923</v>
      </c>
      <c r="F36" s="11">
        <v>8.5310442805439877</v>
      </c>
      <c r="G36" s="11">
        <v>0.97572680991969452</v>
      </c>
    </row>
    <row r="37" spans="2:7" x14ac:dyDescent="0.35">
      <c r="B37" s="130" t="s">
        <v>153</v>
      </c>
      <c r="C37" s="131">
        <v>13344.783383059699</v>
      </c>
      <c r="D37" s="131">
        <v>13928.99952902</v>
      </c>
      <c r="E37" s="131">
        <v>14854.236508972401</v>
      </c>
      <c r="F37" s="11">
        <v>6.6425228748463905</v>
      </c>
      <c r="G37" s="11">
        <v>100</v>
      </c>
    </row>
    <row r="39" spans="2:7" x14ac:dyDescent="0.35">
      <c r="B39" s="9" t="s">
        <v>577</v>
      </c>
    </row>
    <row r="40" spans="2:7" x14ac:dyDescent="0.35">
      <c r="B40" s="9" t="s">
        <v>578</v>
      </c>
    </row>
    <row r="41" spans="2:7" x14ac:dyDescent="0.35">
      <c r="B41" s="9" t="s">
        <v>579</v>
      </c>
    </row>
    <row r="42" spans="2:7" x14ac:dyDescent="0.35">
      <c r="B42" s="9" t="s">
        <v>580</v>
      </c>
    </row>
    <row r="43" spans="2:7" x14ac:dyDescent="0.35">
      <c r="B43" s="9" t="s">
        <v>581</v>
      </c>
    </row>
    <row r="44" spans="2:7" x14ac:dyDescent="0.35">
      <c r="B44" s="9" t="s">
        <v>582</v>
      </c>
    </row>
    <row r="45" spans="2:7" ht="12.75" customHeight="1" x14ac:dyDescent="0.35">
      <c r="B45" s="9" t="s">
        <v>584</v>
      </c>
    </row>
    <row r="46" spans="2:7" x14ac:dyDescent="0.35">
      <c r="B46" s="9" t="s">
        <v>583</v>
      </c>
    </row>
    <row r="47" spans="2:7" x14ac:dyDescent="0.35">
      <c r="B47" s="9" t="s">
        <v>539</v>
      </c>
    </row>
  </sheetData>
  <mergeCells count="1">
    <mergeCell ref="C5:E5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7A35-944E-4879-ADE8-EAA6E90E2AE7}">
  <dimension ref="B2:G48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45.54296875" style="9" customWidth="1"/>
    <col min="3" max="3" width="9.90625" style="9" customWidth="1"/>
    <col min="4" max="5" width="6.54296875" style="9" bestFit="1" customWidth="1"/>
    <col min="6" max="6" width="25.54296875" style="9" customWidth="1"/>
    <col min="7" max="7" width="27.90625" style="9" customWidth="1"/>
    <col min="8" max="16384" width="8.6328125" style="9"/>
  </cols>
  <sheetData>
    <row r="2" spans="2:7" x14ac:dyDescent="0.35">
      <c r="B2" s="8" t="s">
        <v>592</v>
      </c>
    </row>
    <row r="3" spans="2:7" x14ac:dyDescent="0.35">
      <c r="B3" s="10"/>
    </row>
    <row r="4" spans="2:7" x14ac:dyDescent="0.35">
      <c r="B4" s="151"/>
      <c r="C4" s="155" t="s">
        <v>108</v>
      </c>
      <c r="D4" s="153" t="s">
        <v>107</v>
      </c>
      <c r="E4" s="152" t="s">
        <v>106</v>
      </c>
      <c r="F4" s="11" t="s">
        <v>186</v>
      </c>
      <c r="G4" s="11" t="s">
        <v>185</v>
      </c>
    </row>
    <row r="5" spans="2:7" x14ac:dyDescent="0.35">
      <c r="B5" s="130" t="s">
        <v>179</v>
      </c>
      <c r="C5" s="131">
        <v>37170</v>
      </c>
      <c r="D5" s="131">
        <v>37580</v>
      </c>
      <c r="E5" s="131">
        <v>38500</v>
      </c>
      <c r="F5" s="11">
        <v>2.4589509540410281</v>
      </c>
      <c r="G5" s="11">
        <v>51.682663265991003</v>
      </c>
    </row>
    <row r="6" spans="2:7" x14ac:dyDescent="0.35">
      <c r="B6" s="148" t="s">
        <v>178</v>
      </c>
      <c r="C6" s="132">
        <v>5860</v>
      </c>
      <c r="D6" s="132">
        <v>6070</v>
      </c>
      <c r="E6" s="132">
        <v>6370</v>
      </c>
      <c r="F6" s="13">
        <v>4.9234315824139729</v>
      </c>
      <c r="G6" s="13">
        <v>8.5535942009530839</v>
      </c>
    </row>
    <row r="7" spans="2:7" x14ac:dyDescent="0.35">
      <c r="B7" s="148" t="s">
        <v>177</v>
      </c>
      <c r="C7" s="132">
        <v>7900</v>
      </c>
      <c r="D7" s="132">
        <v>7860</v>
      </c>
      <c r="E7" s="132">
        <v>7990</v>
      </c>
      <c r="F7" s="13">
        <v>1.590128482381381</v>
      </c>
      <c r="G7" s="13">
        <v>10.720182562588093</v>
      </c>
    </row>
    <row r="8" spans="2:7" x14ac:dyDescent="0.35">
      <c r="B8" s="148" t="s">
        <v>176</v>
      </c>
      <c r="C8" s="132">
        <v>3130</v>
      </c>
      <c r="D8" s="132">
        <v>3060</v>
      </c>
      <c r="E8" s="132">
        <v>3050</v>
      </c>
      <c r="F8" s="13">
        <v>-0.32711808963035161</v>
      </c>
      <c r="G8" s="13">
        <v>4.0902073964695616</v>
      </c>
    </row>
    <row r="9" spans="2:7" x14ac:dyDescent="0.35">
      <c r="B9" s="148" t="s">
        <v>175</v>
      </c>
      <c r="C9" s="132">
        <v>3980</v>
      </c>
      <c r="D9" s="132">
        <v>3970</v>
      </c>
      <c r="E9" s="132">
        <v>4010</v>
      </c>
      <c r="F9" s="13">
        <v>0.95645607853007686</v>
      </c>
      <c r="G9" s="13">
        <v>5.3842539767769644</v>
      </c>
    </row>
    <row r="10" spans="2:7" x14ac:dyDescent="0.35">
      <c r="B10" s="148" t="s">
        <v>174</v>
      </c>
      <c r="C10" s="132">
        <v>5230</v>
      </c>
      <c r="D10" s="132">
        <v>5380</v>
      </c>
      <c r="E10" s="132">
        <v>5530</v>
      </c>
      <c r="F10" s="13">
        <v>2.8465116279069669</v>
      </c>
      <c r="G10" s="13">
        <v>7.42063225719847</v>
      </c>
    </row>
    <row r="11" spans="2:7" x14ac:dyDescent="0.35">
      <c r="B11" s="148" t="s">
        <v>173</v>
      </c>
      <c r="C11" s="132">
        <v>1440</v>
      </c>
      <c r="D11" s="132">
        <v>1440</v>
      </c>
      <c r="E11" s="132">
        <v>1460</v>
      </c>
      <c r="F11" s="13">
        <v>2.02090592334494</v>
      </c>
      <c r="G11" s="13">
        <v>1.9652325659440231</v>
      </c>
    </row>
    <row r="12" spans="2:7" x14ac:dyDescent="0.35">
      <c r="B12" s="148" t="s">
        <v>172</v>
      </c>
      <c r="C12" s="132">
        <v>1750</v>
      </c>
      <c r="D12" s="132">
        <v>1730</v>
      </c>
      <c r="E12" s="132">
        <v>1690</v>
      </c>
      <c r="F12" s="13">
        <v>-1.8550724637681149</v>
      </c>
      <c r="G12" s="13">
        <v>2.2726357473655949</v>
      </c>
    </row>
    <row r="13" spans="2:7" x14ac:dyDescent="0.35">
      <c r="B13" s="148" t="s">
        <v>171</v>
      </c>
      <c r="C13" s="132">
        <v>2300</v>
      </c>
      <c r="D13" s="132">
        <v>2270</v>
      </c>
      <c r="E13" s="132">
        <v>2250</v>
      </c>
      <c r="F13" s="13">
        <v>-1.0114335971855737</v>
      </c>
      <c r="G13" s="13">
        <v>3.021679307336063</v>
      </c>
    </row>
    <row r="14" spans="2:7" x14ac:dyDescent="0.35">
      <c r="B14" s="148" t="s">
        <v>170</v>
      </c>
      <c r="C14" s="132">
        <v>1110</v>
      </c>
      <c r="D14" s="132">
        <v>1150</v>
      </c>
      <c r="E14" s="132">
        <v>1210</v>
      </c>
      <c r="F14" s="13">
        <v>4.9479166666666741</v>
      </c>
      <c r="G14" s="13">
        <v>1.6229277132693471</v>
      </c>
    </row>
    <row r="15" spans="2:7" x14ac:dyDescent="0.35">
      <c r="B15" s="148" t="s">
        <v>169</v>
      </c>
      <c r="C15" s="132">
        <v>990</v>
      </c>
      <c r="D15" s="132">
        <v>1000</v>
      </c>
      <c r="E15" s="132">
        <v>1020</v>
      </c>
      <c r="F15" s="13">
        <v>2.008032128514059</v>
      </c>
      <c r="G15" s="13">
        <v>1.3638499228136116</v>
      </c>
    </row>
    <row r="16" spans="2:7" x14ac:dyDescent="0.35">
      <c r="B16" s="148" t="s">
        <v>184</v>
      </c>
      <c r="C16" s="132">
        <v>2220</v>
      </c>
      <c r="D16" s="132">
        <v>2370</v>
      </c>
      <c r="E16" s="132">
        <v>2570</v>
      </c>
      <c r="F16" s="13">
        <v>8.4459459459459438</v>
      </c>
      <c r="G16" s="13">
        <v>3.4472112222296798</v>
      </c>
    </row>
    <row r="17" spans="2:7" x14ac:dyDescent="0.35">
      <c r="B17" s="148" t="s">
        <v>168</v>
      </c>
      <c r="C17" s="132">
        <v>800</v>
      </c>
      <c r="D17" s="132">
        <v>810</v>
      </c>
      <c r="E17" s="132">
        <v>840</v>
      </c>
      <c r="F17" s="13">
        <v>3.7267080745341685</v>
      </c>
      <c r="G17" s="13">
        <v>1.1208805960131554</v>
      </c>
    </row>
    <row r="18" spans="2:7" x14ac:dyDescent="0.35">
      <c r="B18" s="148" t="s">
        <v>167</v>
      </c>
      <c r="C18" s="132">
        <v>450</v>
      </c>
      <c r="D18" s="132">
        <v>480</v>
      </c>
      <c r="E18" s="132">
        <v>520</v>
      </c>
      <c r="F18" s="13">
        <v>7.8674948240165632</v>
      </c>
      <c r="G18" s="13">
        <v>0.69937579703335795</v>
      </c>
    </row>
    <row r="19" spans="2:7" x14ac:dyDescent="0.35">
      <c r="B19" s="130" t="s">
        <v>166</v>
      </c>
      <c r="C19" s="131">
        <v>8900</v>
      </c>
      <c r="D19" s="131">
        <v>9010</v>
      </c>
      <c r="E19" s="131">
        <v>9200</v>
      </c>
      <c r="F19" s="11">
        <v>2.0863389190988846</v>
      </c>
      <c r="G19" s="11">
        <v>12.348479763742533</v>
      </c>
    </row>
    <row r="20" spans="2:7" x14ac:dyDescent="0.35">
      <c r="B20" s="148" t="s">
        <v>165</v>
      </c>
      <c r="C20" s="132">
        <v>2810</v>
      </c>
      <c r="D20" s="132">
        <v>2870</v>
      </c>
      <c r="E20" s="132">
        <v>2950</v>
      </c>
      <c r="F20" s="13">
        <v>2.9637377963737777</v>
      </c>
      <c r="G20" s="13">
        <v>3.9640244311698769</v>
      </c>
    </row>
    <row r="21" spans="2:7" x14ac:dyDescent="0.35">
      <c r="B21" s="148" t="s">
        <v>164</v>
      </c>
      <c r="C21" s="132">
        <v>1140</v>
      </c>
      <c r="D21" s="132">
        <v>1170</v>
      </c>
      <c r="E21" s="132">
        <v>1230</v>
      </c>
      <c r="F21" s="13">
        <v>5.579399141630903</v>
      </c>
      <c r="G21" s="13">
        <v>1.6511175246660852</v>
      </c>
    </row>
    <row r="22" spans="2:7" x14ac:dyDescent="0.35">
      <c r="B22" s="148" t="s">
        <v>183</v>
      </c>
      <c r="C22" s="132">
        <v>2010</v>
      </c>
      <c r="D22" s="132">
        <v>2070</v>
      </c>
      <c r="E22" s="132">
        <v>2140</v>
      </c>
      <c r="F22" s="13">
        <v>3.2382793620106431</v>
      </c>
      <c r="G22" s="13">
        <v>2.8673065306396404</v>
      </c>
    </row>
    <row r="23" spans="2:7" x14ac:dyDescent="0.35">
      <c r="B23" s="148" t="s">
        <v>163</v>
      </c>
      <c r="C23" s="132">
        <v>880</v>
      </c>
      <c r="D23" s="132">
        <v>860</v>
      </c>
      <c r="E23" s="132">
        <v>860</v>
      </c>
      <c r="F23" s="13">
        <v>0.35087719298245723</v>
      </c>
      <c r="G23" s="13">
        <v>1.1517551513524398</v>
      </c>
    </row>
    <row r="24" spans="2:7" x14ac:dyDescent="0.35">
      <c r="B24" s="148" t="s">
        <v>162</v>
      </c>
      <c r="C24" s="132">
        <v>1350</v>
      </c>
      <c r="D24" s="132">
        <v>1330</v>
      </c>
      <c r="E24" s="132">
        <v>1260</v>
      </c>
      <c r="F24" s="13">
        <v>-5.2036199095022662</v>
      </c>
      <c r="G24" s="13">
        <v>1.6873615678904625</v>
      </c>
    </row>
    <row r="25" spans="2:7" x14ac:dyDescent="0.35">
      <c r="B25" s="148" t="s">
        <v>161</v>
      </c>
      <c r="C25" s="132">
        <v>720</v>
      </c>
      <c r="D25" s="132">
        <v>730</v>
      </c>
      <c r="E25" s="132">
        <v>770</v>
      </c>
      <c r="F25" s="13">
        <v>5.0824175824175866</v>
      </c>
      <c r="G25" s="13">
        <v>1.0269145580240284</v>
      </c>
    </row>
    <row r="26" spans="2:7" x14ac:dyDescent="0.35">
      <c r="B26" s="130" t="s">
        <v>160</v>
      </c>
      <c r="C26" s="131">
        <v>8830</v>
      </c>
      <c r="D26" s="131">
        <v>8900</v>
      </c>
      <c r="E26" s="131">
        <v>9070</v>
      </c>
      <c r="F26" s="11">
        <v>1.8766153500393346</v>
      </c>
      <c r="G26" s="11">
        <v>12.169944291563192</v>
      </c>
    </row>
    <row r="27" spans="2:7" x14ac:dyDescent="0.35">
      <c r="B27" s="148" t="s">
        <v>71</v>
      </c>
      <c r="C27" s="132">
        <v>7440</v>
      </c>
      <c r="D27" s="132">
        <v>7510</v>
      </c>
      <c r="E27" s="132">
        <v>7670</v>
      </c>
      <c r="F27" s="13">
        <v>2.1310602024507297</v>
      </c>
      <c r="G27" s="13">
        <v>10.293308275723202</v>
      </c>
    </row>
    <row r="28" spans="2:7" x14ac:dyDescent="0.35">
      <c r="B28" s="148" t="s">
        <v>159</v>
      </c>
      <c r="C28" s="132">
        <v>570</v>
      </c>
      <c r="D28" s="132">
        <v>600</v>
      </c>
      <c r="E28" s="132">
        <v>620</v>
      </c>
      <c r="F28" s="13">
        <v>4.020100502512558</v>
      </c>
      <c r="G28" s="13">
        <v>0.83361299416068202</v>
      </c>
    </row>
    <row r="29" spans="2:7" x14ac:dyDescent="0.35">
      <c r="B29" s="148" t="s">
        <v>158</v>
      </c>
      <c r="C29" s="132">
        <v>810</v>
      </c>
      <c r="D29" s="132">
        <v>790</v>
      </c>
      <c r="E29" s="132">
        <v>780</v>
      </c>
      <c r="F29" s="13">
        <v>-2.1410579345088165</v>
      </c>
      <c r="G29" s="13">
        <v>1.0430230216793073</v>
      </c>
    </row>
    <row r="30" spans="2:7" x14ac:dyDescent="0.35">
      <c r="B30" s="130" t="s">
        <v>157</v>
      </c>
      <c r="C30" s="131">
        <v>12870</v>
      </c>
      <c r="D30" s="131">
        <v>12650</v>
      </c>
      <c r="E30" s="131">
        <v>12650</v>
      </c>
      <c r="F30" s="11">
        <v>0</v>
      </c>
      <c r="G30" s="11">
        <v>16.981005436606484</v>
      </c>
    </row>
    <row r="31" spans="2:7" x14ac:dyDescent="0.35">
      <c r="B31" s="148" t="s">
        <v>156</v>
      </c>
      <c r="C31" s="132">
        <v>5270</v>
      </c>
      <c r="D31" s="132">
        <v>5200</v>
      </c>
      <c r="E31" s="132">
        <v>5260</v>
      </c>
      <c r="F31" s="13">
        <v>1.0574889444337598</v>
      </c>
      <c r="G31" s="13">
        <v>7.0555070810121485</v>
      </c>
    </row>
    <row r="32" spans="2:7" x14ac:dyDescent="0.35">
      <c r="B32" s="148" t="s">
        <v>155</v>
      </c>
      <c r="C32" s="132">
        <v>5300</v>
      </c>
      <c r="D32" s="132">
        <v>5190</v>
      </c>
      <c r="E32" s="132">
        <v>5140</v>
      </c>
      <c r="F32" s="13">
        <v>-1.0398613518197597</v>
      </c>
      <c r="G32" s="13">
        <v>6.8984495603731792</v>
      </c>
    </row>
    <row r="33" spans="2:7" x14ac:dyDescent="0.35">
      <c r="B33" s="148" t="s">
        <v>154</v>
      </c>
      <c r="C33" s="132">
        <v>2290</v>
      </c>
      <c r="D33" s="132">
        <v>2260</v>
      </c>
      <c r="E33" s="132">
        <v>2260</v>
      </c>
      <c r="F33" s="13">
        <v>-4.4326241134751143E-2</v>
      </c>
      <c r="G33" s="13">
        <v>3.0270487952211558</v>
      </c>
    </row>
    <row r="34" spans="2:7" x14ac:dyDescent="0.35">
      <c r="B34" s="130" t="s">
        <v>182</v>
      </c>
      <c r="C34" s="131">
        <v>5200</v>
      </c>
      <c r="D34" s="131">
        <v>5140</v>
      </c>
      <c r="E34" s="131">
        <v>5080</v>
      </c>
      <c r="F34" s="11">
        <v>-1.2444098775034051</v>
      </c>
      <c r="G34" s="11">
        <v>6.8179072420967852</v>
      </c>
    </row>
    <row r="35" spans="2:7" x14ac:dyDescent="0.35">
      <c r="B35" s="130" t="s">
        <v>153</v>
      </c>
      <c r="C35" s="131">
        <v>72960</v>
      </c>
      <c r="D35" s="131">
        <v>73280</v>
      </c>
      <c r="E35" s="131">
        <v>74500</v>
      </c>
      <c r="F35" s="11">
        <v>1.6580240174672412</v>
      </c>
      <c r="G35" s="11">
        <v>100</v>
      </c>
    </row>
    <row r="37" spans="2:7" x14ac:dyDescent="0.35">
      <c r="B37" s="9" t="s">
        <v>577</v>
      </c>
    </row>
    <row r="38" spans="2:7" x14ac:dyDescent="0.35">
      <c r="B38" s="9" t="s">
        <v>578</v>
      </c>
    </row>
    <row r="39" spans="2:7" x14ac:dyDescent="0.35">
      <c r="B39" s="9" t="s">
        <v>585</v>
      </c>
    </row>
    <row r="40" spans="2:7" x14ac:dyDescent="0.35">
      <c r="B40" s="9" t="s">
        <v>586</v>
      </c>
    </row>
    <row r="41" spans="2:7" x14ac:dyDescent="0.35">
      <c r="B41" s="9" t="s">
        <v>587</v>
      </c>
    </row>
    <row r="42" spans="2:7" x14ac:dyDescent="0.35">
      <c r="B42" s="9" t="s">
        <v>588</v>
      </c>
    </row>
    <row r="43" spans="2:7" x14ac:dyDescent="0.35">
      <c r="B43" s="9" t="s">
        <v>546</v>
      </c>
    </row>
    <row r="44" spans="2:7" x14ac:dyDescent="0.35">
      <c r="B44" s="9" t="s">
        <v>544</v>
      </c>
    </row>
    <row r="45" spans="2:7" ht="13.5" x14ac:dyDescent="0.35">
      <c r="B45" s="9" t="s">
        <v>591</v>
      </c>
    </row>
    <row r="46" spans="2:7" x14ac:dyDescent="0.35">
      <c r="B46" s="9" t="s">
        <v>589</v>
      </c>
    </row>
    <row r="47" spans="2:7" x14ac:dyDescent="0.35">
      <c r="B47" s="9" t="s">
        <v>547</v>
      </c>
    </row>
    <row r="48" spans="2:7" x14ac:dyDescent="0.35">
      <c r="B48" s="9" t="s">
        <v>590</v>
      </c>
    </row>
  </sheetData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E1AC-EAE5-49AC-8D9B-8C57AC11CAA8}">
  <dimension ref="B2:C22"/>
  <sheetViews>
    <sheetView showGridLines="0" workbookViewId="0"/>
  </sheetViews>
  <sheetFormatPr baseColWidth="10" defaultColWidth="8.6328125" defaultRowHeight="12.5" x14ac:dyDescent="0.35"/>
  <cols>
    <col min="1" max="1" width="2.90625" style="9" customWidth="1"/>
    <col min="2" max="2" width="13.90625" style="9" customWidth="1"/>
    <col min="3" max="3" width="6.54296875" style="9" bestFit="1" customWidth="1"/>
    <col min="4" max="4" width="19.453125" style="9" bestFit="1" customWidth="1"/>
    <col min="5" max="5" width="15" style="9" bestFit="1" customWidth="1"/>
    <col min="6" max="16384" width="8.6328125" style="9"/>
  </cols>
  <sheetData>
    <row r="2" spans="2:3" x14ac:dyDescent="0.35">
      <c r="B2" s="8" t="s">
        <v>593</v>
      </c>
    </row>
    <row r="4" spans="2:3" x14ac:dyDescent="0.35">
      <c r="B4" s="139"/>
      <c r="C4" s="269" t="s">
        <v>9</v>
      </c>
    </row>
    <row r="5" spans="2:3" x14ac:dyDescent="0.35">
      <c r="B5" s="148" t="s">
        <v>187</v>
      </c>
      <c r="C5" s="132" t="s">
        <v>140</v>
      </c>
    </row>
    <row r="6" spans="2:3" x14ac:dyDescent="0.35">
      <c r="B6" s="154">
        <v>2010</v>
      </c>
      <c r="C6" s="134">
        <v>15.014645317501184</v>
      </c>
    </row>
    <row r="7" spans="2:3" x14ac:dyDescent="0.35">
      <c r="B7" s="154">
        <v>2011</v>
      </c>
      <c r="C7" s="134">
        <v>15.299240311409465</v>
      </c>
    </row>
    <row r="8" spans="2:3" x14ac:dyDescent="0.35">
      <c r="B8" s="154">
        <v>2012</v>
      </c>
      <c r="C8" s="134">
        <v>15.366749978368501</v>
      </c>
    </row>
    <row r="9" spans="2:3" x14ac:dyDescent="0.35">
      <c r="B9" s="154">
        <v>2013</v>
      </c>
      <c r="C9" s="134">
        <v>15.606940089333357</v>
      </c>
    </row>
    <row r="10" spans="2:3" x14ac:dyDescent="0.35">
      <c r="B10" s="154">
        <v>2014</v>
      </c>
      <c r="C10" s="134">
        <v>15.617313746905115</v>
      </c>
    </row>
    <row r="11" spans="2:3" x14ac:dyDescent="0.35">
      <c r="B11" s="154">
        <v>2015</v>
      </c>
      <c r="C11" s="134">
        <v>15.507614592700017</v>
      </c>
    </row>
    <row r="12" spans="2:3" x14ac:dyDescent="0.35">
      <c r="B12" s="154">
        <v>2016</v>
      </c>
      <c r="C12" s="134">
        <v>15.515843053019612</v>
      </c>
    </row>
    <row r="13" spans="2:3" x14ac:dyDescent="0.35">
      <c r="B13" s="154">
        <v>2017</v>
      </c>
      <c r="C13" s="134">
        <v>15.376307108334753</v>
      </c>
    </row>
    <row r="14" spans="2:3" x14ac:dyDescent="0.35">
      <c r="B14" s="154">
        <v>2018</v>
      </c>
      <c r="C14" s="134">
        <v>15.428862246377273</v>
      </c>
    </row>
    <row r="15" spans="2:3" x14ac:dyDescent="0.35">
      <c r="B15" s="154">
        <v>2019</v>
      </c>
      <c r="C15" s="134">
        <v>15.636686742080267</v>
      </c>
    </row>
    <row r="16" spans="2:3" x14ac:dyDescent="0.35">
      <c r="B16" s="154">
        <v>2020</v>
      </c>
      <c r="C16" s="134">
        <v>15.487536660545414</v>
      </c>
    </row>
    <row r="17" spans="2:3" x14ac:dyDescent="0.35">
      <c r="B17" s="154">
        <v>2021</v>
      </c>
      <c r="C17" s="134">
        <v>15.9702878271424</v>
      </c>
    </row>
    <row r="18" spans="2:3" x14ac:dyDescent="0.35">
      <c r="B18" s="154">
        <v>2022</v>
      </c>
      <c r="C18" s="134">
        <v>16.270826095969898</v>
      </c>
    </row>
    <row r="19" spans="2:3" x14ac:dyDescent="0.35">
      <c r="B19" s="154">
        <v>2023</v>
      </c>
      <c r="C19" s="134">
        <v>17.1197643225529</v>
      </c>
    </row>
    <row r="20" spans="2:3" x14ac:dyDescent="0.35">
      <c r="B20" s="274"/>
      <c r="C20" s="275"/>
    </row>
    <row r="21" spans="2:3" x14ac:dyDescent="0.35">
      <c r="B21" s="139" t="s">
        <v>448</v>
      </c>
    </row>
    <row r="22" spans="2:3" x14ac:dyDescent="0.35">
      <c r="B22" s="139" t="s">
        <v>431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5B50-30D9-497E-890F-C80F050058C5}">
  <dimension ref="B2:F5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3" width="40.90625" style="9" customWidth="1"/>
    <col min="4" max="4" width="14.36328125" style="9" customWidth="1"/>
    <col min="5" max="5" width="18.90625" style="9" customWidth="1"/>
    <col min="6" max="6" width="23.08984375" style="9" bestFit="1" customWidth="1"/>
    <col min="7" max="16384" width="10.90625" style="9"/>
  </cols>
  <sheetData>
    <row r="2" spans="2:6" x14ac:dyDescent="0.35">
      <c r="B2" s="8" t="s">
        <v>606</v>
      </c>
    </row>
    <row r="3" spans="2:6" x14ac:dyDescent="0.35">
      <c r="B3" s="8"/>
    </row>
    <row r="4" spans="2:6" x14ac:dyDescent="0.35">
      <c r="F4" s="269" t="s">
        <v>129</v>
      </c>
    </row>
    <row r="5" spans="2:6" x14ac:dyDescent="0.35">
      <c r="B5" s="276"/>
      <c r="C5" s="279" t="s">
        <v>189</v>
      </c>
      <c r="D5" s="280" t="s">
        <v>144</v>
      </c>
      <c r="E5" s="153" t="s">
        <v>180</v>
      </c>
      <c r="F5" s="11" t="s">
        <v>188</v>
      </c>
    </row>
    <row r="6" spans="2:6" x14ac:dyDescent="0.35">
      <c r="B6" s="130" t="s">
        <v>179</v>
      </c>
      <c r="C6" s="277">
        <v>693.33210463785895</v>
      </c>
      <c r="D6" s="278">
        <v>29.002867542448719</v>
      </c>
      <c r="E6" s="150">
        <v>12.846466838736625</v>
      </c>
      <c r="F6" s="11">
        <v>14.753183022364521</v>
      </c>
    </row>
    <row r="7" spans="2:6" x14ac:dyDescent="0.35">
      <c r="B7" s="148" t="s">
        <v>178</v>
      </c>
      <c r="C7" s="132">
        <v>173.99659207030601</v>
      </c>
      <c r="D7" s="134">
        <v>7.2784745995404352</v>
      </c>
      <c r="E7" s="134">
        <v>11.242087449218086</v>
      </c>
      <c r="F7" s="13">
        <v>22.026535251692671</v>
      </c>
    </row>
    <row r="8" spans="2:6" x14ac:dyDescent="0.35">
      <c r="B8" s="148" t="s">
        <v>177</v>
      </c>
      <c r="C8" s="132">
        <v>108.376010723891</v>
      </c>
      <c r="D8" s="134">
        <v>4.5334913280061881</v>
      </c>
      <c r="E8" s="134">
        <v>12.47722180746058</v>
      </c>
      <c r="F8" s="13">
        <v>21.382971243159737</v>
      </c>
    </row>
    <row r="9" spans="2:6" x14ac:dyDescent="0.35">
      <c r="B9" s="148" t="s">
        <v>176</v>
      </c>
      <c r="C9" s="132">
        <v>96.227069807274404</v>
      </c>
      <c r="D9" s="134">
        <v>4.0252873636596815</v>
      </c>
      <c r="E9" s="134">
        <v>22.94965633772199</v>
      </c>
      <c r="F9" s="13">
        <v>6.9359135059372203</v>
      </c>
    </row>
    <row r="10" spans="2:6" x14ac:dyDescent="0.35">
      <c r="B10" s="148" t="s">
        <v>175</v>
      </c>
      <c r="C10" s="132">
        <v>84.485582215848396</v>
      </c>
      <c r="D10" s="134">
        <v>3.5341276335858769</v>
      </c>
      <c r="E10" s="134">
        <v>5.9869696471884559</v>
      </c>
      <c r="F10" s="13">
        <v>20.016740947949991</v>
      </c>
    </row>
    <row r="11" spans="2:6" x14ac:dyDescent="0.35">
      <c r="B11" s="148" t="s">
        <v>174</v>
      </c>
      <c r="C11" s="132">
        <v>59.2828312533466</v>
      </c>
      <c r="D11" s="134">
        <v>2.4798680039203038</v>
      </c>
      <c r="E11" s="134">
        <v>16.040335343094814</v>
      </c>
      <c r="F11" s="13">
        <v>20.891125114660721</v>
      </c>
    </row>
    <row r="12" spans="2:6" x14ac:dyDescent="0.35">
      <c r="B12" s="148" t="s">
        <v>173</v>
      </c>
      <c r="C12" s="132">
        <v>54.712976761346802</v>
      </c>
      <c r="D12" s="134">
        <v>2.2887058124782067</v>
      </c>
      <c r="E12" s="134">
        <v>8.9590989946585431</v>
      </c>
      <c r="F12" s="13">
        <v>20.361573877026625</v>
      </c>
    </row>
    <row r="13" spans="2:6" x14ac:dyDescent="0.35">
      <c r="B13" s="148" t="s">
        <v>172</v>
      </c>
      <c r="C13" s="132">
        <v>26.8561665455907</v>
      </c>
      <c r="D13" s="134">
        <v>1.1234238769695333</v>
      </c>
      <c r="E13" s="134">
        <v>10.317565841774478</v>
      </c>
      <c r="F13" s="13">
        <v>12.258021428972912</v>
      </c>
    </row>
    <row r="14" spans="2:6" x14ac:dyDescent="0.35">
      <c r="B14" s="148" t="s">
        <v>171</v>
      </c>
      <c r="C14" s="132">
        <v>25.7148706557584</v>
      </c>
      <c r="D14" s="134">
        <v>1.0756821767105547</v>
      </c>
      <c r="E14" s="134">
        <v>9.4332830173714974</v>
      </c>
      <c r="F14" s="13">
        <v>20.269214162005671</v>
      </c>
    </row>
    <row r="15" spans="2:6" x14ac:dyDescent="0.35">
      <c r="B15" s="148" t="s">
        <v>170</v>
      </c>
      <c r="C15" s="132">
        <v>18.399986286073101</v>
      </c>
      <c r="D15" s="134">
        <v>0.76969227512778782</v>
      </c>
      <c r="E15" s="134">
        <v>17.540217245365231</v>
      </c>
      <c r="F15" s="13">
        <v>8.2368953631012705</v>
      </c>
    </row>
    <row r="16" spans="2:6" x14ac:dyDescent="0.35">
      <c r="B16" s="148" t="s">
        <v>169</v>
      </c>
      <c r="C16" s="132">
        <v>15.338902497341101</v>
      </c>
      <c r="D16" s="134">
        <v>0.64164367177153192</v>
      </c>
      <c r="E16" s="134">
        <v>19.710933957595532</v>
      </c>
      <c r="F16" s="13">
        <v>5.5306110140587954</v>
      </c>
    </row>
    <row r="17" spans="2:6" ht="13.5" x14ac:dyDescent="0.35">
      <c r="B17" s="148" t="s">
        <v>603</v>
      </c>
      <c r="C17" s="132">
        <v>13.093950040425501</v>
      </c>
      <c r="D17" s="134">
        <v>0.54773476677278499</v>
      </c>
      <c r="E17" s="134">
        <v>18.726534605145172</v>
      </c>
      <c r="F17" s="13">
        <v>13.296908049512338</v>
      </c>
    </row>
    <row r="18" spans="2:6" x14ac:dyDescent="0.35">
      <c r="B18" s="148" t="s">
        <v>168</v>
      </c>
      <c r="C18" s="132">
        <v>12.2405028920149</v>
      </c>
      <c r="D18" s="134">
        <v>0.51203410552508188</v>
      </c>
      <c r="E18" s="134">
        <v>12.220907215466692</v>
      </c>
      <c r="F18" s="13">
        <v>18.998646467981363</v>
      </c>
    </row>
    <row r="19" spans="2:6" x14ac:dyDescent="0.35">
      <c r="B19" s="148" t="s">
        <v>167</v>
      </c>
      <c r="C19" s="132">
        <v>4.6066628886422496</v>
      </c>
      <c r="D19" s="134">
        <v>0.19270192838075864</v>
      </c>
      <c r="E19" s="134">
        <v>12.098594683212305</v>
      </c>
      <c r="F19" s="13">
        <v>14.740085715877713</v>
      </c>
    </row>
    <row r="20" spans="2:6" x14ac:dyDescent="0.35">
      <c r="B20" s="130" t="s">
        <v>166</v>
      </c>
      <c r="C20" s="131">
        <v>342.67619839953801</v>
      </c>
      <c r="D20" s="150">
        <v>14.334533660925452</v>
      </c>
      <c r="E20" s="150">
        <v>10.09995729203823</v>
      </c>
      <c r="F20" s="11">
        <v>27.888704224543996</v>
      </c>
    </row>
    <row r="21" spans="2:6" x14ac:dyDescent="0.35">
      <c r="B21" s="148" t="s">
        <v>165</v>
      </c>
      <c r="C21" s="132">
        <v>122.248524950968</v>
      </c>
      <c r="D21" s="134">
        <v>5.1137943168873985</v>
      </c>
      <c r="E21" s="134">
        <v>12.079564934710984</v>
      </c>
      <c r="F21" s="13">
        <v>27.904391624854362</v>
      </c>
    </row>
    <row r="22" spans="2:6" x14ac:dyDescent="0.35">
      <c r="B22" s="148" t="s">
        <v>164</v>
      </c>
      <c r="C22" s="132">
        <v>76.178245437889899</v>
      </c>
      <c r="D22" s="134">
        <v>3.1866223232303308</v>
      </c>
      <c r="E22" s="134">
        <v>2.0706575800975457</v>
      </c>
      <c r="F22" s="13">
        <v>39.884874949447294</v>
      </c>
    </row>
    <row r="23" spans="2:6" ht="13.5" x14ac:dyDescent="0.35">
      <c r="B23" s="148" t="s">
        <v>604</v>
      </c>
      <c r="C23" s="132">
        <v>58.274073214826203</v>
      </c>
      <c r="D23" s="134">
        <v>2.4376705121585904</v>
      </c>
      <c r="E23" s="134">
        <v>14.941319068163539</v>
      </c>
      <c r="F23" s="13">
        <v>26.757309676117369</v>
      </c>
    </row>
    <row r="24" spans="2:6" x14ac:dyDescent="0.35">
      <c r="B24" s="148" t="s">
        <v>163</v>
      </c>
      <c r="C24" s="132">
        <v>57.493281613527103</v>
      </c>
      <c r="D24" s="134">
        <v>2.4050091147716017</v>
      </c>
      <c r="E24" s="134">
        <v>15.138545706687157</v>
      </c>
      <c r="F24" s="13">
        <v>28.742541179019003</v>
      </c>
    </row>
    <row r="25" spans="2:6" x14ac:dyDescent="0.35">
      <c r="B25" s="148" t="s">
        <v>162</v>
      </c>
      <c r="C25" s="132">
        <v>22.238042544328501</v>
      </c>
      <c r="D25" s="134">
        <v>0.9302425172614468</v>
      </c>
      <c r="E25" s="134">
        <v>4.5350374666957238</v>
      </c>
      <c r="F25" s="13">
        <v>21.550242699248102</v>
      </c>
    </row>
    <row r="26" spans="2:6" x14ac:dyDescent="0.35">
      <c r="B26" s="148" t="s">
        <v>161</v>
      </c>
      <c r="C26" s="132">
        <v>6.2440306379988204</v>
      </c>
      <c r="D26" s="134">
        <v>0.26119487661610696</v>
      </c>
      <c r="E26" s="134">
        <v>10.928369865082054</v>
      </c>
      <c r="F26" s="13">
        <v>7.9413489971741731</v>
      </c>
    </row>
    <row r="27" spans="2:6" x14ac:dyDescent="0.35">
      <c r="B27" s="130" t="s">
        <v>160</v>
      </c>
      <c r="C27" s="131">
        <v>443.630236527504</v>
      </c>
      <c r="D27" s="150">
        <v>18.557555465505011</v>
      </c>
      <c r="E27" s="150">
        <v>20.802844543764177</v>
      </c>
      <c r="F27" s="11">
        <v>9.9054091394116242</v>
      </c>
    </row>
    <row r="28" spans="2:6" x14ac:dyDescent="0.35">
      <c r="B28" s="148" t="s">
        <v>71</v>
      </c>
      <c r="C28" s="132">
        <v>422.36429083357899</v>
      </c>
      <c r="D28" s="134">
        <v>17.667976860966043</v>
      </c>
      <c r="E28" s="134">
        <v>21.754747335138692</v>
      </c>
      <c r="F28" s="13">
        <v>13.239564422282751</v>
      </c>
    </row>
    <row r="29" spans="2:6" x14ac:dyDescent="0.35">
      <c r="B29" s="148" t="s">
        <v>159</v>
      </c>
      <c r="C29" s="132">
        <v>10.850215887872601</v>
      </c>
      <c r="D29" s="134">
        <v>0.45387682482597436</v>
      </c>
      <c r="E29" s="134">
        <v>2.5759108050701363</v>
      </c>
      <c r="F29" s="13">
        <v>4.6401254505318406</v>
      </c>
    </row>
    <row r="30" spans="2:6" x14ac:dyDescent="0.35">
      <c r="B30" s="148" t="s">
        <v>158</v>
      </c>
      <c r="C30" s="132">
        <v>10.4157298060522</v>
      </c>
      <c r="D30" s="134">
        <v>0.43570177971298835</v>
      </c>
      <c r="E30" s="134">
        <v>6.7230515320966466</v>
      </c>
      <c r="F30" s="13">
        <v>0.98758717224007442</v>
      </c>
    </row>
    <row r="31" spans="2:6" x14ac:dyDescent="0.35">
      <c r="B31" s="130" t="s">
        <v>157</v>
      </c>
      <c r="C31" s="131">
        <v>891.06468518487998</v>
      </c>
      <c r="D31" s="150">
        <v>37.274245434905076</v>
      </c>
      <c r="E31" s="150">
        <v>11.329066777081408</v>
      </c>
      <c r="F31" s="11">
        <v>25.989384522278304</v>
      </c>
    </row>
    <row r="32" spans="2:6" x14ac:dyDescent="0.35">
      <c r="B32" s="148" t="s">
        <v>156</v>
      </c>
      <c r="C32" s="132">
        <v>518.58087538573204</v>
      </c>
      <c r="D32" s="134">
        <v>21.692825614523294</v>
      </c>
      <c r="E32" s="134">
        <v>13.866768568148036</v>
      </c>
      <c r="F32" s="13">
        <v>25.693042007086632</v>
      </c>
    </row>
    <row r="33" spans="2:6" x14ac:dyDescent="0.35">
      <c r="B33" s="148" t="s">
        <v>155</v>
      </c>
      <c r="C33" s="132">
        <v>273.27611319561299</v>
      </c>
      <c r="D33" s="134">
        <v>11.431449460525677</v>
      </c>
      <c r="E33" s="134">
        <v>7.312542478034767</v>
      </c>
      <c r="F33" s="13">
        <v>29.387414530709606</v>
      </c>
    </row>
    <row r="34" spans="2:6" x14ac:dyDescent="0.35">
      <c r="B34" s="148" t="s">
        <v>154</v>
      </c>
      <c r="C34" s="132">
        <v>99.207696603534202</v>
      </c>
      <c r="D34" s="134">
        <v>4.14997035985607</v>
      </c>
      <c r="E34" s="134">
        <v>9.857246106347306</v>
      </c>
      <c r="F34" s="13">
        <v>20.655696915260187</v>
      </c>
    </row>
    <row r="35" spans="2:6" ht="13.5" x14ac:dyDescent="0.35">
      <c r="B35" s="130" t="s">
        <v>605</v>
      </c>
      <c r="C35" s="131">
        <v>19.860755253557901</v>
      </c>
      <c r="D35" s="150">
        <v>0.83079789621569344</v>
      </c>
      <c r="E35" s="150" t="s">
        <v>206</v>
      </c>
      <c r="F35" s="11">
        <v>15.484924615449094</v>
      </c>
    </row>
    <row r="36" spans="2:6" x14ac:dyDescent="0.35">
      <c r="B36" s="130" t="s">
        <v>153</v>
      </c>
      <c r="C36" s="131">
        <v>2390.56398000334</v>
      </c>
      <c r="D36" s="150">
        <v>100</v>
      </c>
      <c r="E36" s="150">
        <v>13.710303782848765</v>
      </c>
      <c r="F36" s="11">
        <v>17.119764322552854</v>
      </c>
    </row>
    <row r="37" spans="2:6" x14ac:dyDescent="0.35">
      <c r="B37" s="281"/>
      <c r="C37" s="282"/>
      <c r="D37" s="283"/>
      <c r="E37" s="283"/>
      <c r="F37" s="284"/>
    </row>
    <row r="38" spans="2:6" ht="16.5" customHeight="1" x14ac:dyDescent="0.35">
      <c r="B38" s="141" t="s">
        <v>594</v>
      </c>
      <c r="C38" s="282"/>
      <c r="D38" s="283"/>
      <c r="E38" s="283"/>
      <c r="F38" s="284"/>
    </row>
    <row r="39" spans="2:6" x14ac:dyDescent="0.35">
      <c r="B39" s="9" t="s">
        <v>577</v>
      </c>
    </row>
    <row r="40" spans="2:6" x14ac:dyDescent="0.35">
      <c r="B40" s="9" t="s">
        <v>578</v>
      </c>
    </row>
    <row r="41" spans="2:6" x14ac:dyDescent="0.35">
      <c r="B41" s="9" t="s">
        <v>579</v>
      </c>
    </row>
    <row r="42" spans="2:6" x14ac:dyDescent="0.35">
      <c r="B42" s="9" t="s">
        <v>580</v>
      </c>
    </row>
    <row r="43" spans="2:6" x14ac:dyDescent="0.35">
      <c r="B43" s="9" t="s">
        <v>595</v>
      </c>
    </row>
    <row r="44" spans="2:6" x14ac:dyDescent="0.35">
      <c r="B44" s="9" t="s">
        <v>596</v>
      </c>
    </row>
    <row r="45" spans="2:6" x14ac:dyDescent="0.35">
      <c r="B45" s="9" t="s">
        <v>601</v>
      </c>
    </row>
    <row r="46" spans="2:6" x14ac:dyDescent="0.35">
      <c r="B46" s="9" t="s">
        <v>597</v>
      </c>
    </row>
    <row r="47" spans="2:6" x14ac:dyDescent="0.35">
      <c r="B47" s="9" t="s">
        <v>598</v>
      </c>
    </row>
    <row r="48" spans="2:6" x14ac:dyDescent="0.35">
      <c r="B48" s="9" t="s">
        <v>599</v>
      </c>
    </row>
    <row r="49" spans="2:2" x14ac:dyDescent="0.35">
      <c r="B49" s="9" t="s">
        <v>602</v>
      </c>
    </row>
    <row r="50" spans="2:2" x14ac:dyDescent="0.35">
      <c r="B50" s="9" t="s">
        <v>600</v>
      </c>
    </row>
    <row r="51" spans="2:2" x14ac:dyDescent="0.35">
      <c r="B51" s="9" t="s">
        <v>539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FC8F-3B05-4481-BBA3-4AA264175804}">
  <dimension ref="B2:E19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32.54296875" style="9" customWidth="1"/>
    <col min="3" max="5" width="5.08984375" style="9" customWidth="1"/>
    <col min="6" max="16384" width="10.90625" style="9"/>
  </cols>
  <sheetData>
    <row r="2" spans="2:5" x14ac:dyDescent="0.35">
      <c r="B2" s="8" t="s">
        <v>611</v>
      </c>
      <c r="C2" s="14"/>
      <c r="D2" s="14"/>
      <c r="E2" s="14"/>
    </row>
    <row r="3" spans="2:5" x14ac:dyDescent="0.35">
      <c r="B3" s="8"/>
      <c r="C3" s="14"/>
      <c r="D3" s="14"/>
      <c r="E3" s="14"/>
    </row>
    <row r="4" spans="2:5" x14ac:dyDescent="0.35">
      <c r="C4" s="285" t="s">
        <v>9</v>
      </c>
      <c r="D4" s="14"/>
      <c r="E4" s="14"/>
    </row>
    <row r="5" spans="2:5" x14ac:dyDescent="0.35">
      <c r="B5" s="148" t="s">
        <v>159</v>
      </c>
      <c r="C5" s="134">
        <v>0.98758717224007442</v>
      </c>
      <c r="D5" s="14"/>
      <c r="E5" s="14"/>
    </row>
    <row r="6" spans="2:5" x14ac:dyDescent="0.35">
      <c r="B6" s="148" t="s">
        <v>158</v>
      </c>
      <c r="C6" s="134">
        <v>4.6401254505318406</v>
      </c>
      <c r="D6" s="14"/>
      <c r="E6" s="14"/>
    </row>
    <row r="7" spans="2:5" x14ac:dyDescent="0.35">
      <c r="B7" s="148" t="s">
        <v>173</v>
      </c>
      <c r="C7" s="134">
        <v>5.5306110140587954</v>
      </c>
      <c r="D7" s="14"/>
      <c r="E7" s="14"/>
    </row>
    <row r="8" spans="2:5" x14ac:dyDescent="0.35">
      <c r="B8" s="148" t="s">
        <v>178</v>
      </c>
      <c r="C8" s="134">
        <v>6.9359135059372203</v>
      </c>
    </row>
    <row r="9" spans="2:5" x14ac:dyDescent="0.35">
      <c r="B9" s="148"/>
      <c r="C9" s="134"/>
    </row>
    <row r="10" spans="2:5" x14ac:dyDescent="0.35">
      <c r="B10" s="148" t="s">
        <v>165</v>
      </c>
      <c r="C10" s="134">
        <v>27.904391624854362</v>
      </c>
    </row>
    <row r="11" spans="2:5" x14ac:dyDescent="0.35">
      <c r="B11" s="148" t="s">
        <v>190</v>
      </c>
      <c r="C11" s="134">
        <v>28.742541179019003</v>
      </c>
    </row>
    <row r="12" spans="2:5" x14ac:dyDescent="0.35">
      <c r="B12" s="148" t="s">
        <v>155</v>
      </c>
      <c r="C12" s="134">
        <v>29.387414530709606</v>
      </c>
    </row>
    <row r="13" spans="2:5" x14ac:dyDescent="0.35">
      <c r="B13" s="148" t="s">
        <v>610</v>
      </c>
      <c r="C13" s="134">
        <v>39.884874949447294</v>
      </c>
    </row>
    <row r="15" spans="2:5" x14ac:dyDescent="0.35">
      <c r="B15" s="9" t="s">
        <v>607</v>
      </c>
    </row>
    <row r="16" spans="2:5" x14ac:dyDescent="0.35">
      <c r="B16" s="9" t="s">
        <v>580</v>
      </c>
    </row>
    <row r="17" spans="2:2" x14ac:dyDescent="0.35">
      <c r="B17" s="9" t="s">
        <v>609</v>
      </c>
    </row>
    <row r="18" spans="2:2" x14ac:dyDescent="0.35">
      <c r="B18" s="9" t="s">
        <v>608</v>
      </c>
    </row>
    <row r="19" spans="2:2" x14ac:dyDescent="0.35">
      <c r="B19" s="9" t="s">
        <v>539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20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0.91459592508504695</v>
      </c>
      <c r="D6" s="122">
        <v>0.94634813390553396</v>
      </c>
      <c r="E6" s="122">
        <v>1.06942651640733</v>
      </c>
      <c r="F6" s="122">
        <v>0.90462620736155797</v>
      </c>
      <c r="G6" s="122">
        <v>0.57949195303144996</v>
      </c>
      <c r="H6" s="122">
        <v>0.70752760882652999</v>
      </c>
      <c r="I6" s="122">
        <v>0.63541905752762196</v>
      </c>
      <c r="J6" s="122">
        <v>0.38398028519212102</v>
      </c>
      <c r="K6" s="122">
        <v>0.73158621942871405</v>
      </c>
      <c r="L6" s="122">
        <v>2.54231906494643</v>
      </c>
      <c r="M6" s="122">
        <v>2.4725995757354799</v>
      </c>
      <c r="N6" s="122">
        <v>1.7108884632816199</v>
      </c>
      <c r="O6" s="122">
        <v>2.03733368431846</v>
      </c>
    </row>
    <row r="7" spans="2:15" x14ac:dyDescent="0.35">
      <c r="B7" s="83" t="s">
        <v>8</v>
      </c>
      <c r="C7" s="122">
        <v>0.32692402781873697</v>
      </c>
      <c r="D7" s="122">
        <v>0.22924105722007099</v>
      </c>
      <c r="E7" s="122">
        <v>0.15891077298269399</v>
      </c>
      <c r="F7" s="122">
        <v>0.29532085494801502</v>
      </c>
      <c r="G7" s="122">
        <v>0.13442042177774299</v>
      </c>
      <c r="H7" s="122">
        <v>0.26545795976655301</v>
      </c>
      <c r="I7" s="122">
        <v>0.15797416651090801</v>
      </c>
      <c r="J7" s="122">
        <v>0.21310642206482899</v>
      </c>
      <c r="K7" s="122">
        <v>0.23996389293565401</v>
      </c>
      <c r="L7" s="122">
        <v>0.170754172225593</v>
      </c>
      <c r="M7" s="122">
        <v>1.0298099824353999</v>
      </c>
      <c r="N7" s="122">
        <v>0.41239722487680602</v>
      </c>
      <c r="O7" s="122">
        <v>0.75748420533424199</v>
      </c>
    </row>
    <row r="8" spans="2:15" x14ac:dyDescent="0.35">
      <c r="B8" s="83" t="s">
        <v>22</v>
      </c>
      <c r="C8" s="122">
        <v>0.442754415492841</v>
      </c>
      <c r="D8" s="122">
        <v>9.0643160420391E-2</v>
      </c>
      <c r="E8" s="122">
        <v>9.3885781483702496E-2</v>
      </c>
      <c r="F8" s="122">
        <v>0.26216519841428199</v>
      </c>
      <c r="G8" s="122">
        <v>0.255283465641998</v>
      </c>
      <c r="H8" s="122">
        <v>0.260142985513798</v>
      </c>
      <c r="I8" s="122">
        <v>0.17610446633746499</v>
      </c>
      <c r="J8" s="122">
        <v>0.26137291039504201</v>
      </c>
      <c r="K8" s="122">
        <v>0.25518457559216001</v>
      </c>
      <c r="L8" s="122">
        <v>-0.25314153295783898</v>
      </c>
      <c r="M8" s="122">
        <v>0.585160848613278</v>
      </c>
      <c r="N8" s="122">
        <v>0.44123087561309099</v>
      </c>
      <c r="O8" s="122">
        <v>0.47862728042425701</v>
      </c>
    </row>
    <row r="9" spans="2:15" s="4" customFormat="1" x14ac:dyDescent="0.35">
      <c r="B9" s="83" t="s">
        <v>38</v>
      </c>
      <c r="C9" s="122">
        <v>0.54581398945065907</v>
      </c>
      <c r="D9" s="122">
        <v>0.68239908906746505</v>
      </c>
      <c r="E9" s="122">
        <v>0.61457314280957642</v>
      </c>
      <c r="F9" s="122">
        <v>0.41874886482525253</v>
      </c>
      <c r="G9" s="122">
        <v>0.56233456738596954</v>
      </c>
      <c r="H9" s="122">
        <v>0.58410575948436794</v>
      </c>
      <c r="I9" s="122">
        <v>0.39263614568421146</v>
      </c>
      <c r="J9" s="122">
        <v>0.36812869199537673</v>
      </c>
      <c r="K9" s="122">
        <v>0.54537603440574745</v>
      </c>
      <c r="L9" s="122">
        <v>-0.69290833935955565</v>
      </c>
      <c r="M9" s="122">
        <v>2.186136018606808</v>
      </c>
      <c r="N9" s="122">
        <v>0.566853684954296</v>
      </c>
      <c r="O9" s="122">
        <v>1.162146380803303</v>
      </c>
    </row>
    <row r="10" spans="2:15" x14ac:dyDescent="0.35">
      <c r="B10" s="230" t="s">
        <v>2</v>
      </c>
      <c r="C10" s="122">
        <v>3.6253228724869399E-2</v>
      </c>
      <c r="D10" s="122">
        <v>-7.9781295550931094E-2</v>
      </c>
      <c r="E10" s="122">
        <v>-0.18748082265579999</v>
      </c>
      <c r="F10" s="122">
        <v>0.227488297302155</v>
      </c>
      <c r="G10" s="122">
        <v>-0.26780764672248902</v>
      </c>
      <c r="H10" s="122">
        <v>3.1639496128996199E-2</v>
      </c>
      <c r="I10" s="122">
        <v>4.2390491927040801E-2</v>
      </c>
      <c r="J10" s="122">
        <v>-0.29539942318571399</v>
      </c>
      <c r="K10" s="122">
        <v>-0.150708416524205</v>
      </c>
      <c r="L10" s="122">
        <v>-0.43091548462516299</v>
      </c>
      <c r="M10" s="122">
        <v>0.478211692079129</v>
      </c>
      <c r="N10" s="122">
        <v>0.69053706098755097</v>
      </c>
      <c r="O10" s="122">
        <v>0.42038837230586101</v>
      </c>
    </row>
    <row r="11" spans="2:15" x14ac:dyDescent="0.35">
      <c r="B11" s="230" t="s">
        <v>27</v>
      </c>
      <c r="C11" s="122">
        <v>0.36628821529875699</v>
      </c>
      <c r="D11" s="122">
        <v>0.29935727548295799</v>
      </c>
      <c r="E11" s="122">
        <v>0.26978601149203801</v>
      </c>
      <c r="F11" s="122">
        <v>0.32692548049329301</v>
      </c>
      <c r="G11" s="122">
        <v>0.34942343686021399</v>
      </c>
      <c r="H11" s="122">
        <v>0.23471143398126301</v>
      </c>
      <c r="I11" s="122">
        <v>0.10826002174452</v>
      </c>
      <c r="J11" s="122">
        <v>0.35504653647953299</v>
      </c>
      <c r="K11" s="122">
        <v>0.39454858117748298</v>
      </c>
      <c r="L11" s="122">
        <v>0.137879633356394</v>
      </c>
      <c r="M11" s="122">
        <v>1.0086203500347</v>
      </c>
      <c r="N11" s="122">
        <v>0.191698798299062</v>
      </c>
      <c r="O11" s="122">
        <v>0.30464697947862501</v>
      </c>
    </row>
    <row r="12" spans="2:15" x14ac:dyDescent="0.35">
      <c r="B12" s="231" t="s">
        <v>5</v>
      </c>
      <c r="C12" s="128">
        <v>2.6326298018709098</v>
      </c>
      <c r="D12" s="128">
        <v>2.1682074205454902</v>
      </c>
      <c r="E12" s="128">
        <v>2.01910140251954</v>
      </c>
      <c r="F12" s="128">
        <v>2.43527490334455</v>
      </c>
      <c r="G12" s="128">
        <v>1.61314619797489</v>
      </c>
      <c r="H12" s="128">
        <v>2.0835852437015099</v>
      </c>
      <c r="I12" s="128">
        <v>1.5127843497317699</v>
      </c>
      <c r="J12" s="128">
        <v>1.2862354229411901</v>
      </c>
      <c r="K12" s="128">
        <v>2.01595088701555</v>
      </c>
      <c r="L12" s="128">
        <v>1.47398751358586</v>
      </c>
      <c r="M12" s="128">
        <v>7.7605384675047899</v>
      </c>
      <c r="N12" s="128">
        <v>4.0136061080124303</v>
      </c>
      <c r="O12" s="128">
        <v>5.16062690266474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234" t="s">
        <v>445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CF70-F6A7-4262-9CCA-E96DBE3B25BD}">
  <dimension ref="B2:D12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32.54296875" style="9" customWidth="1"/>
    <col min="3" max="3" width="20.08984375" style="9" customWidth="1"/>
    <col min="4" max="4" width="12.453125" style="9" customWidth="1"/>
    <col min="5" max="5" width="11.54296875" style="9" bestFit="1" customWidth="1"/>
    <col min="6" max="6" width="23.08984375" style="9" bestFit="1" customWidth="1"/>
    <col min="7" max="16384" width="10.90625" style="9"/>
  </cols>
  <sheetData>
    <row r="2" spans="2:4" x14ac:dyDescent="0.35">
      <c r="B2" s="8" t="s">
        <v>612</v>
      </c>
    </row>
    <row r="3" spans="2:4" x14ac:dyDescent="0.35">
      <c r="B3" s="8"/>
    </row>
    <row r="4" spans="2:4" x14ac:dyDescent="0.35">
      <c r="D4" s="285" t="s">
        <v>129</v>
      </c>
    </row>
    <row r="5" spans="2:4" x14ac:dyDescent="0.35">
      <c r="B5" s="148" t="s">
        <v>191</v>
      </c>
      <c r="C5" s="134" t="s">
        <v>145</v>
      </c>
      <c r="D5" s="134" t="s">
        <v>66</v>
      </c>
    </row>
    <row r="6" spans="2:4" x14ac:dyDescent="0.35">
      <c r="B6" s="148" t="s">
        <v>143</v>
      </c>
      <c r="C6" s="132">
        <v>10300.7863150145</v>
      </c>
      <c r="D6" s="134">
        <v>69.345780974959993</v>
      </c>
    </row>
    <row r="7" spans="2:4" x14ac:dyDescent="0.35">
      <c r="B7" s="148" t="s">
        <v>142</v>
      </c>
      <c r="C7" s="132">
        <v>31.725607743982501</v>
      </c>
      <c r="D7" s="134">
        <v>0.213579524769377</v>
      </c>
    </row>
    <row r="8" spans="2:4" x14ac:dyDescent="0.35">
      <c r="B8" s="148" t="s">
        <v>83</v>
      </c>
      <c r="C8" s="132">
        <v>2872.8708005224598</v>
      </c>
      <c r="D8" s="134">
        <v>19.340413751909502</v>
      </c>
    </row>
    <row r="9" spans="2:4" x14ac:dyDescent="0.35">
      <c r="B9" s="148" t="s">
        <v>84</v>
      </c>
      <c r="C9" s="132">
        <v>1648.8537856914299</v>
      </c>
      <c r="D9" s="134">
        <v>11.100225748361201</v>
      </c>
    </row>
    <row r="10" spans="2:4" x14ac:dyDescent="0.35">
      <c r="B10" s="149" t="s">
        <v>15</v>
      </c>
      <c r="C10" s="131">
        <v>14854.236508972373</v>
      </c>
      <c r="D10" s="150">
        <v>100.00000000000006</v>
      </c>
    </row>
    <row r="11" spans="2:4" x14ac:dyDescent="0.35">
      <c r="B11" s="286"/>
      <c r="C11" s="282"/>
      <c r="D11" s="283"/>
    </row>
    <row r="12" spans="2:4" x14ac:dyDescent="0.35">
      <c r="B12" s="139" t="s">
        <v>438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211C-8AB1-4668-88C8-5A1ABEB7EF33}">
  <dimension ref="B2:G30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10.08984375" style="9" customWidth="1"/>
    <col min="3" max="3" width="8.36328125" style="9" bestFit="1" customWidth="1"/>
    <col min="4" max="4" width="6.54296875" style="9" customWidth="1"/>
    <col min="5" max="16384" width="10.90625" style="9"/>
  </cols>
  <sheetData>
    <row r="2" spans="2:4" x14ac:dyDescent="0.35">
      <c r="B2" s="8" t="s">
        <v>613</v>
      </c>
    </row>
    <row r="3" spans="2:4" x14ac:dyDescent="0.35">
      <c r="B3" s="8"/>
    </row>
    <row r="4" spans="2:4" x14ac:dyDescent="0.35">
      <c r="D4" s="14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13.803908860370599</v>
      </c>
    </row>
    <row r="7" spans="2:4" x14ac:dyDescent="0.35">
      <c r="B7" s="138">
        <v>2011</v>
      </c>
      <c r="C7" s="13" t="s">
        <v>84</v>
      </c>
      <c r="D7" s="13">
        <v>12.7949399728379</v>
      </c>
    </row>
    <row r="8" spans="2:4" x14ac:dyDescent="0.35">
      <c r="B8" s="138">
        <v>2012</v>
      </c>
      <c r="C8" s="13" t="s">
        <v>84</v>
      </c>
      <c r="D8" s="13">
        <v>12.4175887847701</v>
      </c>
    </row>
    <row r="9" spans="2:4" x14ac:dyDescent="0.35">
      <c r="B9" s="138">
        <v>2013</v>
      </c>
      <c r="C9" s="13" t="s">
        <v>84</v>
      </c>
      <c r="D9" s="13">
        <v>12.3940374175986</v>
      </c>
    </row>
    <row r="10" spans="2:4" x14ac:dyDescent="0.35">
      <c r="B10" s="138">
        <v>2014</v>
      </c>
      <c r="C10" s="13" t="s">
        <v>84</v>
      </c>
      <c r="D10" s="13">
        <v>11.9762585179274</v>
      </c>
    </row>
    <row r="11" spans="2:4" x14ac:dyDescent="0.35">
      <c r="B11" s="138">
        <v>2015</v>
      </c>
      <c r="C11" s="13" t="s">
        <v>84</v>
      </c>
      <c r="D11" s="13">
        <v>12.3301999207922</v>
      </c>
    </row>
    <row r="12" spans="2:4" x14ac:dyDescent="0.35">
      <c r="B12" s="138">
        <v>2016</v>
      </c>
      <c r="C12" s="13" t="s">
        <v>84</v>
      </c>
      <c r="D12" s="13">
        <v>12.1760093110314</v>
      </c>
    </row>
    <row r="13" spans="2:4" x14ac:dyDescent="0.35">
      <c r="B13" s="138">
        <v>2017</v>
      </c>
      <c r="C13" s="13" t="s">
        <v>84</v>
      </c>
      <c r="D13" s="13">
        <v>12.3594771853701</v>
      </c>
    </row>
    <row r="14" spans="2:4" x14ac:dyDescent="0.35">
      <c r="B14" s="138">
        <v>2018</v>
      </c>
      <c r="C14" s="13" t="s">
        <v>84</v>
      </c>
      <c r="D14" s="13">
        <v>11.445569606848901</v>
      </c>
    </row>
    <row r="15" spans="2:4" x14ac:dyDescent="0.35">
      <c r="B15" s="138">
        <v>2019</v>
      </c>
      <c r="C15" s="13" t="s">
        <v>84</v>
      </c>
      <c r="D15" s="13">
        <v>10.5720697420082</v>
      </c>
    </row>
    <row r="16" spans="2:4" x14ac:dyDescent="0.35">
      <c r="B16" s="138">
        <v>2020</v>
      </c>
      <c r="C16" s="13" t="s">
        <v>84</v>
      </c>
      <c r="D16" s="13">
        <v>9.8509258365256702</v>
      </c>
    </row>
    <row r="17" spans="2:7" x14ac:dyDescent="0.35">
      <c r="B17" s="138">
        <v>2021</v>
      </c>
      <c r="C17" s="13" t="s">
        <v>84</v>
      </c>
      <c r="D17" s="13">
        <v>9.7640715810508905</v>
      </c>
    </row>
    <row r="18" spans="2:7" x14ac:dyDescent="0.35">
      <c r="B18" s="138">
        <v>2022</v>
      </c>
      <c r="C18" s="13" t="s">
        <v>84</v>
      </c>
      <c r="D18" s="13">
        <v>10.4920735903566</v>
      </c>
    </row>
    <row r="19" spans="2:7" x14ac:dyDescent="0.35">
      <c r="B19" s="138">
        <v>2023</v>
      </c>
      <c r="C19" s="13" t="s">
        <v>84</v>
      </c>
      <c r="D19" s="13">
        <v>11.100225748361201</v>
      </c>
    </row>
    <row r="20" spans="2:7" x14ac:dyDescent="0.35">
      <c r="B20" s="270"/>
      <c r="C20" s="268"/>
      <c r="D20" s="268"/>
    </row>
    <row r="21" spans="2:7" ht="35.4" customHeight="1" x14ac:dyDescent="0.35">
      <c r="B21" s="424" t="s">
        <v>437</v>
      </c>
      <c r="C21" s="424"/>
      <c r="D21" s="424"/>
      <c r="E21" s="424"/>
      <c r="F21" s="424"/>
      <c r="G21" s="424"/>
    </row>
    <row r="22" spans="2:7" x14ac:dyDescent="0.35">
      <c r="B22" s="139" t="s">
        <v>431</v>
      </c>
      <c r="C22" s="14"/>
      <c r="D22" s="14"/>
    </row>
    <row r="23" spans="2:7" x14ac:dyDescent="0.35">
      <c r="B23" s="14"/>
      <c r="C23" s="14"/>
      <c r="D23" s="14"/>
    </row>
    <row r="24" spans="2:7" x14ac:dyDescent="0.35">
      <c r="B24" s="14"/>
      <c r="C24" s="14"/>
      <c r="D24" s="14"/>
    </row>
    <row r="25" spans="2:7" x14ac:dyDescent="0.35">
      <c r="B25" s="14"/>
      <c r="C25" s="14"/>
      <c r="D25" s="14"/>
    </row>
    <row r="26" spans="2:7" x14ac:dyDescent="0.35">
      <c r="B26" s="14"/>
      <c r="C26" s="14"/>
      <c r="D26" s="14"/>
    </row>
    <row r="27" spans="2:7" x14ac:dyDescent="0.35">
      <c r="B27" s="14"/>
      <c r="C27" s="14"/>
      <c r="D27" s="14"/>
    </row>
    <row r="28" spans="2:7" x14ac:dyDescent="0.35">
      <c r="B28" s="14"/>
      <c r="C28" s="14"/>
      <c r="D28" s="14"/>
    </row>
    <row r="29" spans="2:7" x14ac:dyDescent="0.35">
      <c r="B29" s="14"/>
      <c r="C29" s="14"/>
      <c r="D29" s="14"/>
    </row>
    <row r="30" spans="2:7" x14ac:dyDescent="0.35">
      <c r="B30" s="14"/>
      <c r="C30" s="14"/>
      <c r="D30" s="14"/>
    </row>
  </sheetData>
  <mergeCells count="1">
    <mergeCell ref="B21:G21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E824-F0B7-4AF0-8087-056C23434A00}">
  <dimension ref="B2:O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90625" style="9" customWidth="1"/>
    <col min="3" max="3" width="5.54296875" style="9" customWidth="1"/>
    <col min="4" max="5" width="5.453125" style="9" customWidth="1"/>
    <col min="6" max="6" width="5.54296875" style="9" customWidth="1"/>
    <col min="7" max="7" width="5.36328125" style="9" customWidth="1"/>
    <col min="8" max="8" width="5.90625" style="9" customWidth="1"/>
    <col min="9" max="9" width="6" style="9" customWidth="1"/>
    <col min="10" max="10" width="5.54296875" style="9" customWidth="1"/>
    <col min="11" max="11" width="6.08984375" style="9" customWidth="1"/>
    <col min="12" max="12" width="5.453125" style="9" customWidth="1"/>
    <col min="13" max="13" width="5.6328125" style="9" customWidth="1"/>
    <col min="14" max="14" width="4.6328125" style="9" customWidth="1"/>
    <col min="15" max="15" width="5.54296875" style="9" customWidth="1"/>
    <col min="16" max="16384" width="8.6328125" style="9"/>
  </cols>
  <sheetData>
    <row r="2" spans="2:15" x14ac:dyDescent="0.35">
      <c r="B2" s="8" t="s">
        <v>615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s="147" customFormat="1" x14ac:dyDescent="0.35">
      <c r="B6" s="130" t="s">
        <v>105</v>
      </c>
      <c r="C6" s="11">
        <v>184.648360358236</v>
      </c>
      <c r="D6" s="11">
        <v>202.062952630582</v>
      </c>
      <c r="E6" s="11">
        <v>231.202982505612</v>
      </c>
      <c r="F6" s="11">
        <v>257.81944808049599</v>
      </c>
      <c r="G6" s="11">
        <v>289.027363905154</v>
      </c>
      <c r="H6" s="11">
        <v>314.21246912536299</v>
      </c>
      <c r="I6" s="11">
        <v>337.73951176388499</v>
      </c>
      <c r="J6" s="11">
        <v>366.63273859185603</v>
      </c>
      <c r="K6" s="11">
        <v>416.49647495771097</v>
      </c>
      <c r="L6" s="11">
        <v>445.09124823016202</v>
      </c>
      <c r="M6" s="11">
        <v>507.66068281656499</v>
      </c>
      <c r="N6" s="11">
        <v>543.43275351203897</v>
      </c>
      <c r="O6" s="11">
        <v>585.68654563224402</v>
      </c>
    </row>
    <row r="7" spans="2:15" x14ac:dyDescent="0.35">
      <c r="B7" s="12" t="s">
        <v>104</v>
      </c>
      <c r="C7" s="13">
        <v>175.92324372566301</v>
      </c>
      <c r="D7" s="13">
        <v>192.35374500180501</v>
      </c>
      <c r="E7" s="13">
        <v>220.03130272014999</v>
      </c>
      <c r="F7" s="13">
        <v>245.071793221077</v>
      </c>
      <c r="G7" s="13">
        <v>271.699087011698</v>
      </c>
      <c r="H7" s="13">
        <v>297.16999069636103</v>
      </c>
      <c r="I7" s="13">
        <v>319.87631498281098</v>
      </c>
      <c r="J7" s="13">
        <v>346.253450955196</v>
      </c>
      <c r="K7" s="13">
        <v>392.06474805317401</v>
      </c>
      <c r="L7" s="13">
        <v>415.34514233305998</v>
      </c>
      <c r="M7" s="13">
        <v>476.25030679149802</v>
      </c>
      <c r="N7" s="13">
        <v>511.773075654026</v>
      </c>
      <c r="O7" s="13">
        <v>553.95298966216205</v>
      </c>
    </row>
    <row r="8" spans="2:15" x14ac:dyDescent="0.35">
      <c r="B8" s="12" t="s">
        <v>103</v>
      </c>
      <c r="C8" s="13">
        <v>4.13774905998298E-2</v>
      </c>
      <c r="D8" s="13"/>
      <c r="E8" s="13">
        <v>2.23339567468007E-2</v>
      </c>
      <c r="F8" s="13">
        <v>3.7749233885645099E-2</v>
      </c>
      <c r="G8" s="13">
        <v>2.55670457751852</v>
      </c>
      <c r="H8" s="13">
        <v>2.6260310341733102</v>
      </c>
      <c r="I8" s="13">
        <v>4.5971070370788096</v>
      </c>
      <c r="J8" s="13">
        <v>5.6961114366804599</v>
      </c>
      <c r="K8" s="13">
        <v>7.1510738715796904</v>
      </c>
      <c r="L8" s="13">
        <v>8.3843410726326901</v>
      </c>
      <c r="M8" s="13">
        <v>10.2805903135399</v>
      </c>
      <c r="N8" s="13">
        <v>11.7965014730147</v>
      </c>
      <c r="O8" s="13">
        <v>11.020673822946</v>
      </c>
    </row>
    <row r="9" spans="2:15" x14ac:dyDescent="0.35">
      <c r="B9" s="12" t="s">
        <v>102</v>
      </c>
      <c r="C9" s="13">
        <v>8.6837391419735805</v>
      </c>
      <c r="D9" s="13">
        <v>9.7092076287770794</v>
      </c>
      <c r="E9" s="13">
        <v>11.149345828714299</v>
      </c>
      <c r="F9" s="13">
        <v>12.709905625533301</v>
      </c>
      <c r="G9" s="13">
        <v>14.771572315937201</v>
      </c>
      <c r="H9" s="13">
        <v>14.4164473948286</v>
      </c>
      <c r="I9" s="13">
        <v>13.2660897439954</v>
      </c>
      <c r="J9" s="13">
        <v>14.683176199979499</v>
      </c>
      <c r="K9" s="13">
        <v>17.280653032957201</v>
      </c>
      <c r="L9" s="13">
        <v>18.039996812754499</v>
      </c>
      <c r="M9" s="13">
        <v>19.000968163139401</v>
      </c>
      <c r="N9" s="13">
        <v>16.7628035034638</v>
      </c>
      <c r="O9" s="13">
        <v>16.571757034366101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3.3217680117139601</v>
      </c>
      <c r="M10" s="13">
        <v>2.3757957852123699E-3</v>
      </c>
      <c r="N10" s="13"/>
      <c r="O10" s="13"/>
    </row>
    <row r="11" spans="2:15" x14ac:dyDescent="0.35">
      <c r="B11" s="12" t="s">
        <v>192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>
        <v>2.1264417526019002</v>
      </c>
      <c r="N11" s="13">
        <v>3.1003728815342</v>
      </c>
      <c r="O11" s="13">
        <v>4.1411251127700499</v>
      </c>
    </row>
    <row r="12" spans="2:15" x14ac:dyDescent="0.35">
      <c r="B12" s="12" t="s">
        <v>30</v>
      </c>
      <c r="C12" s="13">
        <v>8.0122662424212798</v>
      </c>
      <c r="D12" s="13">
        <v>9.4312195562200802</v>
      </c>
      <c r="E12" s="13">
        <v>14.4212630250457</v>
      </c>
      <c r="F12" s="13">
        <v>11.5121635916777</v>
      </c>
      <c r="G12" s="13">
        <v>12.104562342758101</v>
      </c>
      <c r="H12" s="13">
        <v>8.7137442212819494</v>
      </c>
      <c r="I12" s="13">
        <v>7.48762221436077</v>
      </c>
      <c r="J12" s="13">
        <v>8.5548849991143907</v>
      </c>
      <c r="K12" s="13">
        <v>13.600459292688599</v>
      </c>
      <c r="L12" s="13">
        <v>6.8655498885924304</v>
      </c>
      <c r="M12" s="13">
        <v>14.05766454299</v>
      </c>
      <c r="N12" s="13">
        <v>7.0464528584341002</v>
      </c>
      <c r="O12" s="13">
        <v>7.7753488075815103</v>
      </c>
    </row>
    <row r="13" spans="2:15" x14ac:dyDescent="0.35">
      <c r="B13" s="12" t="s">
        <v>32</v>
      </c>
      <c r="C13" s="13">
        <v>7.9820733996631503</v>
      </c>
      <c r="D13" s="13">
        <v>6.36142604686958</v>
      </c>
      <c r="E13" s="13">
        <v>9.7464816068928606</v>
      </c>
      <c r="F13" s="13">
        <v>11.0052668537356</v>
      </c>
      <c r="G13" s="13">
        <v>12.1053413951282</v>
      </c>
      <c r="H13" s="13">
        <v>8.2512706380114107</v>
      </c>
      <c r="I13" s="13">
        <v>7.3326919178930998</v>
      </c>
      <c r="J13" s="13">
        <v>8.5297957502118003</v>
      </c>
      <c r="K13" s="13">
        <v>9.4334294102721401</v>
      </c>
      <c r="L13" s="13">
        <v>4.6665905455557404</v>
      </c>
      <c r="M13" s="13">
        <v>14.7015242902926</v>
      </c>
      <c r="N13" s="13">
        <v>5.6327044043006396</v>
      </c>
      <c r="O13" s="13">
        <v>3.8451251375984499</v>
      </c>
    </row>
    <row r="14" spans="2:15" x14ac:dyDescent="0.35">
      <c r="B14" s="12" t="s">
        <v>31</v>
      </c>
      <c r="C14" s="13">
        <v>2.7960977046981299E-2</v>
      </c>
      <c r="D14" s="13">
        <v>2.8861906270397002</v>
      </c>
      <c r="E14" s="13">
        <v>4.25961848590073</v>
      </c>
      <c r="F14" s="13">
        <v>0.45664206060600498</v>
      </c>
      <c r="G14" s="13">
        <v>-6.9492885921285097E-4</v>
      </c>
      <c r="H14" s="13">
        <v>0.42722231392280402</v>
      </c>
      <c r="I14" s="13">
        <v>0.144345859308359</v>
      </c>
      <c r="J14" s="13">
        <v>2.3117383322413001E-2</v>
      </c>
      <c r="K14" s="13">
        <v>3.8078217093919999</v>
      </c>
      <c r="L14" s="13">
        <v>2.1009180977186901</v>
      </c>
      <c r="M14" s="13">
        <v>-0.56133495285823898</v>
      </c>
      <c r="N14" s="13">
        <v>1.33836245328196</v>
      </c>
      <c r="O14" s="13">
        <v>3.7846973218775202</v>
      </c>
    </row>
    <row r="15" spans="2:15" x14ac:dyDescent="0.35">
      <c r="B15" s="267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</row>
    <row r="16" spans="2:15" x14ac:dyDescent="0.35">
      <c r="B16" s="14" t="s">
        <v>525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 t="s">
        <v>526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 t="s">
        <v>527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528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614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</sheetData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A1D7-469F-4BE1-A303-9B4E19243D0A}">
  <dimension ref="B2:O1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.453125" style="9" customWidth="1"/>
    <col min="3" max="3" width="4.90625" style="9" customWidth="1"/>
    <col min="4" max="4" width="5.453125" style="9" customWidth="1"/>
    <col min="5" max="5" width="5.6328125" style="9" customWidth="1"/>
    <col min="6" max="6" width="5.54296875" style="9" customWidth="1"/>
    <col min="7" max="7" width="5.08984375" style="9" customWidth="1"/>
    <col min="8" max="8" width="5.54296875" style="9" customWidth="1"/>
    <col min="9" max="9" width="5" style="9" customWidth="1"/>
    <col min="10" max="10" width="4.54296875" style="9" customWidth="1"/>
    <col min="11" max="13" width="4.453125" style="9" customWidth="1"/>
    <col min="14" max="14" width="4.54296875" style="9" customWidth="1"/>
    <col min="15" max="15" width="5.08984375" style="9" customWidth="1"/>
    <col min="16" max="16384" width="8.6328125" style="9"/>
  </cols>
  <sheetData>
    <row r="2" spans="2:15" x14ac:dyDescent="0.35">
      <c r="B2" s="8" t="s">
        <v>759</v>
      </c>
    </row>
    <row r="3" spans="2:15" x14ac:dyDescent="0.35">
      <c r="B3" s="8"/>
    </row>
    <row r="4" spans="2:15" x14ac:dyDescent="0.35">
      <c r="O4" s="285" t="s">
        <v>9</v>
      </c>
    </row>
    <row r="5" spans="2:15" x14ac:dyDescent="0.35">
      <c r="B5" s="9" t="s">
        <v>193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12</v>
      </c>
      <c r="C6" s="13">
        <v>8.0122662424212798</v>
      </c>
      <c r="D6" s="13">
        <v>9.4312195562200802</v>
      </c>
      <c r="E6" s="13">
        <v>14.4212630250457</v>
      </c>
      <c r="F6" s="13">
        <v>11.5121635916777</v>
      </c>
      <c r="G6" s="13">
        <v>12.104562342758101</v>
      </c>
      <c r="H6" s="13">
        <v>8.7137442212819494</v>
      </c>
      <c r="I6" s="13">
        <v>7.48762221436077</v>
      </c>
      <c r="J6" s="13">
        <v>8.5548849991143907</v>
      </c>
      <c r="K6" s="13">
        <v>13.600459292688599</v>
      </c>
      <c r="L6" s="13">
        <v>6.8655498885924304</v>
      </c>
      <c r="M6" s="13">
        <v>14.05766454299</v>
      </c>
      <c r="N6" s="13">
        <v>7.0464528584341002</v>
      </c>
      <c r="O6" s="13">
        <v>7.7753488075815103</v>
      </c>
    </row>
    <row r="7" spans="2:15" x14ac:dyDescent="0.35">
      <c r="B7" s="12" t="s">
        <v>13</v>
      </c>
      <c r="C7" s="13">
        <v>7.9820733996631503</v>
      </c>
      <c r="D7" s="13">
        <v>6.36142604686958</v>
      </c>
      <c r="E7" s="13">
        <v>9.7464816068928606</v>
      </c>
      <c r="F7" s="13">
        <v>11.0052668537356</v>
      </c>
      <c r="G7" s="13">
        <v>12.1053413951282</v>
      </c>
      <c r="H7" s="13">
        <v>8.2512706380114107</v>
      </c>
      <c r="I7" s="13">
        <v>7.3326919178930998</v>
      </c>
      <c r="J7" s="13">
        <v>8.5297957502118003</v>
      </c>
      <c r="K7" s="13">
        <v>9.4334294102721401</v>
      </c>
      <c r="L7" s="13">
        <v>4.6665905455557404</v>
      </c>
      <c r="M7" s="13">
        <v>14.7015242902926</v>
      </c>
      <c r="N7" s="13">
        <v>5.6327044043006396</v>
      </c>
      <c r="O7" s="13">
        <v>3.8451251375984499</v>
      </c>
    </row>
    <row r="8" spans="2:15" x14ac:dyDescent="0.35">
      <c r="B8" s="12" t="s">
        <v>14</v>
      </c>
      <c r="C8" s="13">
        <v>2.7960977046981299E-2</v>
      </c>
      <c r="D8" s="13">
        <v>2.8861906270397002</v>
      </c>
      <c r="E8" s="13">
        <v>4.25961848590073</v>
      </c>
      <c r="F8" s="13">
        <v>0.45664206060600498</v>
      </c>
      <c r="G8" s="13">
        <v>-6.9492885921285097E-4</v>
      </c>
      <c r="H8" s="13">
        <v>0.42722231392280402</v>
      </c>
      <c r="I8" s="13">
        <v>0.144345859308359</v>
      </c>
      <c r="J8" s="13">
        <v>2.3117383322413001E-2</v>
      </c>
      <c r="K8" s="13">
        <v>3.8078217093919999</v>
      </c>
      <c r="L8" s="13">
        <v>2.1009180977186901</v>
      </c>
      <c r="M8" s="13">
        <v>-0.56133495285823898</v>
      </c>
      <c r="N8" s="13">
        <v>1.33836245328196</v>
      </c>
      <c r="O8" s="13">
        <v>3.7846973218775202</v>
      </c>
    </row>
    <row r="9" spans="2:15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</row>
    <row r="10" spans="2:15" x14ac:dyDescent="0.35">
      <c r="B10" s="14" t="s">
        <v>617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616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618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E294-0819-47BC-A3C3-7DEF2FD0C6C8}">
  <dimension ref="B2:C24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6.08984375" style="9" customWidth="1"/>
    <col min="3" max="3" width="8.6328125" style="9" customWidth="1"/>
    <col min="4" max="16384" width="10.90625" style="9"/>
  </cols>
  <sheetData>
    <row r="2" spans="2:3" x14ac:dyDescent="0.35">
      <c r="B2" s="8" t="s">
        <v>628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193</v>
      </c>
      <c r="C5" s="11" t="s">
        <v>106</v>
      </c>
    </row>
    <row r="6" spans="2:3" x14ac:dyDescent="0.35">
      <c r="B6" s="12" t="s">
        <v>124</v>
      </c>
      <c r="C6" s="13">
        <v>29.378067618755299</v>
      </c>
    </row>
    <row r="7" spans="2:3" x14ac:dyDescent="0.35">
      <c r="B7" s="12" t="s">
        <v>103</v>
      </c>
      <c r="C7" s="13">
        <v>1.96960870686761</v>
      </c>
    </row>
    <row r="8" spans="2:3" x14ac:dyDescent="0.35">
      <c r="B8" s="12" t="s">
        <v>102</v>
      </c>
      <c r="C8" s="13">
        <v>2.8294583780265898</v>
      </c>
    </row>
    <row r="9" spans="2:3" x14ac:dyDescent="0.35">
      <c r="B9" s="12" t="s">
        <v>619</v>
      </c>
      <c r="C9" s="13">
        <v>43.592400447340701</v>
      </c>
    </row>
    <row r="10" spans="2:3" x14ac:dyDescent="0.35">
      <c r="B10" s="12" t="s">
        <v>620</v>
      </c>
      <c r="C10" s="13">
        <v>16.963093603450599</v>
      </c>
    </row>
    <row r="11" spans="2:3" x14ac:dyDescent="0.35">
      <c r="B11" s="12" t="s">
        <v>194</v>
      </c>
      <c r="C11" s="13">
        <v>4.4332036794830598</v>
      </c>
    </row>
    <row r="12" spans="2:3" x14ac:dyDescent="0.35">
      <c r="B12" s="12" t="s">
        <v>192</v>
      </c>
      <c r="C12" s="13">
        <v>0.70705484762326898</v>
      </c>
    </row>
    <row r="13" spans="2:3" x14ac:dyDescent="0.35">
      <c r="B13" s="12" t="s">
        <v>195</v>
      </c>
      <c r="C13" s="13">
        <v>0.12711271845291799</v>
      </c>
    </row>
    <row r="14" spans="2:3" x14ac:dyDescent="0.35">
      <c r="B14" s="267"/>
      <c r="C14" s="268"/>
    </row>
    <row r="15" spans="2:3" x14ac:dyDescent="0.35">
      <c r="B15" s="14" t="s">
        <v>539</v>
      </c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  <row r="20" spans="2:3" x14ac:dyDescent="0.35">
      <c r="B20" s="14"/>
      <c r="C20" s="14"/>
    </row>
    <row r="21" spans="2:3" x14ac:dyDescent="0.35">
      <c r="B21" s="14"/>
      <c r="C21" s="14"/>
    </row>
    <row r="22" spans="2:3" x14ac:dyDescent="0.35">
      <c r="B22" s="14"/>
      <c r="C22" s="14"/>
    </row>
    <row r="23" spans="2:3" x14ac:dyDescent="0.35">
      <c r="B23" s="14"/>
      <c r="C23" s="14"/>
    </row>
    <row r="24" spans="2:3" x14ac:dyDescent="0.35">
      <c r="B24" s="14"/>
      <c r="C24" s="14"/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7B44-A549-4CA7-818E-8F11F0C96327}">
  <dimension ref="B2:P16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17.90625" style="9" customWidth="1"/>
    <col min="3" max="4" width="6.90625" style="9" customWidth="1"/>
    <col min="5" max="5" width="6.08984375" style="9" customWidth="1"/>
    <col min="6" max="6" width="8.08984375" style="9" customWidth="1"/>
    <col min="7" max="7" width="6.453125" style="9" customWidth="1"/>
    <col min="8" max="8" width="7.36328125" style="9" customWidth="1"/>
    <col min="9" max="9" width="7.08984375" style="9" customWidth="1"/>
    <col min="10" max="10" width="7" style="9" customWidth="1"/>
    <col min="11" max="11" width="7.36328125" style="9" customWidth="1"/>
    <col min="12" max="12" width="7.90625" style="9" customWidth="1"/>
    <col min="13" max="13" width="7.08984375" style="9" customWidth="1"/>
    <col min="14" max="14" width="7.36328125" style="9" customWidth="1"/>
    <col min="15" max="16" width="17.453125" style="9" customWidth="1"/>
    <col min="17" max="16384" width="8.6328125" style="9"/>
  </cols>
  <sheetData>
    <row r="2" spans="2:16" ht="13.5" x14ac:dyDescent="0.35">
      <c r="B2" s="8" t="s">
        <v>629</v>
      </c>
    </row>
    <row r="3" spans="2:16" x14ac:dyDescent="0.35">
      <c r="B3" s="10"/>
    </row>
    <row r="4" spans="2:16" x14ac:dyDescent="0.35">
      <c r="B4" s="9" t="s">
        <v>119</v>
      </c>
      <c r="C4" s="11" t="s">
        <v>117</v>
      </c>
      <c r="D4" s="11" t="s">
        <v>116</v>
      </c>
      <c r="E4" s="11" t="s">
        <v>115</v>
      </c>
      <c r="F4" s="11" t="s">
        <v>114</v>
      </c>
      <c r="G4" s="11" t="s">
        <v>113</v>
      </c>
      <c r="H4" s="11" t="s">
        <v>112</v>
      </c>
      <c r="I4" s="11" t="s">
        <v>111</v>
      </c>
      <c r="J4" s="11" t="s">
        <v>110</v>
      </c>
      <c r="K4" s="11" t="s">
        <v>109</v>
      </c>
      <c r="L4" s="11" t="s">
        <v>108</v>
      </c>
      <c r="M4" s="11" t="s">
        <v>107</v>
      </c>
      <c r="N4" s="11" t="s">
        <v>106</v>
      </c>
      <c r="O4" s="11" t="s">
        <v>134</v>
      </c>
      <c r="P4" s="11" t="s">
        <v>133</v>
      </c>
    </row>
    <row r="5" spans="2:16" s="147" customFormat="1" x14ac:dyDescent="0.35">
      <c r="B5" s="130" t="s">
        <v>15</v>
      </c>
      <c r="C5" s="11">
        <v>5400</v>
      </c>
      <c r="D5" s="11">
        <v>5700</v>
      </c>
      <c r="E5" s="11">
        <v>6300</v>
      </c>
      <c r="F5" s="11">
        <v>6900</v>
      </c>
      <c r="G5" s="11">
        <v>7500</v>
      </c>
      <c r="H5" s="11">
        <v>8000</v>
      </c>
      <c r="I5" s="11">
        <v>8400</v>
      </c>
      <c r="J5" s="11">
        <v>8700</v>
      </c>
      <c r="K5" s="11">
        <v>9200</v>
      </c>
      <c r="L5" s="11">
        <v>9700</v>
      </c>
      <c r="M5" s="11">
        <v>10200</v>
      </c>
      <c r="N5" s="11">
        <v>10600</v>
      </c>
      <c r="O5" s="11">
        <v>3.4422061412086902</v>
      </c>
      <c r="P5" s="11">
        <v>100</v>
      </c>
    </row>
    <row r="6" spans="2:16" x14ac:dyDescent="0.35">
      <c r="B6" s="12" t="s">
        <v>132</v>
      </c>
      <c r="C6" s="13">
        <v>2900</v>
      </c>
      <c r="D6" s="13">
        <v>3100</v>
      </c>
      <c r="E6" s="13">
        <v>3400</v>
      </c>
      <c r="F6" s="13">
        <v>3700</v>
      </c>
      <c r="G6" s="13">
        <v>4100</v>
      </c>
      <c r="H6" s="13">
        <v>4400</v>
      </c>
      <c r="I6" s="13">
        <v>4700</v>
      </c>
      <c r="J6" s="13">
        <v>4900</v>
      </c>
      <c r="K6" s="13">
        <v>5200</v>
      </c>
      <c r="L6" s="13">
        <v>5500</v>
      </c>
      <c r="M6" s="13">
        <v>5900</v>
      </c>
      <c r="N6" s="13">
        <v>6200</v>
      </c>
      <c r="O6" s="13">
        <v>5.1394759087066699</v>
      </c>
      <c r="P6" s="13">
        <v>58.7918321043676</v>
      </c>
    </row>
    <row r="7" spans="2:16" x14ac:dyDescent="0.35">
      <c r="B7" s="12" t="s">
        <v>131</v>
      </c>
      <c r="C7" s="13">
        <v>1000</v>
      </c>
      <c r="D7" s="13">
        <v>1300</v>
      </c>
      <c r="E7" s="13">
        <v>1500</v>
      </c>
      <c r="F7" s="13">
        <v>1700</v>
      </c>
      <c r="G7" s="13">
        <v>2000</v>
      </c>
      <c r="H7" s="13">
        <v>2200</v>
      </c>
      <c r="I7" s="13">
        <v>2300</v>
      </c>
      <c r="J7" s="13">
        <v>2300</v>
      </c>
      <c r="K7" s="13">
        <v>2400</v>
      </c>
      <c r="L7" s="13">
        <v>2500</v>
      </c>
      <c r="M7" s="13">
        <v>2400</v>
      </c>
      <c r="N7" s="13">
        <v>2500</v>
      </c>
      <c r="O7" s="13">
        <v>1.76809210526316</v>
      </c>
      <c r="P7" s="13">
        <v>23.397617697107201</v>
      </c>
    </row>
    <row r="8" spans="2:16" x14ac:dyDescent="0.35">
      <c r="B8" s="12" t="s">
        <v>130</v>
      </c>
      <c r="C8" s="13">
        <v>1500</v>
      </c>
      <c r="D8" s="13">
        <v>1300</v>
      </c>
      <c r="E8" s="13">
        <v>1400</v>
      </c>
      <c r="F8" s="13">
        <v>1400</v>
      </c>
      <c r="G8" s="13">
        <v>1400</v>
      </c>
      <c r="H8" s="13">
        <v>1400</v>
      </c>
      <c r="I8" s="13">
        <v>1500</v>
      </c>
      <c r="J8" s="13">
        <v>1500</v>
      </c>
      <c r="K8" s="13">
        <v>1600</v>
      </c>
      <c r="L8" s="13">
        <v>1800</v>
      </c>
      <c r="M8" s="13">
        <v>1900</v>
      </c>
      <c r="N8" s="13">
        <v>1900</v>
      </c>
      <c r="O8" s="13">
        <v>0.26609898882383698</v>
      </c>
      <c r="P8" s="13">
        <v>17.810550198525199</v>
      </c>
    </row>
    <row r="9" spans="2:16" x14ac:dyDescent="0.3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2:16" ht="13.5" x14ac:dyDescent="0.35">
      <c r="B10" s="14" t="s">
        <v>625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621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622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623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624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B907-2389-437D-B738-B2787008B41E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7.90625" style="9" customWidth="1"/>
    <col min="3" max="3" width="14.36328125" style="9" customWidth="1"/>
    <col min="4" max="4" width="14.453125" style="9" customWidth="1"/>
    <col min="5" max="5" width="9.90625" style="9" customWidth="1"/>
    <col min="6" max="16384" width="10.90625" style="9"/>
  </cols>
  <sheetData>
    <row r="2" spans="2:5" x14ac:dyDescent="0.35">
      <c r="B2" s="8" t="s">
        <v>626</v>
      </c>
    </row>
    <row r="3" spans="2:5" x14ac:dyDescent="0.35">
      <c r="B3" s="8"/>
    </row>
    <row r="4" spans="2:5" x14ac:dyDescent="0.35">
      <c r="E4" s="285" t="s">
        <v>9</v>
      </c>
    </row>
    <row r="5" spans="2:5" x14ac:dyDescent="0.35">
      <c r="B5" s="428" t="str">
        <f>'[2]C07 - Graph 3'!L33</f>
        <v>CONTRIBUTION</v>
      </c>
      <c r="C5" s="429"/>
      <c r="D5" s="429"/>
      <c r="E5" s="430"/>
    </row>
    <row r="6" spans="2:5" x14ac:dyDescent="0.35">
      <c r="C6" s="146" t="str">
        <f>'[2]C07 - Graph 3'!L34</f>
        <v>Cabinets libéraux</v>
      </c>
      <c r="D6" s="146" t="str">
        <f>'[2]C07 - Graph 3'!M34</f>
        <v>Centres de santé</v>
      </c>
      <c r="E6" s="146" t="str">
        <f>'[2]C07 - Graph 3'!N34</f>
        <v>Ensemble</v>
      </c>
    </row>
    <row r="7" spans="2:5" x14ac:dyDescent="0.35">
      <c r="B7" s="138">
        <v>2011</v>
      </c>
      <c r="C7" s="12">
        <f>'[2]C07 - Graph 3'!L36</f>
        <v>7.8148730040265821</v>
      </c>
      <c r="D7" s="12">
        <f>'[2]C07 - Graph 3'!M36</f>
        <v>0.19739323839471257</v>
      </c>
      <c r="E7" s="12">
        <f>'[2]C07 - Graph 3'!N36</f>
        <v>8.012266242421294</v>
      </c>
    </row>
    <row r="8" spans="2:5" x14ac:dyDescent="0.35">
      <c r="B8" s="138">
        <v>2012</v>
      </c>
      <c r="C8" s="12">
        <f>'[2]C07 - Graph 3'!L37</f>
        <v>9.0887329963601307</v>
      </c>
      <c r="D8" s="12">
        <f>'[2]C07 - Graph 3'!M37</f>
        <v>0.34248655985957199</v>
      </c>
      <c r="E8" s="12">
        <f>'[2]C07 - Graph 3'!N37</f>
        <v>9.4312195562197019</v>
      </c>
    </row>
    <row r="9" spans="2:5" x14ac:dyDescent="0.35">
      <c r="B9" s="138">
        <v>2013</v>
      </c>
      <c r="C9" s="12">
        <f>'[2]C07 - Graph 3'!L38</f>
        <v>12.278834554073498</v>
      </c>
      <c r="D9" s="12">
        <f>'[2]C07 - Graph 3'!M38</f>
        <v>2.142428470972443</v>
      </c>
      <c r="E9" s="12">
        <f>'[2]C07 - Graph 3'!N38</f>
        <v>14.421263025045942</v>
      </c>
    </row>
    <row r="10" spans="2:5" x14ac:dyDescent="0.35">
      <c r="B10" s="138">
        <v>2014</v>
      </c>
      <c r="C10" s="12">
        <f>'[2]C07 - Graph 3'!L39</f>
        <v>12.493257868368943</v>
      </c>
      <c r="D10" s="12">
        <f>'[2]C07 - Graph 3'!M39</f>
        <v>-0.98109427669144988</v>
      </c>
      <c r="E10" s="12">
        <f>'[2]C07 - Graph 3'!N39</f>
        <v>11.512163591677492</v>
      </c>
    </row>
    <row r="11" spans="2:5" x14ac:dyDescent="0.35">
      <c r="B11" s="138">
        <v>2015</v>
      </c>
      <c r="C11" s="12">
        <f>'[2]C07 - Graph 3'!L40</f>
        <v>11.683610092547495</v>
      </c>
      <c r="D11" s="12">
        <f>'[2]C07 - Graph 3'!M40</f>
        <v>0.42095225021092442</v>
      </c>
      <c r="E11" s="12">
        <f>'[2]C07 - Graph 3'!N40</f>
        <v>12.104562342758419</v>
      </c>
    </row>
    <row r="12" spans="2:5" x14ac:dyDescent="0.35">
      <c r="B12" s="138">
        <v>2016</v>
      </c>
      <c r="C12" s="12">
        <f>'[2]C07 - Graph 3'!L41</f>
        <v>8.1381832681076922</v>
      </c>
      <c r="D12" s="12">
        <f>'[2]C07 - Graph 3'!M41</f>
        <v>0.57556095317402334</v>
      </c>
      <c r="E12" s="12">
        <f>'[2]C07 - Graph 3'!N41</f>
        <v>8.7137442212817149</v>
      </c>
    </row>
    <row r="13" spans="2:5" x14ac:dyDescent="0.35">
      <c r="B13" s="138">
        <v>2017</v>
      </c>
      <c r="C13" s="12">
        <f>'[2]C07 - Graph 3'!L42</f>
        <v>7.0455807828614363</v>
      </c>
      <c r="D13" s="12">
        <f>'[2]C07 - Graph 3'!M42</f>
        <v>0.44204143149955821</v>
      </c>
      <c r="E13" s="12">
        <f>'[2]C07 - Graph 3'!N42</f>
        <v>7.4876222143609947</v>
      </c>
    </row>
    <row r="14" spans="2:5" x14ac:dyDescent="0.35">
      <c r="B14" s="138">
        <v>2018</v>
      </c>
      <c r="C14" s="12">
        <f>'[2]C07 - Graph 3'!L43</f>
        <v>8.1352312793222943</v>
      </c>
      <c r="D14" s="12">
        <f>'[2]C07 - Graph 3'!M43</f>
        <v>0.41965371979198329</v>
      </c>
      <c r="E14" s="12">
        <f>'[2]C07 - Graph 3'!N43</f>
        <v>8.554884999114277</v>
      </c>
    </row>
    <row r="15" spans="2:5" x14ac:dyDescent="0.35">
      <c r="B15" s="138">
        <v>2019</v>
      </c>
      <c r="C15" s="12">
        <f>'[2]C07 - Graph 3'!L44</f>
        <v>12.952979359650637</v>
      </c>
      <c r="D15" s="12">
        <f>'[2]C07 - Graph 3'!M44</f>
        <v>0.64747993303790896</v>
      </c>
      <c r="E15" s="12">
        <f>'[2]C07 - Graph 3'!N44</f>
        <v>13.600459292688546</v>
      </c>
    </row>
    <row r="16" spans="2:5" x14ac:dyDescent="0.35">
      <c r="B16" s="138">
        <v>2020</v>
      </c>
      <c r="C16" s="12">
        <f>'[2]C07 - Graph 3'!L45</f>
        <v>6.7444164484441753</v>
      </c>
      <c r="D16" s="12">
        <f>'[2]C07 - Graph 3'!M45</f>
        <v>0.12113344014832907</v>
      </c>
      <c r="E16" s="12">
        <f>'[2]C07 - Graph 3'!N45</f>
        <v>6.8655498885925041</v>
      </c>
    </row>
    <row r="17" spans="2:5" x14ac:dyDescent="0.35">
      <c r="B17" s="138">
        <v>2021</v>
      </c>
      <c r="C17" s="12">
        <f>'[2]C07 - Graph 3'!L46</f>
        <v>13.877944930086631</v>
      </c>
      <c r="D17" s="12">
        <f>'[2]C07 - Graph 3'!M46</f>
        <v>0.17971961290336488</v>
      </c>
      <c r="E17" s="12">
        <f>'[2]C07 - Graph 3'!N46</f>
        <v>14.057664542989995</v>
      </c>
    </row>
    <row r="18" spans="2:5" x14ac:dyDescent="0.35">
      <c r="B18" s="138">
        <v>2022</v>
      </c>
      <c r="C18" s="12">
        <f>'[2]C07 - Graph 3'!L47</f>
        <v>6.378753482424977</v>
      </c>
      <c r="D18" s="12">
        <f>'[2]C07 - Graph 3'!M47</f>
        <v>0.66769937600915152</v>
      </c>
      <c r="E18" s="12">
        <f>'[2]C07 - Graph 3'!N47</f>
        <v>7.0464528584341286</v>
      </c>
    </row>
    <row r="19" spans="2:5" x14ac:dyDescent="0.35">
      <c r="B19" s="138">
        <v>2023</v>
      </c>
      <c r="C19" s="12">
        <f>'[2]C07 - Graph 3'!L48</f>
        <v>7.0701019816445259</v>
      </c>
      <c r="D19" s="12">
        <f>'[2]C07 - Graph 3'!M48</f>
        <v>0.70524682593711219</v>
      </c>
      <c r="E19" s="12">
        <f>'[2]C07 - Graph 3'!N48</f>
        <v>7.7753488075816382</v>
      </c>
    </row>
    <row r="21" spans="2:5" x14ac:dyDescent="0.35">
      <c r="B21" s="9" t="s">
        <v>539</v>
      </c>
    </row>
  </sheetData>
  <mergeCells count="1">
    <mergeCell ref="B5:E5"/>
  </mergeCells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EDA0-B138-40EC-AA93-E015E5E286B9}">
  <dimension ref="B2:E20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7.6328125" style="144" customWidth="1"/>
    <col min="3" max="3" width="26.453125" style="9" customWidth="1"/>
    <col min="4" max="4" width="7.54296875" style="9" bestFit="1" customWidth="1"/>
    <col min="5" max="5" width="14.54296875" style="9" customWidth="1"/>
    <col min="6" max="16384" width="10.90625" style="9"/>
  </cols>
  <sheetData>
    <row r="2" spans="2:5" x14ac:dyDescent="0.35">
      <c r="B2" s="142" t="s">
        <v>627</v>
      </c>
    </row>
    <row r="3" spans="2:5" x14ac:dyDescent="0.35">
      <c r="B3" s="143"/>
    </row>
    <row r="4" spans="2:5" x14ac:dyDescent="0.35">
      <c r="C4" s="11" t="s">
        <v>119</v>
      </c>
      <c r="D4" s="11" t="s">
        <v>145</v>
      </c>
      <c r="E4" s="11" t="s">
        <v>66</v>
      </c>
    </row>
    <row r="5" spans="2:5" x14ac:dyDescent="0.35">
      <c r="B5" s="145">
        <v>2023</v>
      </c>
      <c r="C5" s="11" t="s">
        <v>15</v>
      </c>
      <c r="D5" s="11">
        <v>585.68654563224402</v>
      </c>
      <c r="E5" s="11">
        <v>100</v>
      </c>
    </row>
    <row r="6" spans="2:5" x14ac:dyDescent="0.35">
      <c r="B6" s="138">
        <v>2023</v>
      </c>
      <c r="C6" s="13" t="s">
        <v>143</v>
      </c>
      <c r="D6" s="13">
        <v>517.160618663587</v>
      </c>
      <c r="E6" s="13">
        <v>88.299897363241598</v>
      </c>
    </row>
    <row r="7" spans="2:5" x14ac:dyDescent="0.35">
      <c r="B7" s="138">
        <v>2023</v>
      </c>
      <c r="C7" s="13" t="s">
        <v>83</v>
      </c>
      <c r="D7" s="13">
        <v>40.943123983318699</v>
      </c>
      <c r="E7" s="13">
        <v>6.9906205441548801</v>
      </c>
    </row>
    <row r="8" spans="2:5" x14ac:dyDescent="0.35">
      <c r="B8" s="138">
        <v>2023</v>
      </c>
      <c r="C8" s="13" t="s">
        <v>84</v>
      </c>
      <c r="D8" s="13">
        <v>23.6034155475371</v>
      </c>
      <c r="E8" s="13">
        <v>4.0300423022450298</v>
      </c>
    </row>
    <row r="9" spans="2:5" x14ac:dyDescent="0.35">
      <c r="B9" s="138">
        <v>2023</v>
      </c>
      <c r="C9" s="13" t="s">
        <v>142</v>
      </c>
      <c r="D9" s="13">
        <v>3.9793874378016598</v>
      </c>
      <c r="E9" s="13">
        <v>0.679439790358499</v>
      </c>
    </row>
    <row r="10" spans="2:5" x14ac:dyDescent="0.35">
      <c r="B10" s="270"/>
      <c r="C10" s="268"/>
      <c r="D10" s="268"/>
      <c r="E10" s="268"/>
    </row>
    <row r="11" spans="2:5" x14ac:dyDescent="0.35">
      <c r="B11" s="144" t="s">
        <v>539</v>
      </c>
      <c r="C11" s="14"/>
      <c r="D11" s="14"/>
      <c r="E11" s="14"/>
    </row>
    <row r="12" spans="2:5" x14ac:dyDescent="0.35">
      <c r="C12" s="14"/>
      <c r="D12" s="14"/>
      <c r="E12" s="14"/>
    </row>
    <row r="13" spans="2:5" x14ac:dyDescent="0.35">
      <c r="C13" s="14"/>
      <c r="D13" s="14"/>
      <c r="E13" s="14"/>
    </row>
    <row r="14" spans="2:5" x14ac:dyDescent="0.35">
      <c r="C14" s="14"/>
      <c r="D14" s="14"/>
      <c r="E14" s="14"/>
    </row>
    <row r="15" spans="2:5" x14ac:dyDescent="0.35">
      <c r="C15" s="14"/>
      <c r="D15" s="14"/>
      <c r="E15" s="14"/>
    </row>
    <row r="16" spans="2:5" x14ac:dyDescent="0.35">
      <c r="C16" s="14"/>
      <c r="D16" s="14"/>
      <c r="E16" s="14"/>
    </row>
    <row r="17" spans="3:5" x14ac:dyDescent="0.35">
      <c r="C17" s="14"/>
      <c r="D17" s="14"/>
      <c r="E17" s="14"/>
    </row>
    <row r="18" spans="3:5" x14ac:dyDescent="0.35">
      <c r="C18" s="14"/>
      <c r="D18" s="14"/>
      <c r="E18" s="14"/>
    </row>
    <row r="19" spans="3:5" x14ac:dyDescent="0.35">
      <c r="C19" s="14"/>
      <c r="D19" s="14"/>
      <c r="E19" s="14"/>
    </row>
    <row r="20" spans="3:5" x14ac:dyDescent="0.35">
      <c r="C20" s="14"/>
      <c r="D20" s="14"/>
      <c r="E20" s="14"/>
    </row>
  </sheetData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A7AA-08D8-4668-B70D-45E483161F24}">
  <dimension ref="B2:O22"/>
  <sheetViews>
    <sheetView showGridLines="0" zoomScaleNormal="10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5.08984375" style="9" customWidth="1"/>
    <col min="16" max="16384" width="8.6328125" style="9"/>
  </cols>
  <sheetData>
    <row r="2" spans="2:15" x14ac:dyDescent="0.35">
      <c r="B2" s="8" t="s">
        <v>630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5352.5215526506499</v>
      </c>
      <c r="D6" s="131">
        <v>5827.6613982126401</v>
      </c>
      <c r="E6" s="131">
        <v>6253.7747311924504</v>
      </c>
      <c r="F6" s="131">
        <v>6637.0590099318497</v>
      </c>
      <c r="G6" s="131">
        <v>7071.5895545453004</v>
      </c>
      <c r="H6" s="131">
        <v>7331.14495976546</v>
      </c>
      <c r="I6" s="131">
        <v>7555.9694481183196</v>
      </c>
      <c r="J6" s="131">
        <v>7863.21715867698</v>
      </c>
      <c r="K6" s="131">
        <v>8203.3540412494804</v>
      </c>
      <c r="L6" s="131">
        <v>8886.0610390510392</v>
      </c>
      <c r="M6" s="131">
        <v>9147.9416935468307</v>
      </c>
      <c r="N6" s="131">
        <v>9284.5924600449507</v>
      </c>
      <c r="O6" s="131">
        <v>9606.0398755411097</v>
      </c>
    </row>
    <row r="7" spans="2:15" ht="13.5" x14ac:dyDescent="0.35">
      <c r="B7" s="12" t="s">
        <v>435</v>
      </c>
      <c r="C7" s="132">
        <v>5009.6045933815703</v>
      </c>
      <c r="D7" s="132">
        <v>5452.7074107836797</v>
      </c>
      <c r="E7" s="132">
        <v>5863.9148597036701</v>
      </c>
      <c r="F7" s="132">
        <v>6212.5001828435597</v>
      </c>
      <c r="G7" s="132">
        <v>6553.2316612569502</v>
      </c>
      <c r="H7" s="132">
        <v>6838.2682324297903</v>
      </c>
      <c r="I7" s="132">
        <v>7109.1049932046699</v>
      </c>
      <c r="J7" s="132">
        <v>7378.0636686041898</v>
      </c>
      <c r="K7" s="132">
        <v>7658.9655583049298</v>
      </c>
      <c r="L7" s="132">
        <v>8242.5383295904303</v>
      </c>
      <c r="M7" s="132">
        <v>8579.0156157808906</v>
      </c>
      <c r="N7" s="132">
        <v>8715.5607770875104</v>
      </c>
      <c r="O7" s="132">
        <v>9111.6239750128607</v>
      </c>
    </row>
    <row r="8" spans="2:15" ht="13.5" x14ac:dyDescent="0.35">
      <c r="B8" s="12" t="s">
        <v>436</v>
      </c>
      <c r="C8" s="132">
        <v>16.727013627807501</v>
      </c>
      <c r="D8" s="132">
        <v>15.021902732816701</v>
      </c>
      <c r="E8" s="132">
        <v>6.7506113344436596</v>
      </c>
      <c r="F8" s="132">
        <v>5.8035983163980696</v>
      </c>
      <c r="G8" s="132">
        <v>53.188308501411797</v>
      </c>
      <c r="H8" s="132">
        <v>55.655758540369597</v>
      </c>
      <c r="I8" s="132">
        <v>59.997379982350999</v>
      </c>
      <c r="J8" s="132">
        <v>68.184384285871602</v>
      </c>
      <c r="K8" s="132">
        <v>86.2113778504268</v>
      </c>
      <c r="L8" s="132">
        <v>90.030986603497098</v>
      </c>
      <c r="M8" s="132">
        <v>99.100510320937005</v>
      </c>
      <c r="N8" s="132">
        <v>109.67990312417101</v>
      </c>
      <c r="O8" s="132">
        <v>82.643079627224793</v>
      </c>
    </row>
    <row r="9" spans="2:15" x14ac:dyDescent="0.35">
      <c r="B9" s="12" t="s">
        <v>102</v>
      </c>
      <c r="C9" s="132">
        <v>326.18994564127303</v>
      </c>
      <c r="D9" s="132">
        <v>359.93208469614399</v>
      </c>
      <c r="E9" s="132">
        <v>383.109260154335</v>
      </c>
      <c r="F9" s="132">
        <v>418.75522877189002</v>
      </c>
      <c r="G9" s="132">
        <v>465.169584786933</v>
      </c>
      <c r="H9" s="132">
        <v>437.22096879530397</v>
      </c>
      <c r="I9" s="132">
        <v>386.86707493129802</v>
      </c>
      <c r="J9" s="132">
        <v>416.96910578691501</v>
      </c>
      <c r="K9" s="132">
        <v>458.177105094122</v>
      </c>
      <c r="L9" s="132">
        <v>491.22423927459698</v>
      </c>
      <c r="M9" s="132">
        <v>469.58312510200398</v>
      </c>
      <c r="N9" s="132">
        <v>459.29183866663197</v>
      </c>
      <c r="O9" s="132">
        <v>411.772594901025</v>
      </c>
    </row>
    <row r="10" spans="2:15" x14ac:dyDescent="0.35">
      <c r="B10" s="12" t="s">
        <v>101</v>
      </c>
      <c r="C10" s="13"/>
      <c r="D10" s="13"/>
      <c r="E10" s="13"/>
      <c r="F10" s="13"/>
      <c r="G10" s="13"/>
      <c r="H10" s="13"/>
      <c r="I10" s="13"/>
      <c r="J10" s="13"/>
      <c r="K10" s="13"/>
      <c r="L10" s="13">
        <v>62.267483582523099</v>
      </c>
      <c r="M10" s="13">
        <v>0.242442342996745</v>
      </c>
      <c r="N10" s="13">
        <v>5.99411666357045E-2</v>
      </c>
      <c r="O10" s="13">
        <v>2.2599999999999999E-4</v>
      </c>
    </row>
    <row r="11" spans="2:15" x14ac:dyDescent="0.35">
      <c r="B11" s="12" t="s">
        <v>100</v>
      </c>
      <c r="C11" s="13">
        <v>5.9775474532678396</v>
      </c>
      <c r="D11" s="13">
        <v>8.87693474726305</v>
      </c>
      <c r="E11" s="13">
        <v>7.3119095956827103</v>
      </c>
      <c r="F11" s="13">
        <v>6.1288468998996999</v>
      </c>
      <c r="G11" s="13">
        <v>6.5470345218146901</v>
      </c>
      <c r="H11" s="13">
        <v>3.6703969202134501</v>
      </c>
      <c r="I11" s="13">
        <v>3.0667036266058401</v>
      </c>
      <c r="J11" s="13">
        <v>4.0662910652076603</v>
      </c>
      <c r="K11" s="13">
        <v>4.3256707236829302</v>
      </c>
      <c r="L11" s="13">
        <v>8.3222910332610507</v>
      </c>
      <c r="M11" s="13">
        <v>2.94709493154404</v>
      </c>
      <c r="N11" s="13">
        <v>1.49378702964966</v>
      </c>
      <c r="O11" s="13">
        <v>3.4621596680680402</v>
      </c>
    </row>
    <row r="12" spans="2:15" x14ac:dyDescent="0.35">
      <c r="B12" s="12" t="s">
        <v>32</v>
      </c>
      <c r="C12" s="13">
        <v>5.9731575138274096</v>
      </c>
      <c r="D12" s="13">
        <v>6.2548158389723598</v>
      </c>
      <c r="E12" s="13">
        <v>5.4870867834356396</v>
      </c>
      <c r="F12" s="13">
        <v>6.1181893344669502</v>
      </c>
      <c r="G12" s="13">
        <v>6.52588043395121</v>
      </c>
      <c r="H12" s="13">
        <v>3.6609045581268398</v>
      </c>
      <c r="I12" s="13">
        <v>3.0309618755233401</v>
      </c>
      <c r="J12" s="13">
        <v>3.80864455649394</v>
      </c>
      <c r="K12" s="13">
        <v>4.0071513521597701</v>
      </c>
      <c r="L12" s="13">
        <v>5.3413402488301696</v>
      </c>
      <c r="M12" s="13">
        <v>1.85263132346751</v>
      </c>
      <c r="N12" s="13">
        <v>0.78857716026410296</v>
      </c>
      <c r="O12" s="13">
        <v>3.2890469588921798</v>
      </c>
    </row>
    <row r="13" spans="2:15" x14ac:dyDescent="0.35">
      <c r="B13" s="12" t="s">
        <v>31</v>
      </c>
      <c r="C13" s="13">
        <v>4.1425013120655104E-3</v>
      </c>
      <c r="D13" s="13">
        <v>2.4677647667890099</v>
      </c>
      <c r="E13" s="13">
        <v>1.72990160965714</v>
      </c>
      <c r="F13" s="13">
        <v>1.0043109008539599E-2</v>
      </c>
      <c r="G13" s="13">
        <v>1.9858167590181001E-2</v>
      </c>
      <c r="H13" s="13">
        <v>9.1571283571845203E-3</v>
      </c>
      <c r="I13" s="13">
        <v>3.4690301276318898E-2</v>
      </c>
      <c r="J13" s="13">
        <v>0.248193693130738</v>
      </c>
      <c r="K13" s="13">
        <v>0.30624756796258101</v>
      </c>
      <c r="L13" s="13">
        <v>2.8298014600815602</v>
      </c>
      <c r="M13" s="13">
        <v>1.07455604617683</v>
      </c>
      <c r="N13" s="13">
        <v>0.69969225606212304</v>
      </c>
      <c r="O13" s="13">
        <v>0.16760025798740999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525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 t="s">
        <v>631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ht="25.5" customHeight="1" x14ac:dyDescent="0.35">
      <c r="B17" s="431" t="s">
        <v>635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</row>
    <row r="18" spans="2:15" x14ac:dyDescent="0.35">
      <c r="B18" s="14" t="s">
        <v>528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2:15" x14ac:dyDescent="0.35">
      <c r="B19" s="14" t="s">
        <v>634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2:15" x14ac:dyDescent="0.35">
      <c r="B20" s="14" t="s">
        <v>632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5" x14ac:dyDescent="0.35">
      <c r="B21" s="9" t="s">
        <v>633</v>
      </c>
    </row>
    <row r="22" spans="2:15" x14ac:dyDescent="0.35">
      <c r="B22" s="9" t="s">
        <v>618</v>
      </c>
    </row>
  </sheetData>
  <mergeCells count="1">
    <mergeCell ref="B17:O17"/>
  </mergeCells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B2C2-162A-47BB-B114-91DC034B09B0}">
  <dimension ref="B2:O13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" style="9" customWidth="1"/>
    <col min="3" max="15" width="5.08984375" style="9" customWidth="1"/>
    <col min="16" max="16384" width="8.6328125" style="9"/>
  </cols>
  <sheetData>
    <row r="2" spans="2:15" x14ac:dyDescent="0.35">
      <c r="B2" s="8" t="s">
        <v>636</v>
      </c>
    </row>
    <row r="3" spans="2:15" x14ac:dyDescent="0.35">
      <c r="O3" s="285" t="s">
        <v>9</v>
      </c>
    </row>
    <row r="4" spans="2:15" x14ac:dyDescent="0.35">
      <c r="C4" s="11" t="s">
        <v>118</v>
      </c>
      <c r="D4" s="11" t="s">
        <v>117</v>
      </c>
      <c r="E4" s="11" t="s">
        <v>116</v>
      </c>
      <c r="F4" s="11" t="s">
        <v>115</v>
      </c>
      <c r="G4" s="11" t="s">
        <v>114</v>
      </c>
      <c r="H4" s="11" t="s">
        <v>113</v>
      </c>
      <c r="I4" s="11" t="s">
        <v>112</v>
      </c>
      <c r="J4" s="11" t="s">
        <v>111</v>
      </c>
      <c r="K4" s="11" t="s">
        <v>110</v>
      </c>
      <c r="L4" s="11" t="s">
        <v>109</v>
      </c>
      <c r="M4" s="11" t="s">
        <v>108</v>
      </c>
      <c r="N4" s="11" t="s">
        <v>107</v>
      </c>
      <c r="O4" s="11" t="s">
        <v>106</v>
      </c>
    </row>
    <row r="5" spans="2:15" x14ac:dyDescent="0.35">
      <c r="B5" s="12" t="s">
        <v>12</v>
      </c>
      <c r="C5" s="134">
        <v>5.9775474532678396</v>
      </c>
      <c r="D5" s="134">
        <v>8.87693474726305</v>
      </c>
      <c r="E5" s="134">
        <v>7.3119095956827103</v>
      </c>
      <c r="F5" s="134">
        <v>6.1288468998996999</v>
      </c>
      <c r="G5" s="134">
        <v>6.5470345218146901</v>
      </c>
      <c r="H5" s="134">
        <v>3.6703969202134501</v>
      </c>
      <c r="I5" s="134">
        <v>3.0667036266058401</v>
      </c>
      <c r="J5" s="134">
        <v>4.0662910652076603</v>
      </c>
      <c r="K5" s="134">
        <v>4.3256707236829302</v>
      </c>
      <c r="L5" s="134">
        <v>8.3222910332610507</v>
      </c>
      <c r="M5" s="134">
        <v>2.94709493154404</v>
      </c>
      <c r="N5" s="134">
        <v>1.49378702964966</v>
      </c>
      <c r="O5" s="134">
        <v>3.4621596680680402</v>
      </c>
    </row>
    <row r="6" spans="2:15" x14ac:dyDescent="0.35">
      <c r="B6" s="12" t="s">
        <v>13</v>
      </c>
      <c r="C6" s="134">
        <v>5.9731575138274096</v>
      </c>
      <c r="D6" s="134">
        <v>6.2548158389723598</v>
      </c>
      <c r="E6" s="134">
        <v>5.4870867834356396</v>
      </c>
      <c r="F6" s="134">
        <v>6.1181893344669502</v>
      </c>
      <c r="G6" s="134">
        <v>6.52588043395121</v>
      </c>
      <c r="H6" s="134">
        <v>3.6609045581268398</v>
      </c>
      <c r="I6" s="134">
        <v>3.0309618755233401</v>
      </c>
      <c r="J6" s="134">
        <v>3.80864455649394</v>
      </c>
      <c r="K6" s="134">
        <v>4.0071513521597701</v>
      </c>
      <c r="L6" s="134">
        <v>5.3413402488301696</v>
      </c>
      <c r="M6" s="134">
        <v>1.85263132346751</v>
      </c>
      <c r="N6" s="134">
        <v>0.78857716026410296</v>
      </c>
      <c r="O6" s="134">
        <v>3.2890469588921798</v>
      </c>
    </row>
    <row r="7" spans="2:15" x14ac:dyDescent="0.35">
      <c r="B7" s="12" t="s">
        <v>14</v>
      </c>
      <c r="C7" s="134">
        <v>4.1425013120655104E-3</v>
      </c>
      <c r="D7" s="134">
        <v>2.4677647667890099</v>
      </c>
      <c r="E7" s="134">
        <v>1.72990160965714</v>
      </c>
      <c r="F7" s="134">
        <v>1.0043109008539599E-2</v>
      </c>
      <c r="G7" s="134">
        <v>1.9858167590181001E-2</v>
      </c>
      <c r="H7" s="134">
        <v>9.1571283571845203E-3</v>
      </c>
      <c r="I7" s="134">
        <v>3.4690301276318898E-2</v>
      </c>
      <c r="J7" s="134">
        <v>0.248193693130738</v>
      </c>
      <c r="K7" s="134">
        <v>0.30624756796258101</v>
      </c>
      <c r="L7" s="134">
        <v>2.8298014600815602</v>
      </c>
      <c r="M7" s="134">
        <v>1.07455604617683</v>
      </c>
      <c r="N7" s="134">
        <v>0.69969225606212304</v>
      </c>
      <c r="O7" s="134">
        <v>0.16760025798740999</v>
      </c>
    </row>
    <row r="8" spans="2:15" x14ac:dyDescent="0.35">
      <c r="B8" s="267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</row>
    <row r="9" spans="2:15" ht="24.65" customHeight="1" x14ac:dyDescent="0.35">
      <c r="B9" s="432" t="s">
        <v>637</v>
      </c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</row>
    <row r="10" spans="2:15" x14ac:dyDescent="0.35">
      <c r="B10" s="14" t="s">
        <v>638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mergeCells count="1">
    <mergeCell ref="B9:O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0038-EAAF-4768-9A5F-C40D6476530E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2.906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39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0.91412746994966498</v>
      </c>
      <c r="D6" s="122">
        <v>0.83530454793918196</v>
      </c>
      <c r="E6" s="122">
        <v>0.43322594329807601</v>
      </c>
      <c r="F6" s="122">
        <v>0.70243833893029395</v>
      </c>
      <c r="G6" s="122">
        <v>0.74281930872981905</v>
      </c>
      <c r="H6" s="122">
        <v>0.67503443259743701</v>
      </c>
      <c r="I6" s="122">
        <v>0.19057033718111699</v>
      </c>
      <c r="J6" s="122">
        <v>0.177017333548522</v>
      </c>
      <c r="K6" s="122">
        <v>-7.6099678216944196E-3</v>
      </c>
      <c r="L6" s="122">
        <v>-2.7390543289803801</v>
      </c>
      <c r="M6" s="122">
        <v>1.0275525654014801</v>
      </c>
      <c r="N6" s="122">
        <v>-0.46284935151119999</v>
      </c>
      <c r="O6" s="122">
        <v>0.66048315966523297</v>
      </c>
    </row>
    <row r="7" spans="2:15" x14ac:dyDescent="0.35">
      <c r="B7" s="83" t="s">
        <v>8</v>
      </c>
      <c r="C7" s="122">
        <v>0.28699213033833298</v>
      </c>
      <c r="D7" s="122">
        <v>0.22094503287270301</v>
      </c>
      <c r="E7" s="122">
        <v>0.17782661724394599</v>
      </c>
      <c r="F7" s="122">
        <v>0.34065016194384901</v>
      </c>
      <c r="G7" s="122">
        <v>0.26613564695837</v>
      </c>
      <c r="H7" s="122">
        <v>0.42169346050982498</v>
      </c>
      <c r="I7" s="122">
        <v>0.31566363560858102</v>
      </c>
      <c r="J7" s="122">
        <v>0.35214328551453999</v>
      </c>
      <c r="K7" s="122">
        <v>0.17638533095110501</v>
      </c>
      <c r="L7" s="122">
        <v>-0.39290792505122102</v>
      </c>
      <c r="M7" s="122">
        <v>1.05196637067249</v>
      </c>
      <c r="N7" s="122">
        <v>0.35317302316436</v>
      </c>
      <c r="O7" s="122">
        <v>0.70867653610972803</v>
      </c>
    </row>
    <row r="8" spans="2:15" x14ac:dyDescent="0.35">
      <c r="B8" s="83" t="s">
        <v>22</v>
      </c>
      <c r="C8" s="122">
        <v>0.21336817782700199</v>
      </c>
      <c r="D8" s="122">
        <v>3.2252752640168997E-2</v>
      </c>
      <c r="E8" s="122">
        <v>7.5752893366468593E-2</v>
      </c>
      <c r="F8" s="122">
        <v>0.242819343190671</v>
      </c>
      <c r="G8" s="122">
        <v>0.19962056553421401</v>
      </c>
      <c r="H8" s="122">
        <v>0.22152255241097901</v>
      </c>
      <c r="I8" s="122">
        <v>-0.14616767725112401</v>
      </c>
      <c r="J8" s="122">
        <v>4.8412331109699003E-3</v>
      </c>
      <c r="K8" s="122">
        <v>0.188694117076012</v>
      </c>
      <c r="L8" s="122">
        <v>-0.61225637406050004</v>
      </c>
      <c r="M8" s="122">
        <v>0.84371382879915002</v>
      </c>
      <c r="N8" s="122">
        <v>0.30698754685680302</v>
      </c>
      <c r="O8" s="122">
        <v>0.307993123438418</v>
      </c>
    </row>
    <row r="9" spans="2:15" s="4" customFormat="1" x14ac:dyDescent="0.35">
      <c r="B9" s="83" t="s">
        <v>38</v>
      </c>
      <c r="C9" s="122">
        <v>0.58127329855494692</v>
      </c>
      <c r="D9" s="122">
        <v>0.60932941624762793</v>
      </c>
      <c r="E9" s="122">
        <v>0.4320307910955592</v>
      </c>
      <c r="F9" s="122">
        <v>0.37091666098540521</v>
      </c>
      <c r="G9" s="122">
        <v>0.47674838358246696</v>
      </c>
      <c r="H9" s="122">
        <v>0.61356097670244303</v>
      </c>
      <c r="I9" s="122">
        <v>0.41750082022361501</v>
      </c>
      <c r="J9" s="122">
        <v>0.40315533650634183</v>
      </c>
      <c r="K9" s="122">
        <v>0.2843547413201748</v>
      </c>
      <c r="L9" s="122">
        <v>-1.1948968759463829</v>
      </c>
      <c r="M9" s="122">
        <v>2.1638672399909851</v>
      </c>
      <c r="N9" s="122">
        <v>0.39331925006565605</v>
      </c>
      <c r="O9" s="122">
        <v>0.999884992312988</v>
      </c>
    </row>
    <row r="10" spans="2:15" x14ac:dyDescent="0.35">
      <c r="B10" s="230" t="s">
        <v>2</v>
      </c>
      <c r="C10" s="122">
        <v>0.41430918799827199</v>
      </c>
      <c r="D10" s="122">
        <v>0.55182767786408604</v>
      </c>
      <c r="E10" s="122">
        <v>0.63478016714430896</v>
      </c>
      <c r="F10" s="122">
        <v>1.0914712428933799</v>
      </c>
      <c r="G10" s="122">
        <v>0.50034376972184502</v>
      </c>
      <c r="H10" s="122">
        <v>0.58882610640261301</v>
      </c>
      <c r="I10" s="122">
        <v>0.553048114425569</v>
      </c>
      <c r="J10" s="122">
        <v>0.56239467085883099</v>
      </c>
      <c r="K10" s="122">
        <v>0.54487704231783796</v>
      </c>
      <c r="L10" s="122">
        <v>0.63099012983971303</v>
      </c>
      <c r="M10" s="122">
        <v>0.98476014492149899</v>
      </c>
      <c r="N10" s="122">
        <v>1.1946351861806099</v>
      </c>
      <c r="O10" s="122">
        <v>1.07183854015513</v>
      </c>
    </row>
    <row r="11" spans="2:15" x14ac:dyDescent="0.35">
      <c r="B11" s="230" t="s">
        <v>27</v>
      </c>
      <c r="C11" s="122">
        <v>0.34032419537103997</v>
      </c>
      <c r="D11" s="122">
        <v>0.26578970203650898</v>
      </c>
      <c r="E11" s="122">
        <v>0.24510719782802401</v>
      </c>
      <c r="F11" s="122">
        <v>0.29219837348864902</v>
      </c>
      <c r="G11" s="122">
        <v>0.37728190382367899</v>
      </c>
      <c r="H11" s="122">
        <v>0.29051495656571302</v>
      </c>
      <c r="I11" s="122">
        <v>0.11990245401379999</v>
      </c>
      <c r="J11" s="122">
        <v>0.321582014077537</v>
      </c>
      <c r="K11" s="122">
        <v>0.35616196368500302</v>
      </c>
      <c r="L11" s="122">
        <v>-0.15941430462106099</v>
      </c>
      <c r="M11" s="122">
        <v>2.0892042012833398</v>
      </c>
      <c r="N11" s="122">
        <v>0.15049897539190099</v>
      </c>
      <c r="O11" s="122">
        <v>0.115756725095567</v>
      </c>
    </row>
    <row r="12" spans="2:15" x14ac:dyDescent="0.35">
      <c r="B12" s="231" t="s">
        <v>5</v>
      </c>
      <c r="C12" s="128">
        <v>2.75039446003926</v>
      </c>
      <c r="D12" s="128">
        <v>2.5154491296002801</v>
      </c>
      <c r="E12" s="128">
        <v>1.9987236099763801</v>
      </c>
      <c r="F12" s="128">
        <v>3.0404941214322498</v>
      </c>
      <c r="G12" s="128">
        <v>2.5629495783503899</v>
      </c>
      <c r="H12" s="128">
        <v>2.8111524851890102</v>
      </c>
      <c r="I12" s="128">
        <v>1.4505176842015599</v>
      </c>
      <c r="J12" s="128">
        <v>1.82113387361674</v>
      </c>
      <c r="K12" s="128">
        <v>1.54286322752844</v>
      </c>
      <c r="L12" s="128">
        <v>-4.4675396788198301</v>
      </c>
      <c r="M12" s="128">
        <v>8.1610643510689407</v>
      </c>
      <c r="N12" s="128">
        <v>1.9357646301481299</v>
      </c>
      <c r="O12" s="128">
        <v>3.8646330767770598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234" t="s">
        <v>445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A713-F10C-4F23-B1A0-590EB3EA9D4C}">
  <dimension ref="B2:C19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3.453125" style="9" customWidth="1"/>
    <col min="3" max="3" width="7.54296875" style="9" customWidth="1"/>
    <col min="4" max="16384" width="8.6328125" style="9"/>
  </cols>
  <sheetData>
    <row r="2" spans="2:3" x14ac:dyDescent="0.35">
      <c r="B2" s="8" t="s">
        <v>639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196</v>
      </c>
      <c r="C6" s="13">
        <v>67.948844625936829</v>
      </c>
    </row>
    <row r="7" spans="2:3" x14ac:dyDescent="0.35">
      <c r="B7" s="12" t="s">
        <v>197</v>
      </c>
      <c r="C7" s="13">
        <v>26.904227952003108</v>
      </c>
    </row>
    <row r="8" spans="2:3" x14ac:dyDescent="0.35">
      <c r="B8" s="12" t="s">
        <v>102</v>
      </c>
      <c r="C8" s="13">
        <v>4.2866032853921476</v>
      </c>
    </row>
    <row r="9" spans="2:3" x14ac:dyDescent="0.35">
      <c r="B9" s="12" t="s">
        <v>123</v>
      </c>
      <c r="C9" s="13">
        <v>0.86032413666791574</v>
      </c>
    </row>
    <row r="10" spans="2:3" x14ac:dyDescent="0.35">
      <c r="B10" s="267"/>
      <c r="C10" s="268"/>
    </row>
    <row r="11" spans="2:3" x14ac:dyDescent="0.35">
      <c r="B11" s="139" t="s">
        <v>431</v>
      </c>
      <c r="C11" s="14"/>
    </row>
    <row r="12" spans="2:3" x14ac:dyDescent="0.35">
      <c r="B12" s="14"/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</sheetData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A9E8-71A3-408F-9A7C-F27F420311F6}">
  <dimension ref="B2:K17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9.453125" style="9" customWidth="1"/>
    <col min="3" max="3" width="7.453125" style="9" bestFit="1" customWidth="1"/>
    <col min="4" max="6" width="6.54296875" style="9" bestFit="1" customWidth="1"/>
    <col min="7" max="7" width="6.453125" style="9" bestFit="1" customWidth="1"/>
    <col min="8" max="11" width="6.54296875" style="9" bestFit="1" customWidth="1"/>
    <col min="12" max="16384" width="8.6328125" style="9"/>
  </cols>
  <sheetData>
    <row r="2" spans="2:11" x14ac:dyDescent="0.35">
      <c r="B2" s="8" t="s">
        <v>640</v>
      </c>
    </row>
    <row r="3" spans="2:11" x14ac:dyDescent="0.35">
      <c r="B3" s="10"/>
    </row>
    <row r="4" spans="2:11" x14ac:dyDescent="0.35">
      <c r="B4" s="9" t="s">
        <v>119</v>
      </c>
      <c r="C4" s="11" t="s">
        <v>116</v>
      </c>
      <c r="D4" s="11" t="s">
        <v>115</v>
      </c>
      <c r="E4" s="11" t="s">
        <v>114</v>
      </c>
      <c r="F4" s="11" t="s">
        <v>113</v>
      </c>
      <c r="G4" s="11" t="s">
        <v>112</v>
      </c>
      <c r="H4" s="11" t="s">
        <v>111</v>
      </c>
      <c r="I4" s="11" t="s">
        <v>110</v>
      </c>
      <c r="J4" s="11" t="s">
        <v>109</v>
      </c>
      <c r="K4" s="11" t="s">
        <v>108</v>
      </c>
    </row>
    <row r="5" spans="2:11" x14ac:dyDescent="0.35">
      <c r="B5" s="12" t="s">
        <v>198</v>
      </c>
      <c r="C5" s="132">
        <v>76700</v>
      </c>
      <c r="D5" s="132">
        <v>80200</v>
      </c>
      <c r="E5" s="132">
        <v>83900</v>
      </c>
      <c r="F5" s="132">
        <v>87200</v>
      </c>
      <c r="G5" s="132">
        <v>90300</v>
      </c>
      <c r="H5" s="132">
        <v>92900</v>
      </c>
      <c r="I5" s="132">
        <v>95500</v>
      </c>
      <c r="J5" s="132">
        <v>97400</v>
      </c>
      <c r="K5" s="132">
        <v>98600</v>
      </c>
    </row>
    <row r="6" spans="2:11" x14ac:dyDescent="0.35">
      <c r="B6" s="12" t="s">
        <v>199</v>
      </c>
      <c r="C6" s="132">
        <v>467900</v>
      </c>
      <c r="D6" s="132">
        <v>474700</v>
      </c>
      <c r="E6" s="132">
        <v>479800</v>
      </c>
      <c r="F6" s="132">
        <v>488000</v>
      </c>
      <c r="G6" s="132">
        <v>490100</v>
      </c>
      <c r="H6" s="132">
        <v>492000</v>
      </c>
      <c r="I6" s="132">
        <v>495000</v>
      </c>
      <c r="J6" s="132">
        <v>502000</v>
      </c>
      <c r="K6" s="132">
        <v>500300</v>
      </c>
    </row>
    <row r="7" spans="2:11" x14ac:dyDescent="0.35">
      <c r="B7" s="267"/>
      <c r="C7" s="287"/>
      <c r="D7" s="287"/>
      <c r="E7" s="287"/>
      <c r="F7" s="287"/>
      <c r="G7" s="287"/>
      <c r="H7" s="287"/>
      <c r="I7" s="287"/>
      <c r="J7" s="287"/>
      <c r="K7" s="287"/>
    </row>
    <row r="8" spans="2:11" ht="37.5" customHeight="1" x14ac:dyDescent="0.35">
      <c r="B8" s="424" t="s">
        <v>432</v>
      </c>
      <c r="C8" s="424"/>
      <c r="D8" s="424"/>
      <c r="E8" s="424"/>
      <c r="F8" s="424"/>
      <c r="G8" s="424"/>
      <c r="H8" s="424"/>
      <c r="I8" s="424"/>
      <c r="J8" s="424"/>
      <c r="K8" s="424"/>
    </row>
    <row r="9" spans="2:11" x14ac:dyDescent="0.35">
      <c r="B9" s="139" t="s">
        <v>433</v>
      </c>
      <c r="C9" s="14"/>
      <c r="D9" s="14"/>
      <c r="E9" s="14"/>
      <c r="F9" s="14"/>
      <c r="G9" s="14"/>
      <c r="H9" s="14"/>
      <c r="I9" s="14"/>
      <c r="J9" s="14"/>
      <c r="K9" s="14"/>
    </row>
    <row r="10" spans="2:11" x14ac:dyDescent="0.35">
      <c r="B10" s="139" t="s">
        <v>434</v>
      </c>
      <c r="C10" s="14"/>
      <c r="D10" s="14"/>
      <c r="E10" s="14"/>
      <c r="F10" s="14"/>
      <c r="G10" s="14"/>
      <c r="H10" s="14"/>
      <c r="I10" s="14"/>
      <c r="J10" s="14"/>
      <c r="K10" s="14"/>
    </row>
    <row r="11" spans="2:11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2:11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2:11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2:11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2:11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2:11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2:11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B8:K8"/>
  </mergeCells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BFC9-B2DF-4D13-9FC8-5187263CEA8A}">
  <dimension ref="B2:E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1.453125" style="9" customWidth="1"/>
    <col min="3" max="3" width="17.90625" style="9" customWidth="1"/>
    <col min="4" max="4" width="14.453125" style="9" customWidth="1"/>
    <col min="5" max="5" width="14.54296875" style="9" customWidth="1"/>
    <col min="6" max="16384" width="8.6328125" style="9"/>
  </cols>
  <sheetData>
    <row r="2" spans="2:5" x14ac:dyDescent="0.35">
      <c r="B2" s="8" t="s">
        <v>642</v>
      </c>
    </row>
    <row r="3" spans="2:5" x14ac:dyDescent="0.35">
      <c r="B3" s="8"/>
    </row>
    <row r="4" spans="2:5" x14ac:dyDescent="0.35">
      <c r="D4" s="285" t="s">
        <v>129</v>
      </c>
    </row>
    <row r="5" spans="2:5" x14ac:dyDescent="0.35">
      <c r="B5" s="11" t="s">
        <v>119</v>
      </c>
      <c r="C5" s="11" t="s">
        <v>145</v>
      </c>
      <c r="D5" s="11" t="s">
        <v>66</v>
      </c>
    </row>
    <row r="6" spans="2:5" x14ac:dyDescent="0.35">
      <c r="B6" s="130" t="s">
        <v>15</v>
      </c>
      <c r="C6" s="11">
        <v>9606.0398755411097</v>
      </c>
      <c r="D6" s="11">
        <v>100</v>
      </c>
    </row>
    <row r="7" spans="2:5" x14ac:dyDescent="0.35">
      <c r="B7" s="12" t="s">
        <v>143</v>
      </c>
      <c r="C7" s="13">
        <v>8975.8746794170493</v>
      </c>
      <c r="D7" s="13">
        <v>93.439906514144496</v>
      </c>
    </row>
    <row r="8" spans="2:5" x14ac:dyDescent="0.35">
      <c r="B8" s="12" t="s">
        <v>83</v>
      </c>
      <c r="C8" s="13">
        <v>454.581447609706</v>
      </c>
      <c r="D8" s="13">
        <v>4.7322461024460303</v>
      </c>
    </row>
    <row r="9" spans="2:5" x14ac:dyDescent="0.35">
      <c r="B9" s="12" t="s">
        <v>84</v>
      </c>
      <c r="C9" s="13">
        <v>153.17506825394099</v>
      </c>
      <c r="D9" s="13">
        <v>1.5945703977760399</v>
      </c>
    </row>
    <row r="10" spans="2:5" x14ac:dyDescent="0.35">
      <c r="B10" s="12" t="s">
        <v>82</v>
      </c>
      <c r="C10" s="13">
        <v>22.408680260409302</v>
      </c>
      <c r="D10" s="13">
        <v>0.23327698563344801</v>
      </c>
    </row>
    <row r="11" spans="2:5" x14ac:dyDescent="0.35">
      <c r="B11" s="267"/>
      <c r="C11" s="268"/>
      <c r="D11" s="268"/>
    </row>
    <row r="12" spans="2:5" x14ac:dyDescent="0.35">
      <c r="B12" s="139" t="s">
        <v>641</v>
      </c>
      <c r="C12" s="14"/>
      <c r="D12" s="14"/>
      <c r="E12" s="14"/>
    </row>
    <row r="13" spans="2:5" x14ac:dyDescent="0.35">
      <c r="B13" s="14"/>
      <c r="C13" s="14"/>
      <c r="D13" s="14"/>
      <c r="E13" s="14"/>
    </row>
    <row r="14" spans="2:5" x14ac:dyDescent="0.35">
      <c r="B14" s="14"/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  <row r="20" spans="2:5" x14ac:dyDescent="0.35">
      <c r="B20" s="14"/>
      <c r="C20" s="14"/>
      <c r="D20" s="14"/>
      <c r="E20" s="14"/>
    </row>
    <row r="21" spans="2:5" x14ac:dyDescent="0.35">
      <c r="B21" s="14"/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7C09D-5BDC-4C4B-82CB-7C66BB4C9BAA}">
  <dimension ref="B2:D30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6.453125" style="9" customWidth="1"/>
    <col min="3" max="3" width="10.90625" style="9" customWidth="1"/>
    <col min="4" max="4" width="8.453125" style="9" customWidth="1"/>
    <col min="5" max="16384" width="8.6328125" style="9"/>
  </cols>
  <sheetData>
    <row r="2" spans="2:4" x14ac:dyDescent="0.35">
      <c r="B2" s="8" t="s">
        <v>643</v>
      </c>
    </row>
    <row r="3" spans="2:4" x14ac:dyDescent="0.35">
      <c r="B3" s="8"/>
    </row>
    <row r="4" spans="2:4" x14ac:dyDescent="0.35">
      <c r="D4" s="285" t="s">
        <v>9</v>
      </c>
    </row>
    <row r="5" spans="2:4" x14ac:dyDescent="0.35">
      <c r="B5" s="9" t="s">
        <v>119</v>
      </c>
      <c r="C5" s="11" t="s">
        <v>146</v>
      </c>
      <c r="D5" s="11" t="s">
        <v>140</v>
      </c>
    </row>
    <row r="6" spans="2:4" x14ac:dyDescent="0.35">
      <c r="B6" s="138">
        <v>2010</v>
      </c>
      <c r="C6" s="13" t="s">
        <v>84</v>
      </c>
      <c r="D6" s="13">
        <v>2.16882119434716</v>
      </c>
    </row>
    <row r="7" spans="2:4" x14ac:dyDescent="0.35">
      <c r="B7" s="138">
        <v>2011</v>
      </c>
      <c r="C7" s="13" t="s">
        <v>84</v>
      </c>
      <c r="D7" s="13">
        <v>2.0444689562591201</v>
      </c>
    </row>
    <row r="8" spans="2:4" x14ac:dyDescent="0.35">
      <c r="B8" s="138">
        <v>2012</v>
      </c>
      <c r="C8" s="13" t="s">
        <v>84</v>
      </c>
      <c r="D8" s="13">
        <v>2.2012749420753401</v>
      </c>
    </row>
    <row r="9" spans="2:4" x14ac:dyDescent="0.35">
      <c r="B9" s="138">
        <v>2013</v>
      </c>
      <c r="C9" s="13" t="s">
        <v>84</v>
      </c>
      <c r="D9" s="13">
        <v>2.21843173559926</v>
      </c>
    </row>
    <row r="10" spans="2:4" x14ac:dyDescent="0.35">
      <c r="B10" s="138">
        <v>2014</v>
      </c>
      <c r="C10" s="13" t="s">
        <v>84</v>
      </c>
      <c r="D10" s="13">
        <v>2.28677496084542</v>
      </c>
    </row>
    <row r="11" spans="2:4" x14ac:dyDescent="0.35">
      <c r="B11" s="138">
        <v>2015</v>
      </c>
      <c r="C11" s="13" t="s">
        <v>84</v>
      </c>
      <c r="D11" s="13">
        <v>2.2596481117101499</v>
      </c>
    </row>
    <row r="12" spans="2:4" x14ac:dyDescent="0.35">
      <c r="B12" s="138">
        <v>2016</v>
      </c>
      <c r="C12" s="13" t="s">
        <v>84</v>
      </c>
      <c r="D12" s="13">
        <v>2.3127732358183102</v>
      </c>
    </row>
    <row r="13" spans="2:4" x14ac:dyDescent="0.35">
      <c r="B13" s="138">
        <v>2017</v>
      </c>
      <c r="C13" s="13" t="s">
        <v>84</v>
      </c>
      <c r="D13" s="13">
        <v>2.2627309131749098</v>
      </c>
    </row>
    <row r="14" spans="2:4" x14ac:dyDescent="0.35">
      <c r="B14" s="138">
        <v>2018</v>
      </c>
      <c r="C14" s="13" t="s">
        <v>84</v>
      </c>
      <c r="D14" s="13">
        <v>2.1392472582172202</v>
      </c>
    </row>
    <row r="15" spans="2:4" x14ac:dyDescent="0.35">
      <c r="B15" s="138">
        <v>2019</v>
      </c>
      <c r="C15" s="13" t="s">
        <v>84</v>
      </c>
      <c r="D15" s="13">
        <v>2.0325044862894601</v>
      </c>
    </row>
    <row r="16" spans="2:4" x14ac:dyDescent="0.35">
      <c r="B16" s="138">
        <v>2020</v>
      </c>
      <c r="C16" s="13" t="s">
        <v>84</v>
      </c>
      <c r="D16" s="13">
        <v>1.85124871690146</v>
      </c>
    </row>
    <row r="17" spans="2:4" x14ac:dyDescent="0.35">
      <c r="B17" s="138">
        <v>2021</v>
      </c>
      <c r="C17" s="13" t="s">
        <v>84</v>
      </c>
      <c r="D17" s="13">
        <v>1.9746292915365</v>
      </c>
    </row>
    <row r="18" spans="2:4" x14ac:dyDescent="0.35">
      <c r="B18" s="138">
        <v>2022</v>
      </c>
      <c r="C18" s="13" t="s">
        <v>84</v>
      </c>
      <c r="D18" s="13">
        <v>1.86698196348249</v>
      </c>
    </row>
    <row r="19" spans="2:4" x14ac:dyDescent="0.35">
      <c r="B19" s="138">
        <v>2023</v>
      </c>
      <c r="C19" s="13" t="s">
        <v>84</v>
      </c>
      <c r="D19" s="13">
        <v>1.5945703977760399</v>
      </c>
    </row>
    <row r="20" spans="2:4" x14ac:dyDescent="0.35">
      <c r="B20" s="270"/>
      <c r="C20" s="268"/>
      <c r="D20" s="268"/>
    </row>
    <row r="21" spans="2:4" x14ac:dyDescent="0.35">
      <c r="B21" s="139" t="s">
        <v>641</v>
      </c>
      <c r="C21" s="14"/>
      <c r="D21" s="14"/>
    </row>
    <row r="22" spans="2:4" x14ac:dyDescent="0.35">
      <c r="B22" s="14"/>
      <c r="C22" s="14"/>
      <c r="D22" s="14"/>
    </row>
    <row r="23" spans="2:4" x14ac:dyDescent="0.35">
      <c r="B23" s="14"/>
      <c r="C23" s="14"/>
      <c r="D23" s="14"/>
    </row>
    <row r="24" spans="2:4" x14ac:dyDescent="0.35">
      <c r="B24" s="14"/>
      <c r="C24" s="14"/>
      <c r="D24" s="14"/>
    </row>
    <row r="25" spans="2:4" x14ac:dyDescent="0.35">
      <c r="B25" s="14"/>
      <c r="C25" s="14"/>
      <c r="D25" s="14"/>
    </row>
    <row r="26" spans="2:4" x14ac:dyDescent="0.35">
      <c r="B26" s="14"/>
      <c r="C26" s="14"/>
      <c r="D26" s="14"/>
    </row>
    <row r="27" spans="2:4" x14ac:dyDescent="0.35">
      <c r="B27" s="14"/>
      <c r="C27" s="14"/>
      <c r="D27" s="14"/>
    </row>
    <row r="28" spans="2:4" x14ac:dyDescent="0.35">
      <c r="B28" s="14"/>
      <c r="C28" s="14"/>
      <c r="D28" s="14"/>
    </row>
    <row r="29" spans="2:4" x14ac:dyDescent="0.35">
      <c r="B29" s="14"/>
      <c r="C29" s="14"/>
      <c r="D29" s="14"/>
    </row>
    <row r="30" spans="2:4" x14ac:dyDescent="0.35">
      <c r="B30" s="14"/>
      <c r="C30" s="14"/>
      <c r="D30" s="14"/>
    </row>
  </sheetData>
  <pageMargins left="0.7" right="0.7" top="0.75" bottom="0.75" header="0.3" footer="0.3"/>
  <pageSetup paperSize="9" orientation="portrait" horizontalDpi="300" verticalDpi="30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6CB7-3F4F-4F10-B725-8770F8FDED9C}">
  <dimension ref="B2:M21"/>
  <sheetViews>
    <sheetView showGridLines="0" workbookViewId="0"/>
  </sheetViews>
  <sheetFormatPr baseColWidth="10" defaultColWidth="8.6328125" defaultRowHeight="12.5" x14ac:dyDescent="0.35"/>
  <cols>
    <col min="1" max="1" width="2.54296875" style="9" customWidth="1"/>
    <col min="2" max="2" width="25.54296875" style="9" customWidth="1"/>
    <col min="3" max="13" width="5.08984375" style="9" customWidth="1"/>
    <col min="14" max="16384" width="8.6328125" style="9"/>
  </cols>
  <sheetData>
    <row r="2" spans="2:13" x14ac:dyDescent="0.35">
      <c r="B2" s="8" t="s">
        <v>644</v>
      </c>
    </row>
    <row r="3" spans="2:13" x14ac:dyDescent="0.35">
      <c r="B3" s="8"/>
    </row>
    <row r="4" spans="2:13" x14ac:dyDescent="0.35">
      <c r="M4" s="285" t="s">
        <v>129</v>
      </c>
    </row>
    <row r="5" spans="2:13" x14ac:dyDescent="0.35">
      <c r="C5" s="11" t="s">
        <v>116</v>
      </c>
      <c r="D5" s="11" t="s">
        <v>115</v>
      </c>
      <c r="E5" s="11" t="s">
        <v>114</v>
      </c>
      <c r="F5" s="11" t="s">
        <v>113</v>
      </c>
      <c r="G5" s="11" t="s">
        <v>112</v>
      </c>
      <c r="H5" s="11" t="s">
        <v>111</v>
      </c>
      <c r="I5" s="11" t="s">
        <v>110</v>
      </c>
      <c r="J5" s="11" t="s">
        <v>109</v>
      </c>
      <c r="K5" s="11" t="s">
        <v>108</v>
      </c>
      <c r="L5" s="11" t="s">
        <v>107</v>
      </c>
      <c r="M5" s="11" t="s">
        <v>106</v>
      </c>
    </row>
    <row r="6" spans="2:13" x14ac:dyDescent="0.35">
      <c r="B6" s="130" t="s">
        <v>200</v>
      </c>
      <c r="C6" s="131">
        <v>2508.8805584234801</v>
      </c>
      <c r="D6" s="131">
        <v>2559.98202443424</v>
      </c>
      <c r="E6" s="131">
        <v>2612.8179799169102</v>
      </c>
      <c r="F6" s="131">
        <v>2665.73710585043</v>
      </c>
      <c r="G6" s="131">
        <v>2745.9026263074002</v>
      </c>
      <c r="H6" s="131">
        <v>2795.2714118684598</v>
      </c>
      <c r="I6" s="131">
        <v>2858.4146936450497</v>
      </c>
      <c r="J6" s="131">
        <v>2925.6731891864802</v>
      </c>
      <c r="K6" s="131">
        <v>3073.1595835293201</v>
      </c>
      <c r="L6" s="131">
        <v>3214.67285544366</v>
      </c>
      <c r="M6" s="131">
        <v>3335.8900342400002</v>
      </c>
    </row>
    <row r="7" spans="2:13" x14ac:dyDescent="0.35">
      <c r="B7" s="12" t="s">
        <v>201</v>
      </c>
      <c r="C7" s="132">
        <v>1606.7867464234801</v>
      </c>
      <c r="D7" s="132">
        <v>1638.12759343424</v>
      </c>
      <c r="E7" s="132">
        <v>1659.7104269169099</v>
      </c>
      <c r="F7" s="132">
        <v>1677.4128658504301</v>
      </c>
      <c r="G7" s="132">
        <v>1724.0778833074</v>
      </c>
      <c r="H7" s="132">
        <v>1741.5236128684601</v>
      </c>
      <c r="I7" s="132">
        <v>1762.06709464505</v>
      </c>
      <c r="J7" s="132">
        <v>1876.90732718648</v>
      </c>
      <c r="K7" s="132">
        <v>1910.96218852932</v>
      </c>
      <c r="L7" s="132">
        <v>2044.0903714436599</v>
      </c>
      <c r="M7" s="132">
        <v>2165.3075502400002</v>
      </c>
    </row>
    <row r="8" spans="2:13" x14ac:dyDescent="0.35">
      <c r="B8" s="12" t="s">
        <v>202</v>
      </c>
      <c r="C8" s="132">
        <v>902.09381199999996</v>
      </c>
      <c r="D8" s="132">
        <v>921.85443099999998</v>
      </c>
      <c r="E8" s="132">
        <v>953.10755300000005</v>
      </c>
      <c r="F8" s="132">
        <v>988.32424000000003</v>
      </c>
      <c r="G8" s="132">
        <v>1021.824743</v>
      </c>
      <c r="H8" s="132">
        <v>1053.747799</v>
      </c>
      <c r="I8" s="132">
        <v>1096.3475989999999</v>
      </c>
      <c r="J8" s="132">
        <v>1048.765862</v>
      </c>
      <c r="K8" s="132">
        <v>1162.1973949999999</v>
      </c>
      <c r="L8" s="132">
        <v>1170.582484</v>
      </c>
      <c r="M8" s="132">
        <v>1170.582484</v>
      </c>
    </row>
    <row r="9" spans="2:13" x14ac:dyDescent="0.35">
      <c r="B9" s="133" t="s">
        <v>100</v>
      </c>
      <c r="C9" s="134"/>
      <c r="D9" s="134">
        <v>2.0368233887894105</v>
      </c>
      <c r="E9" s="134">
        <v>2.0639190032729626</v>
      </c>
      <c r="F9" s="134">
        <v>2.025365958910097</v>
      </c>
      <c r="G9" s="134">
        <v>3.0072553021463611</v>
      </c>
      <c r="H9" s="134">
        <v>1.7979073652531152</v>
      </c>
      <c r="I9" s="134">
        <v>2.2589320489055043</v>
      </c>
      <c r="J9" s="134">
        <v>2.3529999230329501</v>
      </c>
      <c r="K9" s="134">
        <v>5.0411096799178212</v>
      </c>
      <c r="L9" s="134">
        <v>4.604813647582251</v>
      </c>
      <c r="M9" s="134">
        <v>3.7707469545796402</v>
      </c>
    </row>
    <row r="10" spans="2:13" x14ac:dyDescent="0.35">
      <c r="B10" s="130" t="s">
        <v>203</v>
      </c>
      <c r="C10" s="131"/>
      <c r="D10" s="131"/>
      <c r="E10" s="131"/>
      <c r="F10" s="131"/>
      <c r="G10" s="131"/>
      <c r="H10" s="131"/>
      <c r="I10" s="131"/>
      <c r="J10" s="131">
        <v>131.18134483039699</v>
      </c>
      <c r="K10" s="131">
        <v>902.93413584437099</v>
      </c>
      <c r="L10" s="131">
        <v>460.53150036164197</v>
      </c>
      <c r="M10" s="131">
        <v>49.699729264483501</v>
      </c>
    </row>
    <row r="11" spans="2:13" x14ac:dyDescent="0.35">
      <c r="B11" s="12" t="s">
        <v>204</v>
      </c>
      <c r="C11" s="132"/>
      <c r="D11" s="132"/>
      <c r="E11" s="132"/>
      <c r="F11" s="132"/>
      <c r="G11" s="132"/>
      <c r="H11" s="132"/>
      <c r="I11" s="132"/>
      <c r="J11" s="132">
        <v>131.18134483039699</v>
      </c>
      <c r="K11" s="132">
        <v>381.00180880407902</v>
      </c>
      <c r="L11" s="132">
        <v>289.43559476797901</v>
      </c>
      <c r="M11" s="132">
        <v>15</v>
      </c>
    </row>
    <row r="12" spans="2:13" x14ac:dyDescent="0.35">
      <c r="B12" s="12" t="s">
        <v>205</v>
      </c>
      <c r="C12" s="132"/>
      <c r="D12" s="132"/>
      <c r="E12" s="132"/>
      <c r="F12" s="132"/>
      <c r="G12" s="132"/>
      <c r="H12" s="132"/>
      <c r="I12" s="132"/>
      <c r="J12" s="132"/>
      <c r="K12" s="132">
        <v>521.93232704029197</v>
      </c>
      <c r="L12" s="132">
        <v>171.09590559366299</v>
      </c>
      <c r="M12" s="132">
        <v>34.699729264483501</v>
      </c>
    </row>
    <row r="13" spans="2:13" x14ac:dyDescent="0.35">
      <c r="B13" s="133" t="s">
        <v>100</v>
      </c>
      <c r="C13" s="132"/>
      <c r="D13" s="132"/>
      <c r="E13" s="132"/>
      <c r="F13" s="132"/>
      <c r="G13" s="132"/>
      <c r="H13" s="132"/>
      <c r="I13" s="132"/>
      <c r="J13" s="132" t="s">
        <v>206</v>
      </c>
      <c r="K13" s="134">
        <v>588.309863732351</v>
      </c>
      <c r="L13" s="134">
        <v>-48.996113661050153</v>
      </c>
      <c r="M13" s="134">
        <v>-89.208180281814435</v>
      </c>
    </row>
    <row r="14" spans="2:13" x14ac:dyDescent="0.35">
      <c r="B14" s="288"/>
      <c r="C14" s="287"/>
      <c r="D14" s="287"/>
      <c r="E14" s="287"/>
      <c r="F14" s="287"/>
      <c r="G14" s="287"/>
      <c r="H14" s="287"/>
      <c r="I14" s="287"/>
      <c r="J14" s="287"/>
      <c r="K14" s="275"/>
      <c r="L14" s="275"/>
      <c r="M14" s="275"/>
    </row>
    <row r="15" spans="2:13" x14ac:dyDescent="0.35">
      <c r="B15" s="135" t="s">
        <v>207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2:13" x14ac:dyDescent="0.35">
      <c r="B16" s="136" t="s">
        <v>430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2:13" x14ac:dyDescent="0.35">
      <c r="B17" s="137" t="s">
        <v>431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2:13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2:13" x14ac:dyDescent="0.3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x14ac:dyDescent="0.3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2:13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3BC8-2B24-421A-977F-9E0DC80B78D3}">
  <dimension ref="B2:H21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0.08984375" style="9" customWidth="1"/>
    <col min="3" max="3" width="7.08984375" style="9" customWidth="1"/>
    <col min="4" max="5" width="7.36328125" style="9" customWidth="1"/>
    <col min="6" max="6" width="6" style="9" customWidth="1"/>
    <col min="7" max="7" width="7.54296875" style="9" customWidth="1"/>
    <col min="8" max="8" width="9.453125" style="9" customWidth="1"/>
    <col min="9" max="16384" width="10.90625" style="9"/>
  </cols>
  <sheetData>
    <row r="2" spans="2:8" x14ac:dyDescent="0.35">
      <c r="B2" s="8" t="s">
        <v>645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119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105</v>
      </c>
      <c r="C6" s="13">
        <v>6136.9729328018502</v>
      </c>
      <c r="D6" s="13">
        <v>7663.2215598949297</v>
      </c>
      <c r="E6" s="13">
        <v>6832.8290868569802</v>
      </c>
      <c r="F6" s="13">
        <v>8097.22291585926</v>
      </c>
      <c r="G6" s="13">
        <v>8357.27187196872</v>
      </c>
      <c r="H6" s="13">
        <v>9094.2224705088902</v>
      </c>
    </row>
    <row r="7" spans="2:8" x14ac:dyDescent="0.35">
      <c r="B7" s="12" t="s">
        <v>211</v>
      </c>
      <c r="C7" s="13">
        <v>4939.1720370396397</v>
      </c>
      <c r="D7" s="13">
        <v>6095.3079696863197</v>
      </c>
      <c r="E7" s="13">
        <v>5426.0809647238302</v>
      </c>
      <c r="F7" s="13">
        <v>6440.2213136519304</v>
      </c>
      <c r="G7" s="13">
        <v>6655.1752022450501</v>
      </c>
      <c r="H7" s="13">
        <v>7227.99864720388</v>
      </c>
    </row>
    <row r="8" spans="2:8" x14ac:dyDescent="0.35">
      <c r="B8" s="12" t="s">
        <v>210</v>
      </c>
      <c r="C8" s="13">
        <v>904.35695417823501</v>
      </c>
      <c r="D8" s="13">
        <v>1128.5334908822699</v>
      </c>
      <c r="E8" s="13">
        <v>957.88881950324605</v>
      </c>
      <c r="F8" s="13">
        <v>1136.63784765542</v>
      </c>
      <c r="G8" s="13">
        <v>1149.640730955</v>
      </c>
      <c r="H8" s="13">
        <v>1252.57199892874</v>
      </c>
    </row>
    <row r="9" spans="2:8" x14ac:dyDescent="0.35">
      <c r="B9" s="12" t="s">
        <v>209</v>
      </c>
      <c r="C9" s="13">
        <v>117.949231407371</v>
      </c>
      <c r="D9" s="13">
        <v>238.19384320793199</v>
      </c>
      <c r="E9" s="13">
        <v>251.30121676220301</v>
      </c>
      <c r="F9" s="13">
        <v>310.59418700032302</v>
      </c>
      <c r="G9" s="13">
        <v>352.73669743304902</v>
      </c>
      <c r="H9" s="13">
        <v>389.74233814603798</v>
      </c>
    </row>
    <row r="10" spans="2:8" x14ac:dyDescent="0.35">
      <c r="B10" s="12" t="s">
        <v>208</v>
      </c>
      <c r="C10" s="13">
        <v>175.494710176605</v>
      </c>
      <c r="D10" s="13">
        <v>201.186256118399</v>
      </c>
      <c r="E10" s="13">
        <v>197.558085867709</v>
      </c>
      <c r="F10" s="13">
        <v>209.769567551585</v>
      </c>
      <c r="G10" s="13">
        <v>199.71924133562601</v>
      </c>
      <c r="H10" s="13">
        <v>223.909486230233</v>
      </c>
    </row>
    <row r="11" spans="2:8" x14ac:dyDescent="0.35">
      <c r="B11" s="12" t="s">
        <v>100</v>
      </c>
      <c r="C11" s="13">
        <v>6.2367051553458897</v>
      </c>
      <c r="D11" s="13">
        <v>4.4256286021348004</v>
      </c>
      <c r="E11" s="13">
        <v>-10.836075487935201</v>
      </c>
      <c r="F11" s="13">
        <v>18.504689828029601</v>
      </c>
      <c r="G11" s="13">
        <v>3.2115821428125599</v>
      </c>
      <c r="H11" s="13">
        <v>8.8180760409121408</v>
      </c>
    </row>
    <row r="12" spans="2:8" x14ac:dyDescent="0.35">
      <c r="B12" s="12" t="s">
        <v>32</v>
      </c>
      <c r="C12" s="13">
        <v>3.3132298341086002</v>
      </c>
      <c r="D12" s="13">
        <v>3.0835783189068402</v>
      </c>
      <c r="E12" s="13">
        <v>-12.6655924588761</v>
      </c>
      <c r="F12" s="13">
        <v>20.742131474087401</v>
      </c>
      <c r="G12" s="13">
        <v>3.0363454797557101</v>
      </c>
      <c r="H12" s="13">
        <v>8.4728123965724702</v>
      </c>
    </row>
    <row r="13" spans="2:8" x14ac:dyDescent="0.35">
      <c r="B13" s="12" t="s">
        <v>31</v>
      </c>
      <c r="C13" s="13">
        <v>2.8297201877548299</v>
      </c>
      <c r="D13" s="13">
        <v>1.3019050222297099</v>
      </c>
      <c r="E13" s="13">
        <v>2.0948409938882602</v>
      </c>
      <c r="F13" s="13">
        <v>-1.8530744974780899</v>
      </c>
      <c r="G13" s="13">
        <v>0.17007266925173101</v>
      </c>
      <c r="H13" s="13">
        <v>0.31829509783281001</v>
      </c>
    </row>
    <row r="14" spans="2:8" x14ac:dyDescent="0.35">
      <c r="B14" s="267"/>
      <c r="C14" s="268"/>
      <c r="D14" s="268"/>
      <c r="E14" s="268"/>
      <c r="F14" s="268"/>
      <c r="G14" s="268"/>
      <c r="H14" s="268"/>
    </row>
    <row r="15" spans="2:8" x14ac:dyDescent="0.35">
      <c r="B15" s="14" t="s">
        <v>648</v>
      </c>
      <c r="C15" s="14"/>
      <c r="D15" s="14"/>
      <c r="E15" s="14"/>
      <c r="F15" s="14"/>
      <c r="G15" s="14"/>
      <c r="H15" s="14"/>
    </row>
    <row r="16" spans="2:8" x14ac:dyDescent="0.35">
      <c r="B16" s="14" t="s">
        <v>649</v>
      </c>
      <c r="C16" s="14"/>
      <c r="D16" s="14"/>
      <c r="E16" s="14"/>
      <c r="F16" s="14"/>
      <c r="G16" s="14"/>
      <c r="H16" s="14"/>
    </row>
    <row r="17" spans="2:8" x14ac:dyDescent="0.35">
      <c r="B17" s="14" t="s">
        <v>646</v>
      </c>
      <c r="C17" s="14"/>
      <c r="D17" s="14"/>
      <c r="E17" s="14"/>
      <c r="F17" s="14"/>
      <c r="G17" s="14"/>
      <c r="H17" s="14"/>
    </row>
    <row r="18" spans="2:8" x14ac:dyDescent="0.35">
      <c r="B18" s="14" t="s">
        <v>647</v>
      </c>
      <c r="C18" s="14"/>
      <c r="D18" s="14"/>
      <c r="E18" s="14"/>
      <c r="F18" s="14"/>
      <c r="G18" s="14"/>
      <c r="H18" s="14"/>
    </row>
    <row r="19" spans="2:8" x14ac:dyDescent="0.35">
      <c r="B19" s="14" t="s">
        <v>614</v>
      </c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</sheetData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884-4AE6-478C-ADC6-44C09ABDA10C}">
  <dimension ref="B2:C18"/>
  <sheetViews>
    <sheetView showGridLines="0" workbookViewId="0">
      <selection activeCell="A2" sqref="A2"/>
    </sheetView>
  </sheetViews>
  <sheetFormatPr baseColWidth="10" defaultColWidth="10.90625" defaultRowHeight="12.5" x14ac:dyDescent="0.35"/>
  <cols>
    <col min="1" max="1" width="2.6328125" style="9" customWidth="1"/>
    <col min="2" max="2" width="35" style="9" customWidth="1"/>
    <col min="3" max="3" width="7.453125" style="9" customWidth="1"/>
    <col min="4" max="16384" width="10.90625" style="9"/>
  </cols>
  <sheetData>
    <row r="2" spans="2:3" x14ac:dyDescent="0.35">
      <c r="B2" s="8" t="s">
        <v>650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214</v>
      </c>
      <c r="C6" s="13">
        <v>55.884636444578</v>
      </c>
    </row>
    <row r="7" spans="2:3" x14ac:dyDescent="0.35">
      <c r="B7" s="12" t="s">
        <v>213</v>
      </c>
      <c r="C7" s="13">
        <v>24.628823605615501</v>
      </c>
    </row>
    <row r="8" spans="2:3" x14ac:dyDescent="0.35">
      <c r="B8" s="12" t="s">
        <v>212</v>
      </c>
      <c r="C8" s="13">
        <v>15.825828753295101</v>
      </c>
    </row>
    <row r="9" spans="2:3" x14ac:dyDescent="0.35">
      <c r="B9" s="12" t="s">
        <v>102</v>
      </c>
      <c r="C9" s="13">
        <v>2.8396302946723799</v>
      </c>
    </row>
    <row r="10" spans="2:3" x14ac:dyDescent="0.35">
      <c r="B10" s="12" t="s">
        <v>103</v>
      </c>
      <c r="C10" s="13">
        <v>0.82359229794719502</v>
      </c>
    </row>
    <row r="11" spans="2:3" x14ac:dyDescent="0.35">
      <c r="B11" s="267"/>
      <c r="C11" s="268"/>
    </row>
    <row r="12" spans="2:3" x14ac:dyDescent="0.35">
      <c r="B12" s="14" t="s">
        <v>651</v>
      </c>
      <c r="C12" s="14"/>
    </row>
    <row r="13" spans="2:3" x14ac:dyDescent="0.35">
      <c r="B13" s="14" t="s">
        <v>652</v>
      </c>
      <c r="C13" s="14"/>
    </row>
    <row r="14" spans="2:3" x14ac:dyDescent="0.35">
      <c r="B14" s="14" t="s">
        <v>653</v>
      </c>
      <c r="C14" s="14"/>
    </row>
    <row r="15" spans="2:3" x14ac:dyDescent="0.35">
      <c r="B15" s="14" t="s">
        <v>456</v>
      </c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</sheetData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12F4-93EE-47EA-8C13-190B6CACA942}">
  <dimension ref="B2:P1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0.54296875" style="9" customWidth="1"/>
    <col min="3" max="3" width="7.08984375" style="9" customWidth="1"/>
    <col min="4" max="4" width="8.36328125" style="9" customWidth="1"/>
    <col min="5" max="5" width="8" style="9" customWidth="1"/>
    <col min="6" max="6" width="7.90625" style="9" customWidth="1"/>
    <col min="7" max="7" width="7.54296875" style="9" customWidth="1"/>
    <col min="8" max="8" width="6.453125" style="9" customWidth="1"/>
    <col min="9" max="9" width="6.54296875" style="9" customWidth="1"/>
    <col min="10" max="10" width="8.453125" style="9" customWidth="1"/>
    <col min="11" max="11" width="11.90625" style="9" customWidth="1"/>
    <col min="12" max="12" width="9.90625" style="9" customWidth="1"/>
    <col min="13" max="13" width="8" style="9" customWidth="1"/>
    <col min="14" max="14" width="8.08984375" style="9" customWidth="1"/>
    <col min="15" max="15" width="7.453125" style="9" customWidth="1"/>
    <col min="16" max="16" width="7.54296875" style="9" customWidth="1"/>
    <col min="17" max="16384" width="10.90625" style="9"/>
  </cols>
  <sheetData>
    <row r="2" spans="2:16" x14ac:dyDescent="0.35">
      <c r="B2" s="8" t="s">
        <v>654</v>
      </c>
    </row>
    <row r="3" spans="2:16" x14ac:dyDescent="0.35">
      <c r="B3" s="8"/>
    </row>
    <row r="4" spans="2:16" x14ac:dyDescent="0.35">
      <c r="P4" s="285" t="s">
        <v>220</v>
      </c>
    </row>
    <row r="5" spans="2:16" x14ac:dyDescent="0.35">
      <c r="B5" s="9" t="s">
        <v>119</v>
      </c>
      <c r="C5" s="11" t="s">
        <v>219</v>
      </c>
      <c r="D5" s="11" t="s">
        <v>118</v>
      </c>
      <c r="E5" s="11" t="s">
        <v>117</v>
      </c>
      <c r="F5" s="11" t="s">
        <v>116</v>
      </c>
      <c r="G5" s="11" t="s">
        <v>115</v>
      </c>
      <c r="H5" s="11" t="s">
        <v>114</v>
      </c>
      <c r="I5" s="11" t="s">
        <v>113</v>
      </c>
      <c r="J5" s="11" t="s">
        <v>112</v>
      </c>
      <c r="K5" s="11" t="s">
        <v>111</v>
      </c>
      <c r="L5" s="11" t="s">
        <v>110</v>
      </c>
      <c r="M5" s="11" t="s">
        <v>109</v>
      </c>
      <c r="N5" s="11" t="s">
        <v>108</v>
      </c>
      <c r="O5" s="11" t="s">
        <v>107</v>
      </c>
      <c r="P5" s="11" t="s">
        <v>106</v>
      </c>
    </row>
    <row r="6" spans="2:16" x14ac:dyDescent="0.35">
      <c r="B6" s="12" t="s">
        <v>218</v>
      </c>
      <c r="C6" s="13">
        <v>100</v>
      </c>
      <c r="D6" s="13">
        <v>101.70062566029399</v>
      </c>
      <c r="E6" s="13">
        <v>106.12522617122499</v>
      </c>
      <c r="F6" s="13">
        <v>109.934295065011</v>
      </c>
      <c r="G6" s="13">
        <v>115.64060815062101</v>
      </c>
      <c r="H6" s="13">
        <v>120.11889855278</v>
      </c>
      <c r="I6" s="13">
        <v>124.808916681535</v>
      </c>
      <c r="J6" s="13">
        <v>127.72267436195401</v>
      </c>
      <c r="K6" s="13">
        <v>130.42963027374401</v>
      </c>
      <c r="L6" s="13">
        <v>134.24587116273901</v>
      </c>
      <c r="M6" s="13">
        <v>116.701915887173</v>
      </c>
      <c r="N6" s="13">
        <v>141.580402666905</v>
      </c>
      <c r="O6" s="13">
        <v>146.10710429962501</v>
      </c>
      <c r="P6" s="13">
        <v>158.737862391449</v>
      </c>
    </row>
    <row r="7" spans="2:16" x14ac:dyDescent="0.35">
      <c r="B7" s="12" t="s">
        <v>217</v>
      </c>
      <c r="C7" s="13">
        <v>100</v>
      </c>
      <c r="D7" s="13">
        <v>105.08723872265701</v>
      </c>
      <c r="E7" s="13">
        <v>110.517659851313</v>
      </c>
      <c r="F7" s="13">
        <v>113.186558995944</v>
      </c>
      <c r="G7" s="13">
        <v>118.30031512698</v>
      </c>
      <c r="H7" s="13">
        <v>123.21830589309</v>
      </c>
      <c r="I7" s="13">
        <v>127.932251784927</v>
      </c>
      <c r="J7" s="13">
        <v>131.35654784070999</v>
      </c>
      <c r="K7" s="13">
        <v>131.82681257104599</v>
      </c>
      <c r="L7" s="13">
        <v>135.60409830388201</v>
      </c>
      <c r="M7" s="13">
        <v>113.72219720027999</v>
      </c>
      <c r="N7" s="13">
        <v>135.959118374545</v>
      </c>
      <c r="O7" s="13">
        <v>136.89876294945</v>
      </c>
      <c r="P7" s="13">
        <v>145.47882967891101</v>
      </c>
    </row>
    <row r="8" spans="2:16" x14ac:dyDescent="0.35">
      <c r="B8" s="12" t="s">
        <v>216</v>
      </c>
      <c r="C8" s="13">
        <v>100</v>
      </c>
      <c r="D8" s="13">
        <v>105.377978519907</v>
      </c>
      <c r="E8" s="13">
        <v>108.58744865246599</v>
      </c>
      <c r="F8" s="13">
        <v>112.851532917032</v>
      </c>
      <c r="G8" s="13">
        <v>117.880883800665</v>
      </c>
      <c r="H8" s="13">
        <v>123.27870162979499</v>
      </c>
      <c r="I8" s="13">
        <v>128.527143616421</v>
      </c>
      <c r="J8" s="13">
        <v>133.68660011583501</v>
      </c>
      <c r="K8" s="13">
        <v>144.27155607814001</v>
      </c>
      <c r="L8" s="13">
        <v>158.45289473226001</v>
      </c>
      <c r="M8" s="13">
        <v>166.24245009361499</v>
      </c>
      <c r="N8" s="13">
        <v>206.61499040348099</v>
      </c>
      <c r="O8" s="13">
        <v>234.64985506687901</v>
      </c>
      <c r="P8" s="13">
        <v>258.94511894771898</v>
      </c>
    </row>
    <row r="9" spans="2:16" x14ac:dyDescent="0.35">
      <c r="B9" s="12" t="s">
        <v>215</v>
      </c>
      <c r="C9" s="13">
        <v>100</v>
      </c>
      <c r="D9" s="13">
        <v>101.317079716336</v>
      </c>
      <c r="E9" s="13">
        <v>102.693385652625</v>
      </c>
      <c r="F9" s="13">
        <v>102.601500800282</v>
      </c>
      <c r="G9" s="13">
        <v>104.039614216164</v>
      </c>
      <c r="H9" s="13">
        <v>106.841885062053</v>
      </c>
      <c r="I9" s="13">
        <v>108.60428929736</v>
      </c>
      <c r="J9" s="13">
        <v>110.424784172261</v>
      </c>
      <c r="K9" s="13">
        <v>113.225787568738</v>
      </c>
      <c r="L9" s="13">
        <v>116.19884899175899</v>
      </c>
      <c r="M9" s="13">
        <v>114.103332055313</v>
      </c>
      <c r="N9" s="13">
        <v>121.15629950710201</v>
      </c>
      <c r="O9" s="13">
        <v>115.351547429013</v>
      </c>
      <c r="P9" s="13">
        <v>129.32307146755301</v>
      </c>
    </row>
    <row r="10" spans="2:16" x14ac:dyDescent="0.35">
      <c r="B10" s="267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2:16" x14ac:dyDescent="0.35">
      <c r="B11" s="14" t="s">
        <v>656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655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2:16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</sheetData>
  <pageMargins left="0.7" right="0.7" top="0.75" bottom="0.75" header="0.3" footer="0.3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FC74-0820-42AA-9B4D-9B2BE2D79631}">
  <dimension ref="B2:I24"/>
  <sheetViews>
    <sheetView showGridLines="0" workbookViewId="0">
      <selection activeCell="B5" sqref="B5"/>
    </sheetView>
  </sheetViews>
  <sheetFormatPr baseColWidth="10" defaultColWidth="10.90625" defaultRowHeight="12.5" x14ac:dyDescent="0.35"/>
  <cols>
    <col min="1" max="1" width="2.6328125" style="9" customWidth="1"/>
    <col min="2" max="2" width="24.90625" style="9" customWidth="1"/>
    <col min="3" max="3" width="5.6328125" style="9" customWidth="1"/>
    <col min="4" max="4" width="6" style="9" customWidth="1"/>
    <col min="5" max="5" width="5.90625" style="9" customWidth="1"/>
    <col min="6" max="6" width="6.08984375" style="9" customWidth="1"/>
    <col min="7" max="7" width="5.453125" style="9" customWidth="1"/>
    <col min="8" max="8" width="6.453125" style="9" customWidth="1"/>
    <col min="9" max="9" width="6.36328125" style="9" customWidth="1"/>
    <col min="10" max="16384" width="10.90625" style="9"/>
  </cols>
  <sheetData>
    <row r="2" spans="2:9" x14ac:dyDescent="0.35">
      <c r="B2" s="8" t="s">
        <v>657</v>
      </c>
    </row>
    <row r="3" spans="2:9" x14ac:dyDescent="0.35">
      <c r="B3" s="10"/>
    </row>
    <row r="4" spans="2:9" x14ac:dyDescent="0.35">
      <c r="B4" s="9" t="s">
        <v>119</v>
      </c>
      <c r="C4" s="11" t="s">
        <v>112</v>
      </c>
      <c r="D4" s="11" t="s">
        <v>111</v>
      </c>
      <c r="E4" s="11" t="s">
        <v>110</v>
      </c>
      <c r="F4" s="11" t="s">
        <v>109</v>
      </c>
      <c r="G4" s="11" t="s">
        <v>108</v>
      </c>
      <c r="H4" s="11" t="s">
        <v>107</v>
      </c>
      <c r="I4" s="11" t="s">
        <v>106</v>
      </c>
    </row>
    <row r="5" spans="2:9" x14ac:dyDescent="0.35">
      <c r="B5" s="12" t="s">
        <v>211</v>
      </c>
      <c r="C5" s="13" t="s">
        <v>268</v>
      </c>
      <c r="D5" s="13" t="s">
        <v>267</v>
      </c>
      <c r="E5" s="13" t="s">
        <v>266</v>
      </c>
      <c r="F5" s="13" t="s">
        <v>265</v>
      </c>
      <c r="G5" s="13" t="s">
        <v>221</v>
      </c>
      <c r="H5" s="13" t="s">
        <v>221</v>
      </c>
      <c r="I5" s="13" t="s">
        <v>221</v>
      </c>
    </row>
    <row r="6" spans="2:9" x14ac:dyDescent="0.35">
      <c r="B6" s="12" t="s">
        <v>659</v>
      </c>
      <c r="C6" s="13" t="s">
        <v>264</v>
      </c>
      <c r="D6" s="13" t="s">
        <v>263</v>
      </c>
      <c r="E6" s="13" t="s">
        <v>262</v>
      </c>
      <c r="F6" s="13" t="s">
        <v>261</v>
      </c>
      <c r="G6" s="13" t="s">
        <v>221</v>
      </c>
      <c r="H6" s="13" t="s">
        <v>221</v>
      </c>
      <c r="I6" s="13" t="s">
        <v>221</v>
      </c>
    </row>
    <row r="7" spans="2:9" x14ac:dyDescent="0.35">
      <c r="B7" s="12" t="s">
        <v>660</v>
      </c>
      <c r="C7" s="13" t="s">
        <v>245</v>
      </c>
      <c r="D7" s="13" t="s">
        <v>260</v>
      </c>
      <c r="E7" s="13" t="s">
        <v>243</v>
      </c>
      <c r="F7" s="13" t="s">
        <v>243</v>
      </c>
      <c r="G7" s="13" t="s">
        <v>221</v>
      </c>
      <c r="H7" s="13" t="s">
        <v>221</v>
      </c>
      <c r="I7" s="13" t="s">
        <v>221</v>
      </c>
    </row>
    <row r="8" spans="2:9" x14ac:dyDescent="0.35">
      <c r="B8" s="12" t="s">
        <v>210</v>
      </c>
      <c r="C8" s="13" t="s">
        <v>259</v>
      </c>
      <c r="D8" s="13" t="s">
        <v>259</v>
      </c>
      <c r="E8" s="13" t="s">
        <v>258</v>
      </c>
      <c r="F8" s="13" t="s">
        <v>257</v>
      </c>
      <c r="G8" s="13" t="s">
        <v>256</v>
      </c>
      <c r="H8" s="13" t="s">
        <v>255</v>
      </c>
      <c r="I8" s="13" t="s">
        <v>254</v>
      </c>
    </row>
    <row r="9" spans="2:9" x14ac:dyDescent="0.35">
      <c r="B9" s="12" t="s">
        <v>659</v>
      </c>
      <c r="C9" s="13" t="s">
        <v>253</v>
      </c>
      <c r="D9" s="13" t="s">
        <v>252</v>
      </c>
      <c r="E9" s="13" t="s">
        <v>251</v>
      </c>
      <c r="F9" s="13" t="s">
        <v>250</v>
      </c>
      <c r="G9" s="13" t="s">
        <v>249</v>
      </c>
      <c r="H9" s="13" t="s">
        <v>248</v>
      </c>
      <c r="I9" s="13" t="s">
        <v>247</v>
      </c>
    </row>
    <row r="10" spans="2:9" x14ac:dyDescent="0.35">
      <c r="B10" s="12" t="s">
        <v>660</v>
      </c>
      <c r="C10" s="13" t="s">
        <v>246</v>
      </c>
      <c r="D10" s="13" t="s">
        <v>246</v>
      </c>
      <c r="E10" s="13" t="s">
        <v>226</v>
      </c>
      <c r="F10" s="13" t="s">
        <v>246</v>
      </c>
      <c r="G10" s="13" t="s">
        <v>246</v>
      </c>
      <c r="H10" s="13" t="s">
        <v>246</v>
      </c>
      <c r="I10" s="13" t="s">
        <v>246</v>
      </c>
    </row>
    <row r="11" spans="2:9" x14ac:dyDescent="0.35">
      <c r="B11" s="12" t="s">
        <v>209</v>
      </c>
      <c r="C11" s="13" t="s">
        <v>245</v>
      </c>
      <c r="D11" s="13" t="s">
        <v>244</v>
      </c>
      <c r="E11" s="13" t="s">
        <v>243</v>
      </c>
      <c r="F11" s="13" t="s">
        <v>242</v>
      </c>
      <c r="G11" s="13" t="s">
        <v>241</v>
      </c>
      <c r="H11" s="13" t="s">
        <v>240</v>
      </c>
      <c r="I11" s="13" t="s">
        <v>239</v>
      </c>
    </row>
    <row r="12" spans="2:9" x14ac:dyDescent="0.35">
      <c r="B12" s="12" t="s">
        <v>661</v>
      </c>
      <c r="C12" s="13" t="s">
        <v>238</v>
      </c>
      <c r="D12" s="13" t="s">
        <v>237</v>
      </c>
      <c r="E12" s="13" t="s">
        <v>236</v>
      </c>
      <c r="F12" s="13" t="s">
        <v>235</v>
      </c>
      <c r="G12" s="13" t="s">
        <v>234</v>
      </c>
      <c r="H12" s="13" t="s">
        <v>233</v>
      </c>
      <c r="I12" s="13" t="s">
        <v>232</v>
      </c>
    </row>
    <row r="13" spans="2:9" x14ac:dyDescent="0.35">
      <c r="B13" s="12" t="s">
        <v>662</v>
      </c>
      <c r="C13" s="13" t="s">
        <v>231</v>
      </c>
      <c r="D13" s="13" t="s">
        <v>230</v>
      </c>
      <c r="E13" s="13" t="s">
        <v>229</v>
      </c>
      <c r="F13" s="13" t="s">
        <v>228</v>
      </c>
      <c r="G13" s="13" t="s">
        <v>227</v>
      </c>
      <c r="H13" s="13" t="s">
        <v>226</v>
      </c>
      <c r="I13" s="13" t="s">
        <v>225</v>
      </c>
    </row>
    <row r="14" spans="2:9" x14ac:dyDescent="0.35">
      <c r="B14" s="12" t="s">
        <v>208</v>
      </c>
      <c r="C14" s="13" t="s">
        <v>224</v>
      </c>
      <c r="D14" s="13" t="s">
        <v>221</v>
      </c>
      <c r="E14" s="13" t="s">
        <v>221</v>
      </c>
      <c r="F14" s="13" t="s">
        <v>221</v>
      </c>
      <c r="G14" s="13" t="s">
        <v>221</v>
      </c>
      <c r="H14" s="13" t="s">
        <v>221</v>
      </c>
      <c r="I14" s="13" t="s">
        <v>221</v>
      </c>
    </row>
    <row r="15" spans="2:9" x14ac:dyDescent="0.35">
      <c r="B15" s="12" t="s">
        <v>661</v>
      </c>
      <c r="C15" s="13" t="s">
        <v>223</v>
      </c>
      <c r="D15" s="13" t="s">
        <v>221</v>
      </c>
      <c r="E15" s="13" t="s">
        <v>221</v>
      </c>
      <c r="F15" s="13" t="s">
        <v>221</v>
      </c>
      <c r="G15" s="13" t="s">
        <v>221</v>
      </c>
      <c r="H15" s="13" t="s">
        <v>221</v>
      </c>
      <c r="I15" s="13" t="s">
        <v>221</v>
      </c>
    </row>
    <row r="16" spans="2:9" x14ac:dyDescent="0.35">
      <c r="B16" s="12" t="s">
        <v>662</v>
      </c>
      <c r="C16" s="13" t="s">
        <v>222</v>
      </c>
      <c r="D16" s="13" t="s">
        <v>221</v>
      </c>
      <c r="E16" s="13" t="s">
        <v>221</v>
      </c>
      <c r="F16" s="13" t="s">
        <v>221</v>
      </c>
      <c r="G16" s="13" t="s">
        <v>221</v>
      </c>
      <c r="H16" s="13" t="s">
        <v>221</v>
      </c>
      <c r="I16" s="13" t="s">
        <v>221</v>
      </c>
    </row>
    <row r="17" spans="2:9" x14ac:dyDescent="0.35">
      <c r="B17" s="267"/>
      <c r="C17" s="268"/>
      <c r="D17" s="268"/>
      <c r="E17" s="268"/>
      <c r="F17" s="268"/>
      <c r="G17" s="268"/>
      <c r="H17" s="268"/>
      <c r="I17" s="268"/>
    </row>
    <row r="18" spans="2:9" x14ac:dyDescent="0.35">
      <c r="B18" s="14" t="s">
        <v>658</v>
      </c>
      <c r="C18" s="14"/>
      <c r="D18" s="14"/>
      <c r="E18" s="14"/>
      <c r="F18" s="14"/>
      <c r="G18" s="14"/>
      <c r="H18" s="14"/>
      <c r="I18" s="14"/>
    </row>
    <row r="19" spans="2:9" x14ac:dyDescent="0.35">
      <c r="B19" s="14" t="s">
        <v>665</v>
      </c>
      <c r="C19" s="14"/>
      <c r="D19" s="14"/>
      <c r="E19" s="14"/>
      <c r="F19" s="14"/>
      <c r="G19" s="14"/>
      <c r="H19" s="14"/>
      <c r="I19" s="14"/>
    </row>
    <row r="20" spans="2:9" x14ac:dyDescent="0.35">
      <c r="B20" s="14" t="s">
        <v>663</v>
      </c>
      <c r="C20" s="14"/>
      <c r="D20" s="14"/>
      <c r="E20" s="14"/>
      <c r="F20" s="14"/>
      <c r="G20" s="14"/>
      <c r="H20" s="14"/>
      <c r="I20" s="14"/>
    </row>
    <row r="21" spans="2:9" x14ac:dyDescent="0.35">
      <c r="B21" s="14" t="s">
        <v>666</v>
      </c>
      <c r="C21" s="14"/>
      <c r="D21" s="14"/>
      <c r="E21" s="14"/>
      <c r="F21" s="14"/>
      <c r="G21" s="14"/>
      <c r="H21" s="14"/>
      <c r="I21" s="14"/>
    </row>
    <row r="22" spans="2:9" x14ac:dyDescent="0.35">
      <c r="B22" s="14" t="s">
        <v>664</v>
      </c>
      <c r="C22" s="14"/>
      <c r="D22" s="14"/>
      <c r="E22" s="14"/>
      <c r="F22" s="14"/>
      <c r="G22" s="14"/>
      <c r="H22" s="14"/>
      <c r="I22" s="14"/>
    </row>
    <row r="23" spans="2:9" x14ac:dyDescent="0.35">
      <c r="B23" s="14" t="s">
        <v>667</v>
      </c>
      <c r="C23" s="14"/>
      <c r="D23" s="14"/>
      <c r="E23" s="14"/>
      <c r="F23" s="14"/>
      <c r="G23" s="14"/>
      <c r="H23" s="14"/>
      <c r="I23" s="14"/>
    </row>
    <row r="24" spans="2:9" x14ac:dyDescent="0.35">
      <c r="B24" s="14"/>
      <c r="C24" s="14"/>
      <c r="D24" s="14"/>
      <c r="E24" s="14"/>
      <c r="F24" s="14"/>
      <c r="G24" s="14"/>
      <c r="H24" s="14"/>
      <c r="I24" s="14"/>
    </row>
  </sheetData>
  <pageMargins left="0.7" right="0.7" top="0.75" bottom="0.75" header="0.3" footer="0.3"/>
  <pageSetup paperSize="9" orientation="portrait" horizontalDpi="300" verticalDpi="30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C69F-D05D-4ECC-9C15-14F601E1477D}">
  <dimension ref="B2:H2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37" style="9" customWidth="1"/>
    <col min="3" max="3" width="10.08984375" style="9" customWidth="1"/>
    <col min="4" max="4" width="13.36328125" style="9" customWidth="1"/>
    <col min="5" max="5" width="8.453125" style="9" customWidth="1"/>
    <col min="6" max="6" width="12.6328125" style="9" customWidth="1"/>
    <col min="7" max="7" width="9.54296875" style="9" customWidth="1"/>
    <col min="8" max="8" width="11.90625" style="9" customWidth="1"/>
    <col min="9" max="16384" width="10.90625" style="9"/>
  </cols>
  <sheetData>
    <row r="2" spans="2:8" x14ac:dyDescent="0.35">
      <c r="B2" s="8" t="s">
        <v>677</v>
      </c>
    </row>
    <row r="3" spans="2:8" x14ac:dyDescent="0.35">
      <c r="B3" s="8"/>
    </row>
    <row r="4" spans="2:8" x14ac:dyDescent="0.35">
      <c r="H4" s="285" t="s">
        <v>276</v>
      </c>
    </row>
    <row r="5" spans="2:8" x14ac:dyDescent="0.35">
      <c r="B5" s="9" t="s">
        <v>119</v>
      </c>
      <c r="C5" s="11" t="s">
        <v>15</v>
      </c>
      <c r="D5" s="11" t="s">
        <v>81</v>
      </c>
      <c r="E5" s="11" t="s">
        <v>82</v>
      </c>
      <c r="F5" s="11" t="s">
        <v>275</v>
      </c>
      <c r="G5" s="11" t="s">
        <v>669</v>
      </c>
      <c r="H5" s="11" t="s">
        <v>84</v>
      </c>
    </row>
    <row r="6" spans="2:8" x14ac:dyDescent="0.35">
      <c r="B6" s="12" t="s">
        <v>274</v>
      </c>
      <c r="C6" s="13">
        <v>9094.2224800000004</v>
      </c>
      <c r="D6" s="13">
        <v>6011.9129599999997</v>
      </c>
      <c r="E6" s="13">
        <v>16.169920000000001</v>
      </c>
      <c r="F6" s="13"/>
      <c r="G6" s="13">
        <v>1720.63714</v>
      </c>
      <c r="H6" s="13">
        <v>1345.5024599999999</v>
      </c>
    </row>
    <row r="7" spans="2:8" x14ac:dyDescent="0.35">
      <c r="B7" s="12" t="s">
        <v>273</v>
      </c>
      <c r="C7" s="13">
        <v>99.999999900000006</v>
      </c>
      <c r="D7" s="13">
        <v>66.106948399999993</v>
      </c>
      <c r="E7" s="13">
        <v>0.1778043</v>
      </c>
      <c r="F7" s="13"/>
      <c r="G7" s="13">
        <v>18.9201126</v>
      </c>
      <c r="H7" s="13">
        <v>14.795134600000001</v>
      </c>
    </row>
    <row r="8" spans="2:8" x14ac:dyDescent="0.35">
      <c r="B8" s="12" t="s">
        <v>272</v>
      </c>
      <c r="C8" s="13">
        <v>7227.9986399999998</v>
      </c>
      <c r="D8" s="13">
        <v>4653.4004999999997</v>
      </c>
      <c r="E8" s="13">
        <v>11.02924</v>
      </c>
      <c r="F8" s="13"/>
      <c r="G8" s="13">
        <v>1267.6605500000001</v>
      </c>
      <c r="H8" s="13">
        <v>1295.9083499999999</v>
      </c>
    </row>
    <row r="9" spans="2:8" x14ac:dyDescent="0.35">
      <c r="B9" s="12" t="s">
        <v>271</v>
      </c>
      <c r="C9" s="13">
        <v>100.00000009999999</v>
      </c>
      <c r="D9" s="13">
        <v>64.380207200000001</v>
      </c>
      <c r="E9" s="13">
        <v>0.15259059999999999</v>
      </c>
      <c r="F9" s="13"/>
      <c r="G9" s="13">
        <v>17.5381958</v>
      </c>
      <c r="H9" s="13">
        <v>17.9290065</v>
      </c>
    </row>
    <row r="10" spans="2:8" x14ac:dyDescent="0.35">
      <c r="B10" s="12" t="s">
        <v>270</v>
      </c>
      <c r="C10" s="13">
        <v>1866.223823</v>
      </c>
      <c r="D10" s="13">
        <v>1358.512457</v>
      </c>
      <c r="E10" s="13">
        <v>5.1406710000000002</v>
      </c>
      <c r="F10" s="13"/>
      <c r="G10" s="13">
        <v>452.97658100000001</v>
      </c>
      <c r="H10" s="13">
        <v>49.594113999999998</v>
      </c>
    </row>
    <row r="11" spans="2:8" x14ac:dyDescent="0.35">
      <c r="B11" s="12" t="s">
        <v>269</v>
      </c>
      <c r="C11" s="13">
        <v>100.00000009999999</v>
      </c>
      <c r="D11" s="13">
        <v>72.794722699999994</v>
      </c>
      <c r="E11" s="13">
        <v>0.2754585</v>
      </c>
      <c r="F11" s="13"/>
      <c r="G11" s="13">
        <v>24.272360899999999</v>
      </c>
      <c r="H11" s="13">
        <v>2.6574580000000001</v>
      </c>
    </row>
    <row r="12" spans="2:8" x14ac:dyDescent="0.35">
      <c r="B12" s="12" t="s">
        <v>670</v>
      </c>
      <c r="C12" s="13">
        <v>1252.571999</v>
      </c>
      <c r="D12" s="13">
        <v>1005.2028309999999</v>
      </c>
      <c r="E12" s="13">
        <v>3.5295459999999999</v>
      </c>
      <c r="F12" s="13">
        <v>243.83962199999999</v>
      </c>
      <c r="G12" s="13"/>
      <c r="H12" s="13"/>
    </row>
    <row r="13" spans="2:8" x14ac:dyDescent="0.35">
      <c r="B13" s="12" t="s">
        <v>671</v>
      </c>
      <c r="C13" s="13">
        <v>100</v>
      </c>
      <c r="D13" s="13">
        <v>80.251101899999995</v>
      </c>
      <c r="E13" s="13">
        <v>0.28178389999999998</v>
      </c>
      <c r="F13" s="13">
        <v>19.467114200000001</v>
      </c>
      <c r="G13" s="13"/>
      <c r="H13" s="13"/>
    </row>
    <row r="14" spans="2:8" x14ac:dyDescent="0.35">
      <c r="B14" s="12" t="s">
        <v>672</v>
      </c>
      <c r="C14" s="13">
        <v>389.74233800000002</v>
      </c>
      <c r="D14" s="13">
        <v>275.09780000000001</v>
      </c>
      <c r="E14" s="13">
        <v>1.581345</v>
      </c>
      <c r="F14" s="13">
        <v>113.063193</v>
      </c>
      <c r="G14" s="13"/>
      <c r="H14" s="13"/>
    </row>
    <row r="15" spans="2:8" x14ac:dyDescent="0.35">
      <c r="B15" s="12" t="s">
        <v>673</v>
      </c>
      <c r="C15" s="13">
        <v>100</v>
      </c>
      <c r="D15" s="13">
        <v>70.584530999999998</v>
      </c>
      <c r="E15" s="13">
        <v>0.40574100000000002</v>
      </c>
      <c r="F15" s="13">
        <v>29.009727999999999</v>
      </c>
      <c r="G15" s="13"/>
      <c r="H15" s="13"/>
    </row>
    <row r="16" spans="2:8" x14ac:dyDescent="0.35">
      <c r="B16" s="12" t="s">
        <v>674</v>
      </c>
      <c r="C16" s="13">
        <v>223.90948623</v>
      </c>
      <c r="D16" s="13">
        <v>78.21182598</v>
      </c>
      <c r="E16" s="13">
        <v>2.9780540000000001E-2</v>
      </c>
      <c r="F16" s="13">
        <v>145.66787970999999</v>
      </c>
      <c r="G16" s="13"/>
      <c r="H16" s="13"/>
    </row>
    <row r="17" spans="2:8" x14ac:dyDescent="0.35">
      <c r="B17" s="12" t="s">
        <v>675</v>
      </c>
      <c r="C17" s="13">
        <v>100</v>
      </c>
      <c r="D17" s="13">
        <v>34.930108269999998</v>
      </c>
      <c r="E17" s="13">
        <v>1.330026E-2</v>
      </c>
      <c r="F17" s="13">
        <v>65.056591470000001</v>
      </c>
      <c r="G17" s="13"/>
      <c r="H17" s="13"/>
    </row>
    <row r="18" spans="2:8" x14ac:dyDescent="0.35">
      <c r="B18" s="267"/>
      <c r="C18" s="268"/>
      <c r="D18" s="268"/>
      <c r="E18" s="268"/>
      <c r="F18" s="268"/>
      <c r="G18" s="268"/>
      <c r="H18" s="268"/>
    </row>
    <row r="19" spans="2:8" x14ac:dyDescent="0.35">
      <c r="B19" s="14" t="s">
        <v>676</v>
      </c>
      <c r="C19" s="14"/>
      <c r="D19" s="14"/>
      <c r="E19" s="14"/>
      <c r="F19" s="14"/>
      <c r="G19" s="14"/>
      <c r="H19" s="14"/>
    </row>
    <row r="20" spans="2:8" x14ac:dyDescent="0.35">
      <c r="B20" s="14" t="s">
        <v>668</v>
      </c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  <row r="25" spans="2:8" x14ac:dyDescent="0.35">
      <c r="B25" s="14"/>
      <c r="C25" s="14"/>
      <c r="D25" s="14"/>
      <c r="E25" s="14"/>
      <c r="F25" s="14"/>
      <c r="G25" s="14"/>
      <c r="H25" s="14"/>
    </row>
    <row r="26" spans="2:8" x14ac:dyDescent="0.35">
      <c r="B26" s="14"/>
      <c r="C26" s="14"/>
      <c r="D26" s="14"/>
      <c r="E26" s="14"/>
      <c r="F26" s="14"/>
      <c r="G26" s="14"/>
      <c r="H26" s="14"/>
    </row>
    <row r="27" spans="2:8" x14ac:dyDescent="0.35">
      <c r="B27" s="14"/>
      <c r="C27" s="14"/>
      <c r="D27" s="14"/>
      <c r="E27" s="14"/>
      <c r="F27" s="14"/>
      <c r="G27" s="14"/>
      <c r="H27" s="14"/>
    </row>
    <row r="28" spans="2:8" x14ac:dyDescent="0.35">
      <c r="B28" s="14"/>
      <c r="C28" s="14"/>
      <c r="D28" s="14"/>
      <c r="E28" s="14"/>
      <c r="F28" s="14"/>
      <c r="G28" s="14"/>
      <c r="H28" s="1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58BB-4965-4E0B-8436-4077A1897B07}">
  <dimension ref="B2:O28"/>
  <sheetViews>
    <sheetView showGridLines="0" zoomScaleNormal="100" workbookViewId="0"/>
  </sheetViews>
  <sheetFormatPr baseColWidth="10" defaultColWidth="11.453125" defaultRowHeight="12.5" x14ac:dyDescent="0.35"/>
  <cols>
    <col min="1" max="1" width="3.6328125" style="5" customWidth="1"/>
    <col min="2" max="2" width="30.453125" style="5" customWidth="1"/>
    <col min="3" max="15" width="7.90625" style="5" customWidth="1"/>
    <col min="16" max="16384" width="11.453125" style="5"/>
  </cols>
  <sheetData>
    <row r="2" spans="2:15" x14ac:dyDescent="0.35">
      <c r="B2" s="4" t="s">
        <v>40</v>
      </c>
      <c r="C2" s="4"/>
    </row>
    <row r="3" spans="2:15" x14ac:dyDescent="0.35">
      <c r="B3" s="4"/>
      <c r="C3" s="4"/>
    </row>
    <row r="4" spans="2:15" x14ac:dyDescent="0.35">
      <c r="O4" s="6" t="s">
        <v>17</v>
      </c>
    </row>
    <row r="5" spans="2:15" x14ac:dyDescent="0.35">
      <c r="B5" s="228"/>
      <c r="C5" s="229">
        <v>2011</v>
      </c>
      <c r="D5" s="229">
        <v>2012</v>
      </c>
      <c r="E5" s="229">
        <v>2013</v>
      </c>
      <c r="F5" s="229">
        <v>2014</v>
      </c>
      <c r="G5" s="229">
        <v>2015</v>
      </c>
      <c r="H5" s="229">
        <v>2016</v>
      </c>
      <c r="I5" s="229">
        <v>2017</v>
      </c>
      <c r="J5" s="229">
        <v>2018</v>
      </c>
      <c r="K5" s="229">
        <v>2019</v>
      </c>
      <c r="L5" s="229">
        <v>2020</v>
      </c>
      <c r="M5" s="229">
        <v>2021</v>
      </c>
      <c r="N5" s="229">
        <v>2022</v>
      </c>
      <c r="O5" s="229">
        <v>2023</v>
      </c>
    </row>
    <row r="6" spans="2:15" s="4" customFormat="1" x14ac:dyDescent="0.35">
      <c r="B6" s="83" t="s">
        <v>7</v>
      </c>
      <c r="C6" s="122">
        <v>4.5591565642454801E-4</v>
      </c>
      <c r="D6" s="122">
        <v>0.108318879650979</v>
      </c>
      <c r="E6" s="122">
        <v>0.62373385724115804</v>
      </c>
      <c r="F6" s="122">
        <v>0.19622175743158499</v>
      </c>
      <c r="G6" s="122">
        <v>-0.15924596198708099</v>
      </c>
      <c r="H6" s="122">
        <v>3.1604719374947701E-2</v>
      </c>
      <c r="I6" s="122">
        <v>0.43848836901083599</v>
      </c>
      <c r="J6" s="122">
        <v>0.20326129141371399</v>
      </c>
      <c r="K6" s="122">
        <v>0.72796468777336099</v>
      </c>
      <c r="L6" s="122">
        <v>5.5283548399892899</v>
      </c>
      <c r="M6" s="122">
        <v>1.33601404442884</v>
      </c>
      <c r="N6" s="122">
        <v>2.1324584385860601</v>
      </c>
      <c r="O6" s="122">
        <v>1.3256201691248</v>
      </c>
    </row>
    <row r="7" spans="2:15" x14ac:dyDescent="0.35">
      <c r="B7" s="83" t="s">
        <v>8</v>
      </c>
      <c r="C7" s="122">
        <v>3.8863011368714298E-2</v>
      </c>
      <c r="D7" s="122">
        <v>8.0924625681345497E-3</v>
      </c>
      <c r="E7" s="122">
        <v>-1.8545177421614201E-2</v>
      </c>
      <c r="F7" s="122">
        <v>-4.399174070576E-2</v>
      </c>
      <c r="G7" s="122">
        <v>-0.128423788241392</v>
      </c>
      <c r="H7" s="122">
        <v>-0.15196357298473001</v>
      </c>
      <c r="I7" s="122">
        <v>-0.155434858980743</v>
      </c>
      <c r="J7" s="122">
        <v>-0.13655010326469899</v>
      </c>
      <c r="K7" s="122">
        <v>6.2612536187883303E-2</v>
      </c>
      <c r="L7" s="122">
        <v>0.59002154386245398</v>
      </c>
      <c r="M7" s="122">
        <v>-2.0484624823198499E-2</v>
      </c>
      <c r="N7" s="122">
        <v>5.8099531530791101E-2</v>
      </c>
      <c r="O7" s="122">
        <v>4.6991615700827397E-2</v>
      </c>
    </row>
    <row r="8" spans="2:15" x14ac:dyDescent="0.35">
      <c r="B8" s="83" t="s">
        <v>22</v>
      </c>
      <c r="C8" s="122">
        <v>0.223246089585621</v>
      </c>
      <c r="D8" s="122">
        <v>5.6957666650228202E-2</v>
      </c>
      <c r="E8" s="122">
        <v>1.7777563753219601E-2</v>
      </c>
      <c r="F8" s="122">
        <v>1.8775002379950199E-2</v>
      </c>
      <c r="G8" s="122">
        <v>5.42719377091056E-2</v>
      </c>
      <c r="H8" s="122">
        <v>3.7564439430229302E-2</v>
      </c>
      <c r="I8" s="122">
        <v>0.31766436578644902</v>
      </c>
      <c r="J8" s="122">
        <v>0.25194344977781002</v>
      </c>
      <c r="K8" s="122">
        <v>6.5480188762416E-2</v>
      </c>
      <c r="L8" s="122">
        <v>0.375908711965877</v>
      </c>
      <c r="M8" s="122">
        <v>-0.239044411902847</v>
      </c>
      <c r="N8" s="122">
        <v>0.131694042069887</v>
      </c>
      <c r="O8" s="122">
        <v>0.16428513915772</v>
      </c>
    </row>
    <row r="9" spans="2:15" s="4" customFormat="1" x14ac:dyDescent="0.35">
      <c r="B9" s="83" t="s">
        <v>38</v>
      </c>
      <c r="C9" s="122">
        <v>-3.4510144015144892E-2</v>
      </c>
      <c r="D9" s="122">
        <v>7.1276742618044411E-2</v>
      </c>
      <c r="E9" s="122">
        <v>0.17896532942120424</v>
      </c>
      <c r="F9" s="122">
        <v>4.6420782671594024E-2</v>
      </c>
      <c r="G9" s="122">
        <v>8.3447467292387958E-2</v>
      </c>
      <c r="H9" s="122">
        <v>-2.8649826897251273E-2</v>
      </c>
      <c r="I9" s="122">
        <v>-2.450916477016183E-2</v>
      </c>
      <c r="J9" s="122">
        <v>-3.4400171338144492E-2</v>
      </c>
      <c r="K9" s="122">
        <v>0.25705528167026193</v>
      </c>
      <c r="L9" s="122">
        <v>0.52546384223659848</v>
      </c>
      <c r="M9" s="122">
        <v>2.0588535023605203E-2</v>
      </c>
      <c r="N9" s="122">
        <v>0.17023900837775008</v>
      </c>
      <c r="O9" s="122">
        <v>0.15622390768026928</v>
      </c>
    </row>
    <row r="10" spans="2:15" x14ac:dyDescent="0.35">
      <c r="B10" s="230" t="s">
        <v>2</v>
      </c>
      <c r="C10" s="122">
        <v>-0.36793626074149299</v>
      </c>
      <c r="D10" s="122">
        <v>-0.61611101426921</v>
      </c>
      <c r="E10" s="122">
        <v>-0.80614831313407098</v>
      </c>
      <c r="F10" s="122">
        <v>-0.83848874460271094</v>
      </c>
      <c r="G10" s="122">
        <v>-0.748956050505864</v>
      </c>
      <c r="H10" s="122">
        <v>-0.54195152646876998</v>
      </c>
      <c r="I10" s="122">
        <v>-0.50335634963255704</v>
      </c>
      <c r="J10" s="122">
        <v>-0.84245191681843101</v>
      </c>
      <c r="K10" s="122">
        <v>-0.68501658977592095</v>
      </c>
      <c r="L10" s="122">
        <v>-1.1115652322726199</v>
      </c>
      <c r="M10" s="122">
        <v>-0.46832791067792801</v>
      </c>
      <c r="N10" s="122">
        <v>-0.49452527974069599</v>
      </c>
      <c r="O10" s="122">
        <v>-0.62721077286020499</v>
      </c>
    </row>
    <row r="11" spans="2:15" x14ac:dyDescent="0.35">
      <c r="B11" s="230" t="s">
        <v>27</v>
      </c>
      <c r="C11" s="122">
        <v>2.5269022142600701E-2</v>
      </c>
      <c r="D11" s="122">
        <v>3.2743916874434002E-2</v>
      </c>
      <c r="E11" s="122">
        <v>2.4195218126827601E-2</v>
      </c>
      <c r="F11" s="122">
        <v>3.3702387882299498E-2</v>
      </c>
      <c r="G11" s="122">
        <v>-2.7162310637510699E-2</v>
      </c>
      <c r="H11" s="122">
        <v>-5.42776938450222E-2</v>
      </c>
      <c r="I11" s="122">
        <v>-1.1475971276480699E-2</v>
      </c>
      <c r="J11" s="122">
        <v>3.2865988748007703E-2</v>
      </c>
      <c r="K11" s="122">
        <v>3.7803363301334603E-2</v>
      </c>
      <c r="L11" s="122">
        <v>0.31119677749107799</v>
      </c>
      <c r="M11" s="122">
        <v>-0.99905068217642701</v>
      </c>
      <c r="N11" s="122">
        <v>4.0417436467607898E-2</v>
      </c>
      <c r="O11" s="122">
        <v>0.18186195703732</v>
      </c>
    </row>
    <row r="12" spans="2:15" x14ac:dyDescent="0.35">
      <c r="B12" s="231" t="s">
        <v>5</v>
      </c>
      <c r="C12" s="128">
        <v>-0.114612366003277</v>
      </c>
      <c r="D12" s="128">
        <v>-0.33872134590739</v>
      </c>
      <c r="E12" s="128">
        <v>1.9978477986723801E-2</v>
      </c>
      <c r="F12" s="128">
        <v>-0.58736055494304196</v>
      </c>
      <c r="G12" s="128">
        <v>-0.92606870637035499</v>
      </c>
      <c r="H12" s="128">
        <v>-0.70767346139059695</v>
      </c>
      <c r="I12" s="128">
        <v>6.1376390137341703E-2</v>
      </c>
      <c r="J12" s="128">
        <v>-0.52533146148174303</v>
      </c>
      <c r="K12" s="128">
        <v>0.46589946791933601</v>
      </c>
      <c r="L12" s="128">
        <v>6.2193804832726798</v>
      </c>
      <c r="M12" s="128">
        <v>-0.37030505012795101</v>
      </c>
      <c r="N12" s="128">
        <v>2.0383831772913998</v>
      </c>
      <c r="O12" s="128">
        <v>1.2477720158407299</v>
      </c>
    </row>
    <row r="13" spans="2:15" x14ac:dyDescent="0.35">
      <c r="B13" s="232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 x14ac:dyDescent="0.35">
      <c r="B14" s="191" t="s">
        <v>460</v>
      </c>
      <c r="C14" s="232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2:15" x14ac:dyDescent="0.35">
      <c r="C15" s="23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2:15" x14ac:dyDescent="0.35"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</row>
    <row r="17" spans="4:15" x14ac:dyDescent="0.35"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</row>
    <row r="18" spans="4:15" x14ac:dyDescent="0.35"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</row>
    <row r="19" spans="4:15" x14ac:dyDescent="0.35"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7"/>
    </row>
    <row r="20" spans="4:15" x14ac:dyDescent="0.35"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4:15" x14ac:dyDescent="0.35"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</row>
    <row r="22" spans="4:15" x14ac:dyDescent="0.35"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4:15" x14ac:dyDescent="0.35"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</row>
    <row r="24" spans="4:15" x14ac:dyDescent="0.35"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</row>
    <row r="25" spans="4:15" x14ac:dyDescent="0.35"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</row>
    <row r="26" spans="4:15" x14ac:dyDescent="0.35">
      <c r="D26" s="235"/>
      <c r="E26" s="235"/>
      <c r="F26" s="7"/>
    </row>
    <row r="27" spans="4:15" x14ac:dyDescent="0.35">
      <c r="D27" s="235"/>
      <c r="E27" s="235"/>
      <c r="F27" s="7"/>
    </row>
    <row r="28" spans="4:15" x14ac:dyDescent="0.35">
      <c r="D28" s="7"/>
      <c r="E28" s="7"/>
      <c r="F28" s="7"/>
    </row>
  </sheetData>
  <pageMargins left="0.7" right="0.7" top="0.75" bottom="0.75" header="0.3" footer="0.3"/>
  <pageSetup paperSize="9" orientation="portrait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0868-B828-4E45-9C02-EC325AF23ABF}">
  <dimension ref="B2:O18"/>
  <sheetViews>
    <sheetView showGridLines="0" zoomScaleNormal="100" workbookViewId="0"/>
  </sheetViews>
  <sheetFormatPr baseColWidth="10" defaultColWidth="8.6328125" defaultRowHeight="12.5" x14ac:dyDescent="0.35"/>
  <cols>
    <col min="1" max="1" width="2.54296875" style="9" customWidth="1"/>
    <col min="2" max="2" width="21.08984375" style="9" customWidth="1"/>
    <col min="3" max="15" width="8.90625" style="9" customWidth="1"/>
    <col min="16" max="16384" width="8.6328125" style="9"/>
  </cols>
  <sheetData>
    <row r="2" spans="2:15" x14ac:dyDescent="0.35">
      <c r="B2" s="8" t="s">
        <v>779</v>
      </c>
    </row>
    <row r="3" spans="2:15" x14ac:dyDescent="0.35">
      <c r="B3" s="8"/>
    </row>
    <row r="4" spans="2:15" x14ac:dyDescent="0.35">
      <c r="O4" s="269" t="s">
        <v>11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30" t="s">
        <v>105</v>
      </c>
      <c r="C6" s="131">
        <v>11567.7546111911</v>
      </c>
      <c r="D6" s="131">
        <v>11762.0582545908</v>
      </c>
      <c r="E6" s="131">
        <v>11859.111897147101</v>
      </c>
      <c r="F6" s="131">
        <v>11833.7363041476</v>
      </c>
      <c r="G6" s="131">
        <v>12017.6324717515</v>
      </c>
      <c r="H6" s="131">
        <v>12317.5955695995</v>
      </c>
      <c r="I6" s="131">
        <v>12477.790251033301</v>
      </c>
      <c r="J6" s="131">
        <v>12603.4968881858</v>
      </c>
      <c r="K6" s="131">
        <v>12970.194875499201</v>
      </c>
      <c r="L6" s="131">
        <v>12306.555216635399</v>
      </c>
      <c r="M6" s="131">
        <v>14272.152599552001</v>
      </c>
      <c r="N6" s="131">
        <v>14700.644272065099</v>
      </c>
      <c r="O6" s="131">
        <v>15473.158324186499</v>
      </c>
    </row>
    <row r="7" spans="2:15" ht="13.5" x14ac:dyDescent="0.35">
      <c r="B7" s="12" t="s">
        <v>435</v>
      </c>
      <c r="C7" s="132">
        <v>11305.894217478701</v>
      </c>
      <c r="D7" s="132">
        <v>11493.160432938101</v>
      </c>
      <c r="E7" s="132">
        <v>11589.884938769599</v>
      </c>
      <c r="F7" s="132">
        <v>11549.2362476373</v>
      </c>
      <c r="G7" s="132">
        <v>11663.644380817699</v>
      </c>
      <c r="H7" s="132">
        <v>11983.957318115001</v>
      </c>
      <c r="I7" s="132">
        <v>12171.4964275687</v>
      </c>
      <c r="J7" s="132">
        <v>12278.5214580048</v>
      </c>
      <c r="K7" s="132">
        <v>12594.2378891117</v>
      </c>
      <c r="L7" s="132">
        <v>11681.973112006301</v>
      </c>
      <c r="M7" s="132">
        <v>13869.978338693199</v>
      </c>
      <c r="N7" s="132">
        <v>14224.133497968</v>
      </c>
      <c r="O7" s="132">
        <v>15015.487904838899</v>
      </c>
    </row>
    <row r="8" spans="2:15" ht="13.5" x14ac:dyDescent="0.35">
      <c r="B8" s="12" t="s">
        <v>436</v>
      </c>
      <c r="C8" s="132">
        <v>0.56549722196087104</v>
      </c>
      <c r="D8" s="132">
        <v>4.6726994892498401E-3</v>
      </c>
      <c r="E8" s="132">
        <v>0.119493848689758</v>
      </c>
      <c r="F8" s="132">
        <v>1.0455311801707201</v>
      </c>
      <c r="G8" s="132">
        <v>41.723440106512797</v>
      </c>
      <c r="H8" s="132">
        <v>41.740244359586001</v>
      </c>
      <c r="I8" s="132">
        <v>49.327840102199602</v>
      </c>
      <c r="J8" s="132">
        <v>50.5712385019091</v>
      </c>
      <c r="K8" s="132">
        <v>68.802900826082706</v>
      </c>
      <c r="L8" s="132">
        <v>65.290445723344504</v>
      </c>
      <c r="M8" s="132">
        <v>81.976869287888107</v>
      </c>
      <c r="N8" s="132">
        <v>102.308736853394</v>
      </c>
      <c r="O8" s="132">
        <v>87.8676588187531</v>
      </c>
    </row>
    <row r="9" spans="2:15" x14ac:dyDescent="0.35">
      <c r="B9" s="12" t="s">
        <v>102</v>
      </c>
      <c r="C9" s="132">
        <v>261.29489649049901</v>
      </c>
      <c r="D9" s="132">
        <v>268.89314895320302</v>
      </c>
      <c r="E9" s="132">
        <v>269.10746452879602</v>
      </c>
      <c r="F9" s="132">
        <v>283.45452533015498</v>
      </c>
      <c r="G9" s="132">
        <v>312.26465082727498</v>
      </c>
      <c r="H9" s="132">
        <v>291.89800712482298</v>
      </c>
      <c r="I9" s="132">
        <v>256.96598336245103</v>
      </c>
      <c r="J9" s="132">
        <v>274.40419167907402</v>
      </c>
      <c r="K9" s="132">
        <v>307.15408556140898</v>
      </c>
      <c r="L9" s="132">
        <v>303.11196867846502</v>
      </c>
      <c r="M9" s="132">
        <v>320.03687426107098</v>
      </c>
      <c r="N9" s="132">
        <v>374.153858905974</v>
      </c>
      <c r="O9" s="132">
        <v>369.79569352889098</v>
      </c>
    </row>
    <row r="10" spans="2:15" x14ac:dyDescent="0.35">
      <c r="B10" s="12" t="s">
        <v>101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256.17969022726197</v>
      </c>
      <c r="M10" s="13">
        <v>0.16051730984104601</v>
      </c>
      <c r="N10" s="13">
        <v>4.81783377522099E-2</v>
      </c>
      <c r="O10" s="13">
        <v>7.0670000000000004E-3</v>
      </c>
    </row>
    <row r="11" spans="2:15" x14ac:dyDescent="0.35">
      <c r="B11" s="12" t="s">
        <v>100</v>
      </c>
      <c r="C11" s="13">
        <v>2.86799001948064</v>
      </c>
      <c r="D11" s="13">
        <v>1.6797005981759701</v>
      </c>
      <c r="E11" s="13">
        <v>0.82514165850469101</v>
      </c>
      <c r="F11" s="13">
        <v>-0.21397549175285999</v>
      </c>
      <c r="G11" s="13">
        <v>1.55399920090675</v>
      </c>
      <c r="H11" s="13">
        <v>2.4960248913674201</v>
      </c>
      <c r="I11" s="13">
        <v>1.30053532386829</v>
      </c>
      <c r="J11" s="13">
        <v>1.00744310189091</v>
      </c>
      <c r="K11" s="13">
        <v>2.9094940123891102</v>
      </c>
      <c r="L11" s="13">
        <v>-5.11665140912746</v>
      </c>
      <c r="M11" s="13">
        <v>15.9719543634729</v>
      </c>
      <c r="N11" s="13">
        <v>3.0022918373684599</v>
      </c>
      <c r="O11" s="13">
        <v>5.2549673186050896</v>
      </c>
    </row>
    <row r="12" spans="2:15" x14ac:dyDescent="0.35">
      <c r="B12" s="12" t="s">
        <v>32</v>
      </c>
      <c r="C12" s="13">
        <v>0</v>
      </c>
      <c r="D12" s="13">
        <v>0</v>
      </c>
      <c r="E12" s="13">
        <v>0.44837988142594198</v>
      </c>
      <c r="F12" s="13">
        <v>0.74230627820233197</v>
      </c>
      <c r="G12" s="13">
        <v>1.09721114646482</v>
      </c>
      <c r="H12" s="13">
        <v>9.8219743766669899E-3</v>
      </c>
      <c r="I12" s="13">
        <v>7.1282031248065501E-3</v>
      </c>
      <c r="J12" s="13">
        <v>-9.8384600509415804E-2</v>
      </c>
      <c r="K12" s="13">
        <v>3.0974635774633898</v>
      </c>
      <c r="L12" s="13">
        <v>5.6753410303399301</v>
      </c>
      <c r="M12" s="13">
        <v>0.899480762534699</v>
      </c>
      <c r="N12" s="13">
        <v>1.1672685250058801</v>
      </c>
      <c r="O12" s="13">
        <v>0.79597111975608903</v>
      </c>
    </row>
    <row r="13" spans="2:15" x14ac:dyDescent="0.35">
      <c r="B13" s="12" t="s">
        <v>31</v>
      </c>
      <c r="C13" s="13">
        <v>2.86799001948064</v>
      </c>
      <c r="D13" s="13">
        <v>1.6797005981759701</v>
      </c>
      <c r="E13" s="13">
        <v>0.37507999384707202</v>
      </c>
      <c r="F13" s="13">
        <v>-0.94923553498407198</v>
      </c>
      <c r="G13" s="13">
        <v>0.45183051961756898</v>
      </c>
      <c r="H13" s="13">
        <v>2.4859587467596298</v>
      </c>
      <c r="I13" s="13">
        <v>1.2933149306281899</v>
      </c>
      <c r="J13" s="13">
        <v>1.1069167380110001</v>
      </c>
      <c r="K13" s="13">
        <v>-0.18232220129551499</v>
      </c>
      <c r="L13" s="13">
        <v>-10.2124037019847</v>
      </c>
      <c r="M13" s="13">
        <v>14.938108191469301</v>
      </c>
      <c r="N13" s="13">
        <v>1.8138508028503499</v>
      </c>
      <c r="O13" s="13">
        <v>4.4237841545782004</v>
      </c>
    </row>
    <row r="14" spans="2:15" x14ac:dyDescent="0.35">
      <c r="B14" s="267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</row>
    <row r="15" spans="2:15" x14ac:dyDescent="0.35">
      <c r="B15" s="14" t="s">
        <v>776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ht="13.5" customHeight="1" x14ac:dyDescent="0.35">
      <c r="B16" s="431" t="s">
        <v>777</v>
      </c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</row>
    <row r="17" spans="2:15" x14ac:dyDescent="0.35">
      <c r="B17" s="401" t="s">
        <v>778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9" t="s">
        <v>618</v>
      </c>
    </row>
  </sheetData>
  <mergeCells count="1">
    <mergeCell ref="B16:O16"/>
  </mergeCells>
  <pageMargins left="0.7" right="0.7" top="0.75" bottom="0.75" header="0.3" footer="0.3"/>
  <pageSetup paperSize="9" orientation="portrait" horizontalDpi="300" verticalDpi="30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943D-4CE3-4A09-AF0F-46940CB9A99F}">
  <dimension ref="B2:F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26.90625" style="5" customWidth="1"/>
    <col min="3" max="16384" width="11.453125" style="5"/>
  </cols>
  <sheetData>
    <row r="2" spans="2:6" x14ac:dyDescent="0.35">
      <c r="B2" s="4" t="s">
        <v>277</v>
      </c>
    </row>
    <row r="3" spans="2:6" x14ac:dyDescent="0.35">
      <c r="B3" s="4"/>
    </row>
    <row r="4" spans="2:6" x14ac:dyDescent="0.35">
      <c r="B4" s="129"/>
      <c r="C4" s="6" t="s">
        <v>9</v>
      </c>
    </row>
    <row r="5" spans="2:6" x14ac:dyDescent="0.35">
      <c r="B5" s="83" t="s">
        <v>278</v>
      </c>
      <c r="C5" s="122">
        <v>0</v>
      </c>
    </row>
    <row r="6" spans="2:6" x14ac:dyDescent="0.35">
      <c r="B6" s="83" t="s">
        <v>279</v>
      </c>
      <c r="C6" s="122">
        <v>1.80207512368735</v>
      </c>
    </row>
    <row r="7" spans="2:6" x14ac:dyDescent="0.35">
      <c r="B7" s="83" t="s">
        <v>280</v>
      </c>
      <c r="C7" s="122">
        <v>4.4012736507000296</v>
      </c>
    </row>
    <row r="8" spans="2:6" x14ac:dyDescent="0.35">
      <c r="B8" s="83" t="s">
        <v>281</v>
      </c>
      <c r="C8" s="122">
        <v>5.0493531976316204</v>
      </c>
    </row>
    <row r="9" spans="2:6" x14ac:dyDescent="0.35">
      <c r="B9" s="83" t="s">
        <v>282</v>
      </c>
      <c r="C9" s="122">
        <v>19.2715946239184</v>
      </c>
    </row>
    <row r="10" spans="2:6" x14ac:dyDescent="0.35">
      <c r="B10" s="83" t="s">
        <v>283</v>
      </c>
      <c r="C10" s="122">
        <v>23.1172797068016</v>
      </c>
    </row>
    <row r="11" spans="2:6" x14ac:dyDescent="0.35">
      <c r="B11" s="83" t="s">
        <v>284</v>
      </c>
      <c r="C11" s="122">
        <v>46.358423697261003</v>
      </c>
    </row>
    <row r="12" spans="2:6" x14ac:dyDescent="0.35">
      <c r="B12" s="126" t="s">
        <v>85</v>
      </c>
      <c r="C12" s="114">
        <v>100</v>
      </c>
    </row>
    <row r="14" spans="2:6" ht="22.5" customHeight="1" x14ac:dyDescent="0.35">
      <c r="B14" s="433" t="s">
        <v>429</v>
      </c>
      <c r="C14" s="434"/>
      <c r="D14" s="434"/>
      <c r="E14" s="434"/>
      <c r="F14" s="434"/>
    </row>
    <row r="15" spans="2:6" ht="12.75" hidden="1" customHeight="1" x14ac:dyDescent="0.35">
      <c r="B15" s="434"/>
      <c r="C15" s="434"/>
      <c r="D15" s="434"/>
      <c r="E15" s="434"/>
      <c r="F15" s="434"/>
    </row>
    <row r="16" spans="2:6" ht="31.5" customHeight="1" x14ac:dyDescent="0.35">
      <c r="B16" s="434"/>
      <c r="C16" s="434"/>
      <c r="D16" s="434"/>
      <c r="E16" s="434"/>
      <c r="F16" s="434"/>
    </row>
  </sheetData>
  <mergeCells count="1">
    <mergeCell ref="B14:F1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A626-9C20-4E7C-9182-675F327FE277}">
  <dimension ref="B2:J12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30" style="5" customWidth="1"/>
    <col min="3" max="8" width="11.453125" style="5"/>
    <col min="9" max="9" width="12" style="5" customWidth="1"/>
    <col min="10" max="16384" width="11.453125" style="5"/>
  </cols>
  <sheetData>
    <row r="2" spans="2:10" ht="19.5" customHeight="1" x14ac:dyDescent="0.35">
      <c r="B2" s="418" t="s">
        <v>679</v>
      </c>
      <c r="C2" s="418"/>
      <c r="D2" s="418"/>
      <c r="E2" s="418"/>
      <c r="F2" s="418"/>
      <c r="G2" s="418"/>
    </row>
    <row r="3" spans="2:10" x14ac:dyDescent="0.35">
      <c r="B3" s="4"/>
    </row>
    <row r="4" spans="2:10" ht="25" x14ac:dyDescent="0.35">
      <c r="B4" s="83"/>
      <c r="C4" s="83">
        <v>2013</v>
      </c>
      <c r="D4" s="83">
        <v>2019</v>
      </c>
      <c r="E4" s="83">
        <v>2020</v>
      </c>
      <c r="F4" s="83">
        <v>2021</v>
      </c>
      <c r="G4" s="83">
        <v>2022</v>
      </c>
      <c r="H4" s="83">
        <v>2023</v>
      </c>
      <c r="I4" s="84" t="s">
        <v>134</v>
      </c>
      <c r="J4" s="124" t="s">
        <v>133</v>
      </c>
    </row>
    <row r="5" spans="2:10" x14ac:dyDescent="0.35">
      <c r="B5" s="126" t="s">
        <v>285</v>
      </c>
      <c r="C5" s="90">
        <v>40300</v>
      </c>
      <c r="D5" s="90">
        <v>41400</v>
      </c>
      <c r="E5" s="90">
        <v>42100</v>
      </c>
      <c r="F5" s="90">
        <v>42400</v>
      </c>
      <c r="G5" s="90">
        <v>43400</v>
      </c>
      <c r="H5" s="90">
        <v>44400</v>
      </c>
      <c r="I5" s="128">
        <v>2.3936782933235099</v>
      </c>
      <c r="J5" s="126">
        <v>100</v>
      </c>
    </row>
    <row r="6" spans="2:10" x14ac:dyDescent="0.35">
      <c r="B6" s="83" t="s">
        <v>286</v>
      </c>
      <c r="C6" s="87">
        <v>36800</v>
      </c>
      <c r="D6" s="87">
        <v>36800</v>
      </c>
      <c r="E6" s="87">
        <v>37100</v>
      </c>
      <c r="F6" s="87">
        <v>36900</v>
      </c>
      <c r="G6" s="87">
        <v>37200</v>
      </c>
      <c r="H6" s="87">
        <v>37600</v>
      </c>
      <c r="I6" s="122">
        <v>1.10380018799516</v>
      </c>
      <c r="J6" s="122">
        <v>84.702441219484797</v>
      </c>
    </row>
    <row r="7" spans="2:10" x14ac:dyDescent="0.35">
      <c r="B7" s="83" t="s">
        <v>287</v>
      </c>
      <c r="C7" s="87">
        <v>3500</v>
      </c>
      <c r="D7" s="87">
        <v>4600</v>
      </c>
      <c r="E7" s="87">
        <v>5000</v>
      </c>
      <c r="F7" s="87">
        <v>5500</v>
      </c>
      <c r="G7" s="87">
        <v>6200</v>
      </c>
      <c r="H7" s="87">
        <v>6800</v>
      </c>
      <c r="I7" s="122">
        <v>10.176632636525699</v>
      </c>
      <c r="J7" s="122">
        <v>15.2975587805152</v>
      </c>
    </row>
    <row r="8" spans="2:10" x14ac:dyDescent="0.35">
      <c r="C8" s="108"/>
      <c r="D8" s="108"/>
      <c r="E8" s="108"/>
      <c r="F8" s="108"/>
      <c r="G8" s="108"/>
      <c r="H8" s="108"/>
      <c r="I8" s="7"/>
      <c r="J8" s="7"/>
    </row>
    <row r="9" spans="2:10" ht="15" customHeight="1" x14ac:dyDescent="0.35">
      <c r="B9" s="5" t="s">
        <v>680</v>
      </c>
    </row>
    <row r="10" spans="2:10" x14ac:dyDescent="0.35">
      <c r="B10" s="5" t="s">
        <v>678</v>
      </c>
    </row>
    <row r="11" spans="2:10" x14ac:dyDescent="0.35">
      <c r="B11" s="5" t="s">
        <v>547</v>
      </c>
    </row>
    <row r="12" spans="2:10" x14ac:dyDescent="0.35">
      <c r="B12" s="5" t="s">
        <v>681</v>
      </c>
    </row>
  </sheetData>
  <mergeCells count="1">
    <mergeCell ref="B2:G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BC8F-F432-4CBA-AE1F-ABE947EC9691}">
  <dimension ref="B2:N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6.6328125" style="5" customWidth="1"/>
    <col min="3" max="16384" width="11.453125" style="5"/>
  </cols>
  <sheetData>
    <row r="2" spans="2:14" x14ac:dyDescent="0.35">
      <c r="B2" s="4" t="s">
        <v>288</v>
      </c>
    </row>
    <row r="3" spans="2:14" x14ac:dyDescent="0.35">
      <c r="N3" s="6" t="s">
        <v>9</v>
      </c>
    </row>
    <row r="4" spans="2:14" x14ac:dyDescent="0.35">
      <c r="B4" s="94"/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</row>
    <row r="5" spans="2:14" x14ac:dyDescent="0.35">
      <c r="B5" s="83" t="s">
        <v>289</v>
      </c>
      <c r="C5" s="122">
        <v>7.9860888415545297</v>
      </c>
      <c r="D5" s="122">
        <v>8.2607567774012995</v>
      </c>
      <c r="E5" s="122">
        <v>8.5809915066880507</v>
      </c>
      <c r="F5" s="122">
        <v>9.3295988304145894</v>
      </c>
      <c r="G5" s="122">
        <v>10.0659903836375</v>
      </c>
      <c r="H5" s="122">
        <v>10.7739798875271</v>
      </c>
      <c r="I5" s="122">
        <v>11.8469228451915</v>
      </c>
      <c r="J5" s="122">
        <v>13.267807975655201</v>
      </c>
      <c r="K5" s="122">
        <v>12.8293274445777</v>
      </c>
      <c r="L5" s="122">
        <v>13.467038424261601</v>
      </c>
      <c r="M5" s="122">
        <v>14.3271793445303</v>
      </c>
      <c r="N5" s="122">
        <v>15.0603865854166</v>
      </c>
    </row>
    <row r="7" spans="2:14" x14ac:dyDescent="0.35">
      <c r="B7" s="435" t="s">
        <v>290</v>
      </c>
      <c r="C7" s="435"/>
      <c r="D7" s="435"/>
      <c r="E7" s="435"/>
      <c r="F7" s="435"/>
    </row>
    <row r="16" spans="2:14" x14ac:dyDescent="0.35">
      <c r="B16" s="5" t="s">
        <v>291</v>
      </c>
    </row>
  </sheetData>
  <mergeCells count="1">
    <mergeCell ref="B7:F7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62D7-0266-44B6-A785-175B431325AE}">
  <dimension ref="B2:P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9.36328125" style="5" customWidth="1"/>
    <col min="3" max="4" width="11.453125" style="5" customWidth="1"/>
    <col min="5" max="16384" width="11.453125" style="5"/>
  </cols>
  <sheetData>
    <row r="2" spans="2:16" x14ac:dyDescent="0.35">
      <c r="B2" s="4" t="s">
        <v>682</v>
      </c>
      <c r="C2" s="4"/>
      <c r="D2" s="4"/>
    </row>
    <row r="3" spans="2:16" x14ac:dyDescent="0.35">
      <c r="P3" s="6" t="s">
        <v>86</v>
      </c>
    </row>
    <row r="4" spans="2:16" x14ac:dyDescent="0.35">
      <c r="B4" s="94"/>
      <c r="C4" s="94">
        <v>2010</v>
      </c>
      <c r="D4" s="94">
        <v>2011</v>
      </c>
      <c r="E4" s="95">
        <v>2012</v>
      </c>
      <c r="F4" s="95">
        <v>2013</v>
      </c>
      <c r="G4" s="95">
        <v>2014</v>
      </c>
      <c r="H4" s="95">
        <v>2015</v>
      </c>
      <c r="I4" s="95">
        <v>2016</v>
      </c>
      <c r="J4" s="95">
        <v>2017</v>
      </c>
      <c r="K4" s="95">
        <v>2018</v>
      </c>
      <c r="L4" s="95">
        <v>2019</v>
      </c>
      <c r="M4" s="95">
        <v>2020</v>
      </c>
      <c r="N4" s="95">
        <v>2021</v>
      </c>
      <c r="O4" s="95">
        <v>2022</v>
      </c>
      <c r="P4" s="95">
        <v>2023</v>
      </c>
    </row>
    <row r="5" spans="2:16" x14ac:dyDescent="0.35">
      <c r="B5" s="83" t="s">
        <v>292</v>
      </c>
      <c r="C5" s="122">
        <v>30.350880241167101</v>
      </c>
      <c r="D5" s="122">
        <v>30.114728797962101</v>
      </c>
      <c r="E5" s="122">
        <v>29.371334955536799</v>
      </c>
      <c r="F5" s="122">
        <v>29.3843348059237</v>
      </c>
      <c r="G5" s="122">
        <v>28.6755282438594</v>
      </c>
      <c r="H5" s="122">
        <v>26.2245961129845</v>
      </c>
      <c r="I5" s="122">
        <v>25.559241790333399</v>
      </c>
      <c r="J5" s="122">
        <v>24.8470887651984</v>
      </c>
      <c r="K5" s="122">
        <v>22.744014237364699</v>
      </c>
      <c r="L5" s="122">
        <v>23.290479461527099</v>
      </c>
      <c r="M5" s="122">
        <v>21.601217252587801</v>
      </c>
      <c r="N5" s="122">
        <v>15.5748172771114</v>
      </c>
      <c r="O5" s="122">
        <v>16.636171124123202</v>
      </c>
      <c r="P5" s="122">
        <v>16.551337556977401</v>
      </c>
    </row>
    <row r="7" spans="2:16" x14ac:dyDescent="0.35">
      <c r="B7" s="435" t="s">
        <v>290</v>
      </c>
      <c r="C7" s="435"/>
      <c r="D7" s="435"/>
      <c r="E7" s="435"/>
      <c r="F7" s="435"/>
      <c r="G7" s="435"/>
      <c r="H7" s="435"/>
    </row>
    <row r="16" spans="2:16" x14ac:dyDescent="0.35">
      <c r="B16" s="5" t="s">
        <v>291</v>
      </c>
    </row>
  </sheetData>
  <mergeCells count="1">
    <mergeCell ref="B7:H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EE9C-F4EE-48F4-8F0C-AFD0898D5B6B}">
  <dimension ref="B2:H13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24.36328125" style="5" customWidth="1"/>
    <col min="3" max="16384" width="11.453125" style="5"/>
  </cols>
  <sheetData>
    <row r="2" spans="2:8" x14ac:dyDescent="0.35">
      <c r="B2" s="4" t="s">
        <v>293</v>
      </c>
    </row>
    <row r="3" spans="2:8" x14ac:dyDescent="0.35">
      <c r="B3" s="4"/>
    </row>
    <row r="4" spans="2:8" x14ac:dyDescent="0.35">
      <c r="B4" s="97"/>
      <c r="H4" s="289" t="s">
        <v>129</v>
      </c>
    </row>
    <row r="5" spans="2:8" s="125" customFormat="1" ht="38.25" customHeight="1" x14ac:dyDescent="0.35">
      <c r="B5" s="124"/>
      <c r="C5" s="436" t="s">
        <v>294</v>
      </c>
      <c r="D5" s="437"/>
      <c r="E5" s="436" t="s">
        <v>295</v>
      </c>
      <c r="F5" s="437"/>
      <c r="G5" s="436" t="s">
        <v>284</v>
      </c>
      <c r="H5" s="437"/>
    </row>
    <row r="6" spans="2:8" s="4" customFormat="1" x14ac:dyDescent="0.35">
      <c r="B6" s="126"/>
      <c r="C6" s="127" t="s">
        <v>145</v>
      </c>
      <c r="D6" s="127" t="s">
        <v>66</v>
      </c>
      <c r="E6" s="127" t="s">
        <v>145</v>
      </c>
      <c r="F6" s="127" t="s">
        <v>66</v>
      </c>
      <c r="G6" s="127" t="s">
        <v>145</v>
      </c>
      <c r="H6" s="127" t="s">
        <v>66</v>
      </c>
    </row>
    <row r="7" spans="2:8" x14ac:dyDescent="0.35">
      <c r="B7" s="83" t="s">
        <v>81</v>
      </c>
      <c r="C7" s="87">
        <v>6085.76223592107</v>
      </c>
      <c r="D7" s="88">
        <v>39.331092647118098</v>
      </c>
      <c r="E7" s="87">
        <v>4156.9489192247302</v>
      </c>
      <c r="F7" s="88">
        <v>50.083444173014797</v>
      </c>
      <c r="G7" s="87">
        <v>1928.81331669633</v>
      </c>
      <c r="H7" s="88">
        <v>26.889490046977599</v>
      </c>
    </row>
    <row r="8" spans="2:8" x14ac:dyDescent="0.35">
      <c r="B8" s="83" t="s">
        <v>296</v>
      </c>
      <c r="C8" s="87">
        <v>27.606182698151901</v>
      </c>
      <c r="D8" s="122">
        <v>0.17841336668157701</v>
      </c>
      <c r="E8" s="87">
        <v>26.468066108151898</v>
      </c>
      <c r="F8" s="88">
        <v>0.31889059429253602</v>
      </c>
      <c r="G8" s="87">
        <v>1.1381165900000001</v>
      </c>
      <c r="H8" s="88">
        <v>1.5866426498714999E-2</v>
      </c>
    </row>
    <row r="9" spans="2:8" x14ac:dyDescent="0.35">
      <c r="B9" s="83" t="s">
        <v>83</v>
      </c>
      <c r="C9" s="87">
        <v>6798.7752406056297</v>
      </c>
      <c r="D9" s="122">
        <v>43.939156429222898</v>
      </c>
      <c r="E9" s="87">
        <v>2399.35464078716</v>
      </c>
      <c r="F9" s="88">
        <v>28.907726926204099</v>
      </c>
      <c r="G9" s="87">
        <v>4399.4205998184698</v>
      </c>
      <c r="H9" s="88">
        <v>61.332102701316799</v>
      </c>
    </row>
    <row r="10" spans="2:8" x14ac:dyDescent="0.35">
      <c r="B10" s="83" t="s">
        <v>84</v>
      </c>
      <c r="C10" s="87">
        <v>2561.0146649616599</v>
      </c>
      <c r="D10" s="122">
        <v>16.551337556977401</v>
      </c>
      <c r="E10" s="87">
        <v>1717.2744027920801</v>
      </c>
      <c r="F10" s="88">
        <v>20.6899383064886</v>
      </c>
      <c r="G10" s="87">
        <v>843.740262169586</v>
      </c>
      <c r="H10" s="88">
        <v>11.7625408252069</v>
      </c>
    </row>
    <row r="11" spans="2:8" x14ac:dyDescent="0.35">
      <c r="B11" s="126" t="s">
        <v>85</v>
      </c>
      <c r="C11" s="90">
        <v>15473.158324186499</v>
      </c>
      <c r="D11" s="126">
        <v>100</v>
      </c>
      <c r="E11" s="90">
        <v>8300.0460289121293</v>
      </c>
      <c r="F11" s="90">
        <v>100</v>
      </c>
      <c r="G11" s="90">
        <v>7173.1122952743899</v>
      </c>
      <c r="H11" s="126">
        <v>100</v>
      </c>
    </row>
    <row r="12" spans="2:8" x14ac:dyDescent="0.35">
      <c r="B12" s="4"/>
      <c r="C12" s="92"/>
      <c r="D12" s="4"/>
      <c r="E12" s="92"/>
      <c r="F12" s="92"/>
      <c r="G12" s="92"/>
      <c r="H12" s="4"/>
    </row>
    <row r="13" spans="2:8" x14ac:dyDescent="0.35">
      <c r="B13" s="252" t="s">
        <v>18</v>
      </c>
    </row>
  </sheetData>
  <mergeCells count="3">
    <mergeCell ref="C5:D5"/>
    <mergeCell ref="E5:F5"/>
    <mergeCell ref="G5:H5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2913-3DFF-4F59-957F-82F681061FFF}">
  <dimension ref="B2:O9"/>
  <sheetViews>
    <sheetView showGridLines="0" zoomScaleNormal="100" workbookViewId="0"/>
  </sheetViews>
  <sheetFormatPr baseColWidth="10" defaultColWidth="11.453125" defaultRowHeight="12.5" x14ac:dyDescent="0.35"/>
  <cols>
    <col min="1" max="1" width="2.54296875" style="5" customWidth="1"/>
    <col min="2" max="2" width="19.453125" style="5" customWidth="1"/>
    <col min="3" max="16384" width="11.453125" style="5"/>
  </cols>
  <sheetData>
    <row r="2" spans="2:15" x14ac:dyDescent="0.35">
      <c r="B2" s="4" t="s">
        <v>297</v>
      </c>
    </row>
    <row r="3" spans="2:15" x14ac:dyDescent="0.35">
      <c r="B3" s="4"/>
    </row>
    <row r="4" spans="2:15" x14ac:dyDescent="0.35">
      <c r="B4" s="97"/>
      <c r="O4" s="289" t="s">
        <v>298</v>
      </c>
    </row>
    <row r="5" spans="2:15" x14ac:dyDescent="0.35">
      <c r="B5" s="83"/>
      <c r="C5" s="83">
        <v>2011</v>
      </c>
      <c r="D5" s="83">
        <v>2012</v>
      </c>
      <c r="E5" s="83">
        <v>2013</v>
      </c>
      <c r="F5" s="83">
        <v>2014</v>
      </c>
      <c r="G5" s="83">
        <v>2015</v>
      </c>
      <c r="H5" s="83">
        <v>2016</v>
      </c>
      <c r="I5" s="83">
        <v>2017</v>
      </c>
      <c r="J5" s="83">
        <v>2018</v>
      </c>
      <c r="K5" s="83">
        <v>2019</v>
      </c>
      <c r="L5" s="83">
        <v>2020</v>
      </c>
      <c r="M5" s="83">
        <v>2021</v>
      </c>
      <c r="N5" s="83">
        <v>2022</v>
      </c>
      <c r="O5" s="83">
        <v>2023</v>
      </c>
    </row>
    <row r="6" spans="2:15" x14ac:dyDescent="0.35">
      <c r="B6" s="83" t="s">
        <v>299</v>
      </c>
      <c r="C6" s="122">
        <v>46.435097019286111</v>
      </c>
      <c r="D6" s="122">
        <v>46.795883244286756</v>
      </c>
      <c r="E6" s="122">
        <v>46.960196096086214</v>
      </c>
      <c r="F6" s="122">
        <v>46.436835635780547</v>
      </c>
      <c r="G6" s="122">
        <v>45.925325494900889</v>
      </c>
      <c r="H6" s="122">
        <v>46.014349066235162</v>
      </c>
      <c r="I6" s="122">
        <v>45.848652078772126</v>
      </c>
      <c r="J6" s="122">
        <v>45.861299066088286</v>
      </c>
      <c r="K6" s="122">
        <v>44.922894018121305</v>
      </c>
      <c r="L6" s="122">
        <v>45.594687661602421</v>
      </c>
      <c r="M6" s="122">
        <v>46.22822097037983</v>
      </c>
      <c r="N6" s="122">
        <v>45.861765306037874</v>
      </c>
      <c r="O6" s="122">
        <v>45.478969444386344</v>
      </c>
    </row>
    <row r="7" spans="2:15" x14ac:dyDescent="0.3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2:15" x14ac:dyDescent="0.35">
      <c r="B8" s="123" t="s">
        <v>300</v>
      </c>
    </row>
    <row r="9" spans="2:15" x14ac:dyDescent="0.35">
      <c r="B9" s="435" t="s">
        <v>290</v>
      </c>
      <c r="C9" s="435"/>
      <c r="D9" s="435"/>
      <c r="E9" s="435"/>
      <c r="F9" s="435"/>
    </row>
  </sheetData>
  <mergeCells count="1">
    <mergeCell ref="B9:F9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EC39-8F1E-435A-A0EE-F267FF466DA2}">
  <dimension ref="B2:I15"/>
  <sheetViews>
    <sheetView workbookViewId="0"/>
  </sheetViews>
  <sheetFormatPr baseColWidth="10" defaultColWidth="11.453125" defaultRowHeight="12.5" x14ac:dyDescent="0.35"/>
  <cols>
    <col min="1" max="1" width="2.453125" style="5" customWidth="1"/>
    <col min="2" max="2" width="47.453125" style="5" customWidth="1"/>
    <col min="3" max="8" width="8.6328125" style="5" customWidth="1"/>
    <col min="9" max="9" width="8.54296875" style="5" customWidth="1"/>
    <col min="10" max="16384" width="11.453125" style="5"/>
  </cols>
  <sheetData>
    <row r="2" spans="2:9" x14ac:dyDescent="0.35">
      <c r="B2" s="4" t="s">
        <v>301</v>
      </c>
    </row>
    <row r="3" spans="2:9" x14ac:dyDescent="0.35">
      <c r="B3" s="4"/>
    </row>
    <row r="4" spans="2:9" x14ac:dyDescent="0.35">
      <c r="I4" s="289" t="s">
        <v>129</v>
      </c>
    </row>
    <row r="5" spans="2:9" x14ac:dyDescent="0.35">
      <c r="B5" s="98"/>
      <c r="C5" s="99">
        <v>2013</v>
      </c>
      <c r="D5" s="99">
        <v>2018</v>
      </c>
      <c r="E5" s="100">
        <v>2019</v>
      </c>
      <c r="F5" s="99">
        <v>2020</v>
      </c>
      <c r="G5" s="100">
        <v>2021</v>
      </c>
      <c r="H5" s="99">
        <v>2022</v>
      </c>
      <c r="I5" s="99">
        <v>2023</v>
      </c>
    </row>
    <row r="6" spans="2:9" x14ac:dyDescent="0.35">
      <c r="B6" s="101" t="s">
        <v>302</v>
      </c>
      <c r="C6" s="90">
        <v>4301.1290600308703</v>
      </c>
      <c r="D6" s="102">
        <v>4392.6208688303304</v>
      </c>
      <c r="E6" s="90">
        <v>4523.5179875836602</v>
      </c>
      <c r="F6" s="102">
        <v>4457.64302883653</v>
      </c>
      <c r="G6" s="90">
        <v>4642.8801591874499</v>
      </c>
      <c r="H6" s="102">
        <v>4567.1692917425698</v>
      </c>
      <c r="I6" s="90">
        <v>4781.5373657222499</v>
      </c>
    </row>
    <row r="7" spans="2:9" x14ac:dyDescent="0.35">
      <c r="B7" s="103" t="s">
        <v>303</v>
      </c>
      <c r="C7" s="104">
        <v>4293.3205727759396</v>
      </c>
      <c r="D7" s="105">
        <v>4387.0860528062303</v>
      </c>
      <c r="E7" s="104">
        <v>4518.1034443828703</v>
      </c>
      <c r="F7" s="105">
        <v>4451.9255750973698</v>
      </c>
      <c r="G7" s="104">
        <v>4636.4993106846696</v>
      </c>
      <c r="H7" s="105">
        <v>4560.9886271402502</v>
      </c>
      <c r="I7" s="104">
        <v>4776.0294176811803</v>
      </c>
    </row>
    <row r="8" spans="2:9" x14ac:dyDescent="0.35">
      <c r="B8" s="106" t="s">
        <v>304</v>
      </c>
      <c r="C8" s="107">
        <v>7.8084872549314897</v>
      </c>
      <c r="D8" s="108">
        <v>5.53481602410079</v>
      </c>
      <c r="E8" s="107">
        <v>5.4145432007913499</v>
      </c>
      <c r="F8" s="108">
        <v>5.7174537391532398</v>
      </c>
      <c r="G8" s="107">
        <v>6.3808485027789903</v>
      </c>
      <c r="H8" s="108">
        <v>6.1806646023168001</v>
      </c>
      <c r="I8" s="107">
        <v>5.5079480410633996</v>
      </c>
    </row>
    <row r="9" spans="2:9" x14ac:dyDescent="0.35">
      <c r="B9" s="103" t="s">
        <v>30</v>
      </c>
      <c r="C9" s="104">
        <v>0.290845508819215</v>
      </c>
      <c r="D9" s="105">
        <v>-0.63532140769465595</v>
      </c>
      <c r="E9" s="104">
        <v>2.9799320875189901</v>
      </c>
      <c r="F9" s="105">
        <v>-1.45627714818321</v>
      </c>
      <c r="G9" s="104">
        <v>4.1554954513545601</v>
      </c>
      <c r="H9" s="105">
        <v>-1.63068800883917</v>
      </c>
      <c r="I9" s="104">
        <v>4.6936747969306802</v>
      </c>
    </row>
    <row r="10" spans="2:9" x14ac:dyDescent="0.35">
      <c r="B10" s="106" t="s">
        <v>32</v>
      </c>
      <c r="C10" s="109">
        <v>2.1901009716512401</v>
      </c>
      <c r="D10" s="7">
        <v>3.69952860978941</v>
      </c>
      <c r="E10" s="109">
        <v>4.1447230662428103</v>
      </c>
      <c r="F10" s="7">
        <v>-0.88724006713075698</v>
      </c>
      <c r="G10" s="109">
        <v>8.0787542298999409</v>
      </c>
      <c r="H10" s="7">
        <v>1.1821764977996601</v>
      </c>
      <c r="I10" s="109">
        <v>2.7819308825158999</v>
      </c>
    </row>
    <row r="11" spans="2:9" x14ac:dyDescent="0.35">
      <c r="B11" s="110" t="s">
        <v>31</v>
      </c>
      <c r="C11" s="111">
        <v>-1.8585513124788</v>
      </c>
      <c r="D11" s="112">
        <v>-4.1802022396800602</v>
      </c>
      <c r="E11" s="111">
        <v>-1.11843494747491</v>
      </c>
      <c r="F11" s="112">
        <v>-0.574131001334099</v>
      </c>
      <c r="G11" s="111">
        <v>-3.6300000000000101</v>
      </c>
      <c r="H11" s="112">
        <v>-2.78000000000001</v>
      </c>
      <c r="I11" s="111">
        <v>1.8599999999999901</v>
      </c>
    </row>
    <row r="12" spans="2:9" x14ac:dyDescent="0.35">
      <c r="B12" s="113" t="s">
        <v>305</v>
      </c>
      <c r="C12" s="114">
        <v>4079</v>
      </c>
      <c r="D12" s="115">
        <v>3864</v>
      </c>
      <c r="E12" s="114">
        <v>3888</v>
      </c>
      <c r="F12" s="115">
        <v>3915</v>
      </c>
      <c r="G12" s="114">
        <v>3916</v>
      </c>
      <c r="H12" s="115">
        <v>4059</v>
      </c>
      <c r="I12" s="114">
        <v>4139</v>
      </c>
    </row>
    <row r="13" spans="2:9" x14ac:dyDescent="0.35">
      <c r="B13" s="116" t="s">
        <v>306</v>
      </c>
      <c r="C13" s="117"/>
      <c r="D13" s="118"/>
      <c r="E13" s="117"/>
      <c r="F13" s="119">
        <v>2114.2684169579002</v>
      </c>
      <c r="G13" s="120">
        <v>5165.57149942257</v>
      </c>
      <c r="H13" s="119">
        <v>3126.6623520574999</v>
      </c>
      <c r="I13" s="120">
        <v>268.354834311758</v>
      </c>
    </row>
    <row r="14" spans="2:9" x14ac:dyDescent="0.35">
      <c r="B14" s="121"/>
      <c r="C14" s="92"/>
      <c r="D14" s="92"/>
      <c r="E14" s="92"/>
      <c r="F14" s="92"/>
      <c r="G14" s="92"/>
      <c r="H14" s="92"/>
      <c r="I14" s="92"/>
    </row>
    <row r="15" spans="2:9" x14ac:dyDescent="0.35">
      <c r="B15" s="252" t="s">
        <v>307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D956-D12C-4539-B251-28428C6163CC}">
  <dimension ref="B2:N16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16.6328125" style="5" customWidth="1"/>
    <col min="3" max="16384" width="11.453125" style="5"/>
  </cols>
  <sheetData>
    <row r="2" spans="2:14" x14ac:dyDescent="0.35">
      <c r="B2" s="4" t="s">
        <v>308</v>
      </c>
    </row>
    <row r="3" spans="2:14" x14ac:dyDescent="0.35">
      <c r="N3" s="6"/>
    </row>
    <row r="4" spans="2:14" x14ac:dyDescent="0.35">
      <c r="B4" s="94"/>
      <c r="C4" s="95">
        <v>2012</v>
      </c>
      <c r="D4" s="95">
        <v>2013</v>
      </c>
      <c r="E4" s="95">
        <v>2014</v>
      </c>
      <c r="F4" s="95">
        <v>2015</v>
      </c>
      <c r="G4" s="95">
        <v>2016</v>
      </c>
      <c r="H4" s="95">
        <v>2017</v>
      </c>
      <c r="I4" s="95">
        <v>2018</v>
      </c>
      <c r="J4" s="95">
        <v>2019</v>
      </c>
      <c r="K4" s="95">
        <v>2020</v>
      </c>
      <c r="L4" s="95">
        <v>2021</v>
      </c>
      <c r="M4" s="95">
        <v>2022</v>
      </c>
      <c r="N4" s="95">
        <v>2023</v>
      </c>
    </row>
    <row r="5" spans="2:14" x14ac:dyDescent="0.35">
      <c r="B5" s="83" t="s">
        <v>309</v>
      </c>
      <c r="C5" s="96">
        <v>4017</v>
      </c>
      <c r="D5" s="96">
        <v>4079</v>
      </c>
      <c r="E5" s="96">
        <v>3997</v>
      </c>
      <c r="F5" s="96">
        <v>3963</v>
      </c>
      <c r="G5" s="96">
        <v>3889</v>
      </c>
      <c r="H5" s="96">
        <v>3843</v>
      </c>
      <c r="I5" s="96">
        <v>3864</v>
      </c>
      <c r="J5" s="96">
        <v>3888</v>
      </c>
      <c r="K5" s="96">
        <v>3915</v>
      </c>
      <c r="L5" s="96">
        <v>3916</v>
      </c>
      <c r="M5" s="96">
        <v>4059</v>
      </c>
      <c r="N5" s="96">
        <v>4139</v>
      </c>
    </row>
    <row r="7" spans="2:14" x14ac:dyDescent="0.35">
      <c r="B7" s="435" t="s">
        <v>683</v>
      </c>
      <c r="C7" s="435"/>
      <c r="D7" s="435"/>
      <c r="E7" s="435"/>
      <c r="F7" s="435"/>
    </row>
    <row r="16" spans="2:14" x14ac:dyDescent="0.35">
      <c r="B16" s="5" t="s">
        <v>291</v>
      </c>
    </row>
  </sheetData>
  <mergeCells count="1">
    <mergeCell ref="B7:F7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061A-4F36-4721-99DB-865D8DFFA85F}">
  <dimension ref="B2:D11"/>
  <sheetViews>
    <sheetView workbookViewId="0"/>
  </sheetViews>
  <sheetFormatPr baseColWidth="10" defaultColWidth="11.453125" defaultRowHeight="12.5" x14ac:dyDescent="0.35"/>
  <cols>
    <col min="1" max="1" width="3.6328125" style="5" customWidth="1"/>
    <col min="2" max="2" width="54.54296875" style="5" customWidth="1"/>
    <col min="3" max="16384" width="11.453125" style="5"/>
  </cols>
  <sheetData>
    <row r="2" spans="2:4" x14ac:dyDescent="0.35">
      <c r="B2" s="4" t="s">
        <v>310</v>
      </c>
    </row>
    <row r="3" spans="2:4" x14ac:dyDescent="0.35">
      <c r="B3" s="4"/>
    </row>
    <row r="4" spans="2:4" ht="50" x14ac:dyDescent="0.35">
      <c r="B4" s="83"/>
      <c r="C4" s="84" t="s">
        <v>311</v>
      </c>
      <c r="D4" s="85" t="s">
        <v>66</v>
      </c>
    </row>
    <row r="5" spans="2:4" s="4" customFormat="1" x14ac:dyDescent="0.35">
      <c r="B5" s="86" t="s">
        <v>81</v>
      </c>
      <c r="C5" s="87">
        <v>3435.1892775313099</v>
      </c>
      <c r="D5" s="88">
        <v>71.842778060407895</v>
      </c>
    </row>
    <row r="6" spans="2:4" x14ac:dyDescent="0.35">
      <c r="B6" s="86" t="s">
        <v>82</v>
      </c>
      <c r="C6" s="87">
        <v>23.7683864744319</v>
      </c>
      <c r="D6" s="88">
        <v>0.497086703636827</v>
      </c>
    </row>
    <row r="7" spans="2:4" x14ac:dyDescent="0.35">
      <c r="B7" s="86" t="s">
        <v>83</v>
      </c>
      <c r="C7" s="87">
        <v>1181.85420430576</v>
      </c>
      <c r="D7" s="88">
        <v>24.717033746890799</v>
      </c>
    </row>
    <row r="8" spans="2:4" x14ac:dyDescent="0.35">
      <c r="B8" s="86" t="s">
        <v>84</v>
      </c>
      <c r="C8" s="87">
        <v>140.72549741074499</v>
      </c>
      <c r="D8" s="88">
        <v>2.94310148906446</v>
      </c>
    </row>
    <row r="9" spans="2:4" x14ac:dyDescent="0.35">
      <c r="B9" s="89" t="s">
        <v>85</v>
      </c>
      <c r="C9" s="90">
        <v>4781.5373657222499</v>
      </c>
      <c r="D9" s="90">
        <v>100</v>
      </c>
    </row>
    <row r="10" spans="2:4" x14ac:dyDescent="0.35">
      <c r="B10" s="91"/>
      <c r="C10" s="92"/>
      <c r="D10" s="92"/>
    </row>
    <row r="11" spans="2:4" x14ac:dyDescent="0.35">
      <c r="B11" s="93" t="s">
        <v>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F84-5BDD-4526-8BB4-C449BD369B2D}">
  <dimension ref="B2:J21"/>
  <sheetViews>
    <sheetView showGridLines="0" workbookViewId="0">
      <selection activeCell="J3" sqref="J3"/>
    </sheetView>
  </sheetViews>
  <sheetFormatPr baseColWidth="10" defaultColWidth="11.453125" defaultRowHeight="12.5" x14ac:dyDescent="0.35"/>
  <cols>
    <col min="1" max="1" width="3.6328125" style="371" customWidth="1"/>
    <col min="2" max="2" width="23.54296875" style="371" customWidth="1"/>
    <col min="3" max="4" width="16" style="371" bestFit="1" customWidth="1"/>
    <col min="5" max="16384" width="11.453125" style="371"/>
  </cols>
  <sheetData>
    <row r="2" spans="2:10" x14ac:dyDescent="0.35">
      <c r="B2" s="370" t="s">
        <v>764</v>
      </c>
    </row>
    <row r="3" spans="2:10" x14ac:dyDescent="0.35">
      <c r="D3" s="372"/>
      <c r="J3" s="456" t="s">
        <v>129</v>
      </c>
    </row>
    <row r="4" spans="2:10" x14ac:dyDescent="0.35">
      <c r="D4" s="373">
        <v>2013</v>
      </c>
      <c r="E4" s="374">
        <v>2018</v>
      </c>
      <c r="F4" s="374">
        <v>2019</v>
      </c>
      <c r="G4" s="374">
        <v>2020</v>
      </c>
      <c r="H4" s="374">
        <v>2021</v>
      </c>
      <c r="I4" s="374">
        <v>2022</v>
      </c>
      <c r="J4" s="375">
        <v>2023</v>
      </c>
    </row>
    <row r="5" spans="2:10" x14ac:dyDescent="0.35">
      <c r="B5" s="376" t="s">
        <v>15</v>
      </c>
      <c r="C5" s="377"/>
      <c r="D5" s="378">
        <v>87.394755183368005</v>
      </c>
      <c r="E5" s="379">
        <v>95.670249598366198</v>
      </c>
      <c r="F5" s="379">
        <v>97.652581964052601</v>
      </c>
      <c r="G5" s="379">
        <v>103.299882035485</v>
      </c>
      <c r="H5" s="379">
        <v>110.696706504913</v>
      </c>
      <c r="I5" s="379">
        <v>115.52997947311501</v>
      </c>
      <c r="J5" s="380">
        <v>122.147642817429</v>
      </c>
    </row>
    <row r="6" spans="2:10" x14ac:dyDescent="0.35">
      <c r="B6" s="381" t="s">
        <v>100</v>
      </c>
      <c r="C6" s="382" t="s">
        <v>12</v>
      </c>
      <c r="D6" s="383">
        <v>2.6409250455892601</v>
      </c>
      <c r="E6" s="384">
        <v>1.27325710784483</v>
      </c>
      <c r="F6" s="384">
        <v>2.0720468212515901</v>
      </c>
      <c r="G6" s="384">
        <v>5.7830524885776899</v>
      </c>
      <c r="H6" s="384">
        <v>7.1614535267677599</v>
      </c>
      <c r="I6" s="384">
        <v>4.3658000160324004</v>
      </c>
      <c r="J6" s="385">
        <v>5.7271804523430596</v>
      </c>
    </row>
    <row r="7" spans="2:10" x14ac:dyDescent="0.35">
      <c r="B7" s="381" t="s">
        <v>765</v>
      </c>
      <c r="C7" s="382" t="s">
        <v>13</v>
      </c>
      <c r="D7" s="383">
        <v>1.31376294218686</v>
      </c>
      <c r="E7" s="384">
        <v>1.1284081712501699</v>
      </c>
      <c r="F7" s="384">
        <v>0.35995102077319702</v>
      </c>
      <c r="G7" s="384">
        <v>-6.6759355623544101</v>
      </c>
      <c r="H7" s="384">
        <v>4.2520379102964503</v>
      </c>
      <c r="I7" s="384">
        <v>-0.225511300116332</v>
      </c>
      <c r="J7" s="385">
        <v>2.8057014644173401</v>
      </c>
    </row>
    <row r="8" spans="2:10" x14ac:dyDescent="0.35">
      <c r="B8" s="381" t="s">
        <v>766</v>
      </c>
      <c r="C8" s="382" t="s">
        <v>14</v>
      </c>
      <c r="D8" s="383">
        <v>1.3099524337672801</v>
      </c>
      <c r="E8" s="384">
        <v>0.14323268724785199</v>
      </c>
      <c r="F8" s="384">
        <v>1.70595519733168</v>
      </c>
      <c r="G8" s="384">
        <v>13.350241575962</v>
      </c>
      <c r="H8" s="384">
        <v>2.7907517922812302</v>
      </c>
      <c r="I8" s="384">
        <v>4.6016886440372096</v>
      </c>
      <c r="J8" s="385">
        <v>2.84174802205583</v>
      </c>
    </row>
    <row r="9" spans="2:10" x14ac:dyDescent="0.35">
      <c r="B9" s="376" t="s">
        <v>76</v>
      </c>
      <c r="C9" s="377"/>
      <c r="D9" s="386">
        <v>66.804939627996006</v>
      </c>
      <c r="E9" s="387">
        <v>73.012909760057894</v>
      </c>
      <c r="F9" s="387">
        <v>74.505624363872201</v>
      </c>
      <c r="G9" s="387">
        <v>79.797497226117997</v>
      </c>
      <c r="H9" s="387">
        <v>85.020110455407305</v>
      </c>
      <c r="I9" s="387">
        <v>88.914285997309804</v>
      </c>
      <c r="J9" s="388">
        <v>93.737606777122295</v>
      </c>
    </row>
    <row r="10" spans="2:10" x14ac:dyDescent="0.35">
      <c r="B10" s="381" t="s">
        <v>100</v>
      </c>
      <c r="C10" s="382" t="s">
        <v>12</v>
      </c>
      <c r="D10" s="383">
        <v>3.0189988614469399</v>
      </c>
      <c r="E10" s="384">
        <v>1.0707687176186</v>
      </c>
      <c r="F10" s="384">
        <v>2.04445297238503</v>
      </c>
      <c r="G10" s="384">
        <v>7.1026488368197498</v>
      </c>
      <c r="H10" s="384">
        <v>6.5448333730195003</v>
      </c>
      <c r="I10" s="384">
        <v>4.5802993210000098</v>
      </c>
      <c r="J10" s="385">
        <v>5.4246859497454301</v>
      </c>
    </row>
    <row r="11" spans="2:10" x14ac:dyDescent="0.35">
      <c r="B11" s="381" t="s">
        <v>765</v>
      </c>
      <c r="C11" s="382" t="s">
        <v>13</v>
      </c>
      <c r="D11" s="383">
        <v>1.2230000000000001</v>
      </c>
      <c r="E11" s="384">
        <v>0.49363113302855999</v>
      </c>
      <c r="F11" s="384">
        <v>-2.12664220834657E-2</v>
      </c>
      <c r="G11" s="384">
        <v>-7.6522814590656001</v>
      </c>
      <c r="H11" s="384">
        <v>2.7198744141865299</v>
      </c>
      <c r="I11" s="384">
        <v>-1.2391155916650101</v>
      </c>
      <c r="J11" s="385">
        <v>1.7586288116951501</v>
      </c>
    </row>
    <row r="12" spans="2:10" x14ac:dyDescent="0.35">
      <c r="B12" s="381" t="s">
        <v>766</v>
      </c>
      <c r="C12" s="382" t="s">
        <v>14</v>
      </c>
      <c r="D12" s="383">
        <v>1.77429918244563</v>
      </c>
      <c r="E12" s="384">
        <v>0.57430264792208696</v>
      </c>
      <c r="F12" s="384">
        <v>2.0661587925182099</v>
      </c>
      <c r="G12" s="384">
        <v>15.9775796619654</v>
      </c>
      <c r="H12" s="384">
        <v>3.7236795514468799</v>
      </c>
      <c r="I12" s="384">
        <v>5.8924289181171901</v>
      </c>
      <c r="J12" s="385">
        <v>3.6026990348251999</v>
      </c>
    </row>
    <row r="13" spans="2:10" x14ac:dyDescent="0.35">
      <c r="B13" s="376" t="s">
        <v>64</v>
      </c>
      <c r="C13" s="377"/>
      <c r="D13" s="386">
        <v>20.589815555371999</v>
      </c>
      <c r="E13" s="387">
        <v>22.6573398383083</v>
      </c>
      <c r="F13" s="387">
        <v>23.1469576001804</v>
      </c>
      <c r="G13" s="387">
        <v>23.502384809367101</v>
      </c>
      <c r="H13" s="387">
        <v>25.676596049505999</v>
      </c>
      <c r="I13" s="387">
        <v>26.6156934758055</v>
      </c>
      <c r="J13" s="388">
        <v>28.410036040306402</v>
      </c>
    </row>
    <row r="14" spans="2:10" x14ac:dyDescent="0.35">
      <c r="B14" s="381" t="s">
        <v>100</v>
      </c>
      <c r="C14" s="382" t="s">
        <v>12</v>
      </c>
      <c r="D14" s="383">
        <v>1.43312456261862</v>
      </c>
      <c r="E14" s="384">
        <v>1.9313284540754601</v>
      </c>
      <c r="F14" s="384">
        <v>2.16096755120516</v>
      </c>
      <c r="G14" s="384">
        <v>1.5355245182799599</v>
      </c>
      <c r="H14" s="384">
        <v>9.2550600014895696</v>
      </c>
      <c r="I14" s="384">
        <v>3.6555781133113401</v>
      </c>
      <c r="J14" s="385">
        <v>6.73769567663971</v>
      </c>
    </row>
    <row r="15" spans="2:10" x14ac:dyDescent="0.35">
      <c r="B15" s="381" t="s">
        <v>765</v>
      </c>
      <c r="C15" s="382" t="s">
        <v>13</v>
      </c>
      <c r="D15" s="383">
        <v>1.60371564668829</v>
      </c>
      <c r="E15" s="384">
        <v>3.19138363187834</v>
      </c>
      <c r="F15" s="384">
        <v>1.5884180408597199</v>
      </c>
      <c r="G15" s="384">
        <v>-3.5332650703583299</v>
      </c>
      <c r="H15" s="384">
        <v>9.4541828552666001</v>
      </c>
      <c r="I15" s="384">
        <v>3.1306019919928199</v>
      </c>
      <c r="J15" s="385">
        <v>6.3035595988111899</v>
      </c>
    </row>
    <row r="16" spans="2:10" x14ac:dyDescent="0.35">
      <c r="B16" s="389" t="s">
        <v>766</v>
      </c>
      <c r="C16" s="390" t="s">
        <v>14</v>
      </c>
      <c r="D16" s="391">
        <v>-0.167898470035166</v>
      </c>
      <c r="E16" s="392">
        <v>-1.2210856502302101</v>
      </c>
      <c r="F16" s="392">
        <v>0.563597230262181</v>
      </c>
      <c r="G16" s="392">
        <v>5.2544429873522898</v>
      </c>
      <c r="H16" s="392">
        <v>-0.18192347572531001</v>
      </c>
      <c r="I16" s="392">
        <v>0.50904010175298897</v>
      </c>
      <c r="J16" s="393">
        <v>0.40839279462225903</v>
      </c>
    </row>
    <row r="17" spans="2:10" x14ac:dyDescent="0.35">
      <c r="D17" s="384"/>
      <c r="E17" s="384"/>
      <c r="F17" s="384"/>
      <c r="G17" s="384"/>
      <c r="H17" s="384"/>
      <c r="I17" s="384"/>
      <c r="J17" s="384"/>
    </row>
    <row r="18" spans="2:10" ht="30" customHeight="1" x14ac:dyDescent="0.35">
      <c r="B18" s="410" t="s">
        <v>767</v>
      </c>
      <c r="C18" s="410"/>
      <c r="D18" s="410"/>
      <c r="E18" s="410"/>
      <c r="F18" s="410"/>
      <c r="G18" s="410"/>
      <c r="H18" s="410"/>
      <c r="I18" s="410"/>
      <c r="J18" s="410"/>
    </row>
    <row r="19" spans="2:10" x14ac:dyDescent="0.35">
      <c r="B19" s="371" t="s">
        <v>768</v>
      </c>
    </row>
    <row r="20" spans="2:10" x14ac:dyDescent="0.35">
      <c r="B20" s="394"/>
    </row>
    <row r="21" spans="2:10" x14ac:dyDescent="0.35">
      <c r="B21" s="394"/>
    </row>
  </sheetData>
  <mergeCells count="1">
    <mergeCell ref="B18:J18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892E-6AC0-4D86-932E-B7BB3FE29A7B}">
  <dimension ref="B2:H24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7.08984375" style="9" customWidth="1"/>
    <col min="3" max="4" width="8.453125" style="9" customWidth="1"/>
    <col min="5" max="5" width="9.36328125" style="9" customWidth="1"/>
    <col min="6" max="6" width="10.54296875" style="9" customWidth="1"/>
    <col min="7" max="7" width="8.90625" style="9" customWidth="1"/>
    <col min="8" max="8" width="7.90625" style="9" customWidth="1"/>
    <col min="9" max="16384" width="10.90625" style="9"/>
  </cols>
  <sheetData>
    <row r="2" spans="2:8" x14ac:dyDescent="0.35">
      <c r="B2" s="8" t="s">
        <v>684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193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15</v>
      </c>
      <c r="C6" s="13">
        <v>4333.5843561185802</v>
      </c>
      <c r="D6" s="13">
        <v>5122.9208291281002</v>
      </c>
      <c r="E6" s="13">
        <v>4802.4694467029003</v>
      </c>
      <c r="F6" s="13">
        <v>5645.0919601736796</v>
      </c>
      <c r="G6" s="13">
        <v>6105.2418451779804</v>
      </c>
      <c r="H6" s="13">
        <v>6763.00814068606</v>
      </c>
    </row>
    <row r="7" spans="2:8" x14ac:dyDescent="0.35">
      <c r="B7" s="12" t="s">
        <v>3</v>
      </c>
      <c r="C7" s="13">
        <v>4131.6128945260098</v>
      </c>
      <c r="D7" s="13">
        <v>4926.1979327664003</v>
      </c>
      <c r="E7" s="13">
        <v>4472.1742640940301</v>
      </c>
      <c r="F7" s="13">
        <v>5448.39213291344</v>
      </c>
      <c r="G7" s="13">
        <v>5682.6891186666699</v>
      </c>
      <c r="H7" s="13">
        <v>6030.6761908404196</v>
      </c>
    </row>
    <row r="8" spans="2:8" x14ac:dyDescent="0.35">
      <c r="B8" s="12" t="s">
        <v>304</v>
      </c>
      <c r="C8" s="13">
        <v>201.97146159256499</v>
      </c>
      <c r="D8" s="13">
        <v>196.72289636170299</v>
      </c>
      <c r="E8" s="13">
        <v>200.50424794632301</v>
      </c>
      <c r="F8" s="13">
        <v>195.819999568789</v>
      </c>
      <c r="G8" s="13">
        <v>422.11337085346702</v>
      </c>
      <c r="H8" s="13">
        <v>732.06372859564306</v>
      </c>
    </row>
    <row r="9" spans="2:8" x14ac:dyDescent="0.35">
      <c r="B9" s="12" t="s">
        <v>101</v>
      </c>
      <c r="C9" s="13"/>
      <c r="D9" s="13"/>
      <c r="E9" s="13">
        <v>129.790934662551</v>
      </c>
      <c r="F9" s="13">
        <v>0.87982769144927797</v>
      </c>
      <c r="G9" s="13">
        <v>0.43935565783663499</v>
      </c>
      <c r="H9" s="13">
        <v>0.26822125000000002</v>
      </c>
    </row>
    <row r="10" spans="2:8" x14ac:dyDescent="0.35">
      <c r="B10" s="12" t="s">
        <v>30</v>
      </c>
      <c r="C10" s="13">
        <v>5.2211725770288497</v>
      </c>
      <c r="D10" s="13">
        <v>-0.69120213281133003</v>
      </c>
      <c r="E10" s="13">
        <v>-6.2552476041239098</v>
      </c>
      <c r="F10" s="13">
        <v>17.545394041497701</v>
      </c>
      <c r="G10" s="13">
        <v>8.1515204685441507</v>
      </c>
      <c r="H10" s="13">
        <v>10.773736652183301</v>
      </c>
    </row>
    <row r="11" spans="2:8" x14ac:dyDescent="0.35">
      <c r="B11" s="12" t="s">
        <v>312</v>
      </c>
      <c r="C11" s="13">
        <v>3.24090931226098</v>
      </c>
      <c r="D11" s="13">
        <v>-2.02245287988573</v>
      </c>
      <c r="E11" s="13">
        <v>-6.7111849499812202</v>
      </c>
      <c r="F11" s="13">
        <v>14.474513474567701</v>
      </c>
      <c r="G11" s="13">
        <v>3.3184864454195901</v>
      </c>
      <c r="H11" s="13">
        <v>8.8253754288084991</v>
      </c>
    </row>
    <row r="12" spans="2:8" x14ac:dyDescent="0.35">
      <c r="B12" s="12" t="s">
        <v>313</v>
      </c>
      <c r="C12" s="13">
        <v>1.91809940261025</v>
      </c>
      <c r="D12" s="13">
        <v>1.35873042978138</v>
      </c>
      <c r="E12" s="13">
        <v>0.488737417891771</v>
      </c>
      <c r="F12" s="13">
        <v>2.6825888782766101</v>
      </c>
      <c r="G12" s="13">
        <v>4.6778018043051004</v>
      </c>
      <c r="H12" s="13">
        <v>1.79035561852887</v>
      </c>
    </row>
    <row r="13" spans="2:8" x14ac:dyDescent="0.35">
      <c r="B13" s="267"/>
      <c r="C13" s="268"/>
      <c r="D13" s="268"/>
      <c r="E13" s="268"/>
      <c r="F13" s="268"/>
      <c r="G13" s="268"/>
      <c r="H13" s="268"/>
    </row>
    <row r="14" spans="2:8" x14ac:dyDescent="0.35">
      <c r="B14" s="267" t="s">
        <v>685</v>
      </c>
      <c r="C14" s="268"/>
      <c r="D14" s="268"/>
      <c r="E14" s="268"/>
      <c r="F14" s="268"/>
      <c r="G14" s="268"/>
      <c r="H14" s="268"/>
    </row>
    <row r="15" spans="2:8" x14ac:dyDescent="0.35">
      <c r="B15" s="14" t="s">
        <v>686</v>
      </c>
      <c r="C15" s="14"/>
      <c r="D15" s="14"/>
      <c r="E15" s="14"/>
      <c r="F15" s="14"/>
      <c r="G15" s="14"/>
      <c r="H15" s="14"/>
    </row>
    <row r="16" spans="2:8" x14ac:dyDescent="0.35">
      <c r="B16" s="14"/>
      <c r="C16" s="14"/>
      <c r="D16" s="14"/>
      <c r="E16" s="14"/>
      <c r="F16" s="14"/>
      <c r="G16" s="14"/>
      <c r="H16" s="14"/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/>
      <c r="C18" s="14"/>
      <c r="D18" s="14"/>
      <c r="E18" s="14"/>
      <c r="F18" s="14"/>
      <c r="G18" s="14"/>
      <c r="H18" s="14"/>
    </row>
    <row r="19" spans="2:8" x14ac:dyDescent="0.35">
      <c r="B19" s="14"/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83AD-6613-433E-9D4F-3A8BAF8C22A4}">
  <dimension ref="B2:O18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9.90625" style="9" customWidth="1"/>
    <col min="3" max="3" width="8.453125" style="9" customWidth="1"/>
    <col min="4" max="4" width="7.54296875" style="9" customWidth="1"/>
    <col min="5" max="5" width="6.90625" style="9" customWidth="1"/>
    <col min="6" max="6" width="6.36328125" style="9" customWidth="1"/>
    <col min="7" max="8" width="5.36328125" style="9" customWidth="1"/>
    <col min="9" max="10" width="6.54296875" style="9" customWidth="1"/>
    <col min="11" max="11" width="7.08984375" style="9" customWidth="1"/>
    <col min="12" max="12" width="6" style="9" customWidth="1"/>
    <col min="13" max="13" width="6.08984375" style="9" customWidth="1"/>
    <col min="14" max="14" width="7.453125" style="9" customWidth="1"/>
    <col min="15" max="15" width="10.54296875" style="9" customWidth="1"/>
    <col min="16" max="16384" width="10.90625" style="9"/>
  </cols>
  <sheetData>
    <row r="2" spans="2:15" x14ac:dyDescent="0.35">
      <c r="B2" s="8" t="s">
        <v>687</v>
      </c>
    </row>
    <row r="3" spans="2:15" x14ac:dyDescent="0.35">
      <c r="O3" s="285" t="s">
        <v>9</v>
      </c>
    </row>
    <row r="4" spans="2:15" x14ac:dyDescent="0.35">
      <c r="B4" s="9" t="s">
        <v>193</v>
      </c>
      <c r="C4" s="11" t="s">
        <v>118</v>
      </c>
      <c r="D4" s="11" t="s">
        <v>117</v>
      </c>
      <c r="E4" s="11" t="s">
        <v>116</v>
      </c>
      <c r="F4" s="11" t="s">
        <v>115</v>
      </c>
      <c r="G4" s="11" t="s">
        <v>114</v>
      </c>
      <c r="H4" s="11" t="s">
        <v>113</v>
      </c>
      <c r="I4" s="11" t="s">
        <v>112</v>
      </c>
      <c r="J4" s="11" t="s">
        <v>111</v>
      </c>
      <c r="K4" s="11" t="s">
        <v>110</v>
      </c>
      <c r="L4" s="11" t="s">
        <v>109</v>
      </c>
      <c r="M4" s="11" t="s">
        <v>108</v>
      </c>
      <c r="N4" s="11" t="s">
        <v>107</v>
      </c>
      <c r="O4" s="11" t="s">
        <v>106</v>
      </c>
    </row>
    <row r="5" spans="2:15" x14ac:dyDescent="0.35">
      <c r="B5" s="12" t="s">
        <v>12</v>
      </c>
      <c r="C5" s="13">
        <v>2.6474818360709498</v>
      </c>
      <c r="D5" s="13">
        <v>5.7584308065881604</v>
      </c>
      <c r="E5" s="13">
        <v>5.2211725770288497</v>
      </c>
      <c r="F5" s="13">
        <v>2.9474030350608502</v>
      </c>
      <c r="G5" s="13">
        <v>4.3468340841766704</v>
      </c>
      <c r="H5" s="13">
        <v>4.3197430055240504</v>
      </c>
      <c r="I5" s="13">
        <v>3.8051188804966198</v>
      </c>
      <c r="J5" s="13">
        <v>2.3299385899725502</v>
      </c>
      <c r="K5" s="13">
        <v>-0.69120213281133003</v>
      </c>
      <c r="L5" s="13">
        <v>-6.2552476041239098</v>
      </c>
      <c r="M5" s="13">
        <v>17.545394041497701</v>
      </c>
      <c r="N5" s="13">
        <v>8.1515204685441507</v>
      </c>
      <c r="O5" s="13">
        <v>10.773736652183301</v>
      </c>
    </row>
    <row r="6" spans="2:15" x14ac:dyDescent="0.35">
      <c r="B6" s="12" t="s">
        <v>13</v>
      </c>
      <c r="C6" s="13">
        <v>1.93545138984483</v>
      </c>
      <c r="D6" s="13">
        <v>4.1306573428808901</v>
      </c>
      <c r="E6" s="13">
        <v>3.24090931226098</v>
      </c>
      <c r="F6" s="13">
        <v>1.46299112780817</v>
      </c>
      <c r="G6" s="13">
        <v>3.0136772599416801</v>
      </c>
      <c r="H6" s="13">
        <v>4.2481246882511501</v>
      </c>
      <c r="I6" s="13">
        <v>3.54849224555125</v>
      </c>
      <c r="J6" s="13">
        <v>1.5692097532374401</v>
      </c>
      <c r="K6" s="13">
        <v>-2.02245287988573</v>
      </c>
      <c r="L6" s="13">
        <v>-6.7111849499812202</v>
      </c>
      <c r="M6" s="13">
        <v>14.474513474567701</v>
      </c>
      <c r="N6" s="13">
        <v>3.3184864454195901</v>
      </c>
      <c r="O6" s="13">
        <v>8.8253754288084991</v>
      </c>
    </row>
    <row r="7" spans="2:15" x14ac:dyDescent="0.35">
      <c r="B7" s="12" t="s">
        <v>14</v>
      </c>
      <c r="C7" s="13">
        <v>0.69851110336776001</v>
      </c>
      <c r="D7" s="13">
        <v>1.56320290800367</v>
      </c>
      <c r="E7" s="13">
        <v>1.91809940261025</v>
      </c>
      <c r="F7" s="13">
        <v>1.4630082266970099</v>
      </c>
      <c r="G7" s="13">
        <v>1.29415516433893</v>
      </c>
      <c r="H7" s="13">
        <v>6.8699861495891107E-2</v>
      </c>
      <c r="I7" s="13">
        <v>0.247832324141251</v>
      </c>
      <c r="J7" s="13">
        <v>0.74897583488471298</v>
      </c>
      <c r="K7" s="13">
        <v>1.35873042978138</v>
      </c>
      <c r="L7" s="13">
        <v>0.488737417891771</v>
      </c>
      <c r="M7" s="13">
        <v>2.6825888782766101</v>
      </c>
      <c r="N7" s="13">
        <v>4.6778018043051004</v>
      </c>
      <c r="O7" s="13">
        <v>1.79035561852887</v>
      </c>
    </row>
    <row r="8" spans="2:15" x14ac:dyDescent="0.35">
      <c r="B8" s="267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</row>
    <row r="9" spans="2:15" x14ac:dyDescent="0.35">
      <c r="B9" s="14" t="s">
        <v>761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35">
      <c r="B10" s="14" t="s">
        <v>762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 x14ac:dyDescent="0.3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 x14ac:dyDescent="0.3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2:15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5" x14ac:dyDescent="0.3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2:15" x14ac:dyDescent="0.3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5331-E083-417C-AE29-0AA07F206968}">
  <dimension ref="B2:P16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6.6328125" style="9" customWidth="1"/>
    <col min="3" max="4" width="7.90625" style="9" customWidth="1"/>
    <col min="5" max="5" width="6.54296875" style="9" customWidth="1"/>
    <col min="6" max="6" width="6.90625" style="9" customWidth="1"/>
    <col min="7" max="7" width="6.453125" style="9" customWidth="1"/>
    <col min="8" max="8" width="8.08984375" style="9" customWidth="1"/>
    <col min="9" max="9" width="7.36328125" style="9" customWidth="1"/>
    <col min="10" max="10" width="7.453125" style="9" customWidth="1"/>
    <col min="11" max="11" width="6.90625" style="9" customWidth="1"/>
    <col min="12" max="12" width="6" style="9" customWidth="1"/>
    <col min="13" max="13" width="6.90625" style="9" customWidth="1"/>
    <col min="14" max="14" width="5.6328125" style="9" customWidth="1"/>
    <col min="15" max="15" width="6.90625" style="9" customWidth="1"/>
    <col min="16" max="16" width="6.6328125" style="9" customWidth="1"/>
    <col min="17" max="16384" width="10.90625" style="9"/>
  </cols>
  <sheetData>
    <row r="2" spans="2:16" x14ac:dyDescent="0.35">
      <c r="B2" s="8" t="s">
        <v>688</v>
      </c>
    </row>
    <row r="3" spans="2:16" x14ac:dyDescent="0.35">
      <c r="B3" s="8"/>
    </row>
    <row r="4" spans="2:16" x14ac:dyDescent="0.35">
      <c r="P4" s="285" t="s">
        <v>9</v>
      </c>
    </row>
    <row r="5" spans="2:16" x14ac:dyDescent="0.35">
      <c r="B5" s="9" t="s">
        <v>193</v>
      </c>
      <c r="C5" s="11" t="s">
        <v>219</v>
      </c>
      <c r="D5" s="11" t="s">
        <v>118</v>
      </c>
      <c r="E5" s="11" t="s">
        <v>117</v>
      </c>
      <c r="F5" s="11" t="s">
        <v>116</v>
      </c>
      <c r="G5" s="11" t="s">
        <v>115</v>
      </c>
      <c r="H5" s="11" t="s">
        <v>114</v>
      </c>
      <c r="I5" s="11" t="s">
        <v>113</v>
      </c>
      <c r="J5" s="11" t="s">
        <v>112</v>
      </c>
      <c r="K5" s="11" t="s">
        <v>111</v>
      </c>
      <c r="L5" s="11" t="s">
        <v>110</v>
      </c>
      <c r="M5" s="11" t="s">
        <v>109</v>
      </c>
      <c r="N5" s="11" t="s">
        <v>108</v>
      </c>
      <c r="O5" s="11" t="s">
        <v>107</v>
      </c>
      <c r="P5" s="11" t="s">
        <v>106</v>
      </c>
    </row>
    <row r="6" spans="2:16" x14ac:dyDescent="0.35">
      <c r="B6" s="12" t="s">
        <v>314</v>
      </c>
      <c r="C6" s="13">
        <v>1447.7980059357301</v>
      </c>
      <c r="D6" s="13">
        <v>1470.5174134439401</v>
      </c>
      <c r="E6" s="13">
        <v>1537.11585008873</v>
      </c>
      <c r="F6" s="13">
        <v>1617.89435108158</v>
      </c>
      <c r="G6" s="13">
        <v>1650.9898988387599</v>
      </c>
      <c r="H6" s="13">
        <v>1709.1587583949799</v>
      </c>
      <c r="I6" s="13">
        <v>1766.6018751325</v>
      </c>
      <c r="J6" s="13">
        <v>1805.3620128831601</v>
      </c>
      <c r="K6" s="13">
        <v>1807.7050856845501</v>
      </c>
      <c r="L6" s="13">
        <v>1718.4382166033699</v>
      </c>
      <c r="M6" s="13">
        <v>1657.8007854842101</v>
      </c>
      <c r="N6" s="13">
        <v>1959.1162071879501</v>
      </c>
      <c r="O6" s="13">
        <v>1932.0259864217701</v>
      </c>
      <c r="P6" s="13">
        <v>1790.3611843302101</v>
      </c>
    </row>
    <row r="7" spans="2:16" x14ac:dyDescent="0.35">
      <c r="B7" s="12" t="s">
        <v>315</v>
      </c>
      <c r="C7" s="13">
        <v>151.52304872562499</v>
      </c>
      <c r="D7" s="13">
        <v>149.76728271843001</v>
      </c>
      <c r="E7" s="13">
        <v>163.30081392276301</v>
      </c>
      <c r="F7" s="13">
        <v>169.67858127476899</v>
      </c>
      <c r="G7" s="13">
        <v>166.65272016288901</v>
      </c>
      <c r="H7" s="13">
        <v>163.836638233797</v>
      </c>
      <c r="I7" s="13">
        <v>160.11902716342101</v>
      </c>
      <c r="J7" s="13">
        <v>154.49644759426599</v>
      </c>
      <c r="K7" s="13">
        <v>144.73350935006201</v>
      </c>
      <c r="L7" s="13">
        <v>140.63600640197299</v>
      </c>
      <c r="M7" s="13">
        <v>102.567062318604</v>
      </c>
      <c r="N7" s="13">
        <v>223.69467176318699</v>
      </c>
      <c r="O7" s="13">
        <v>235.58466776028399</v>
      </c>
      <c r="P7" s="13">
        <v>562.52146921786698</v>
      </c>
    </row>
    <row r="8" spans="2:16" x14ac:dyDescent="0.35">
      <c r="B8" s="12" t="s">
        <v>316</v>
      </c>
      <c r="C8" s="13">
        <v>1229.28148892237</v>
      </c>
      <c r="D8" s="13">
        <v>1332.1341092663499</v>
      </c>
      <c r="E8" s="13">
        <v>1460.8808736655401</v>
      </c>
      <c r="F8" s="13">
        <v>1564.8345243047499</v>
      </c>
      <c r="G8" s="13">
        <v>1656.4037019662601</v>
      </c>
      <c r="H8" s="13">
        <v>1751.8550500383301</v>
      </c>
      <c r="I8" s="13">
        <v>1890.8883144609699</v>
      </c>
      <c r="J8" s="13">
        <v>2020.9334175067399</v>
      </c>
      <c r="K8" s="13">
        <v>2147.0440965828998</v>
      </c>
      <c r="L8" s="13">
        <v>2206.90074809927</v>
      </c>
      <c r="M8" s="13">
        <v>1994.9233087232999</v>
      </c>
      <c r="N8" s="13">
        <v>2374.55669081306</v>
      </c>
      <c r="O8" s="13">
        <v>2597.1930940337702</v>
      </c>
      <c r="P8" s="13">
        <v>2763.52987133222</v>
      </c>
    </row>
    <row r="9" spans="2:16" x14ac:dyDescent="0.35">
      <c r="B9" s="12" t="s">
        <v>317</v>
      </c>
      <c r="C9" s="13">
        <v>763.26987259424402</v>
      </c>
      <c r="D9" s="13">
        <v>739.91158969096796</v>
      </c>
      <c r="E9" s="13">
        <v>752.39094464985897</v>
      </c>
      <c r="F9" s="13">
        <v>779.20543786492101</v>
      </c>
      <c r="G9" s="13">
        <v>785.50711096732903</v>
      </c>
      <c r="H9" s="13">
        <v>829.79232513289901</v>
      </c>
      <c r="I9" s="13">
        <v>839.84798301447904</v>
      </c>
      <c r="J9" s="13">
        <v>860.26679321834297</v>
      </c>
      <c r="K9" s="13">
        <v>860.19306996721104</v>
      </c>
      <c r="L9" s="13">
        <v>860.22296166179103</v>
      </c>
      <c r="M9" s="13">
        <v>716.88310756791395</v>
      </c>
      <c r="N9" s="13">
        <v>891.02456314924405</v>
      </c>
      <c r="O9" s="13">
        <v>917.88537045085798</v>
      </c>
      <c r="P9" s="13">
        <v>914.26366596012497</v>
      </c>
    </row>
    <row r="10" spans="2:16" x14ac:dyDescent="0.3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2:16" x14ac:dyDescent="0.35">
      <c r="B11" s="14" t="s">
        <v>689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2:16" x14ac:dyDescent="0.35">
      <c r="B12" s="14" t="s">
        <v>691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2:16" x14ac:dyDescent="0.35">
      <c r="B13" s="14" t="s">
        <v>690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2:16" x14ac:dyDescent="0.35">
      <c r="B14" s="14" t="s">
        <v>692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2:16" x14ac:dyDescent="0.35">
      <c r="B15" s="14" t="s">
        <v>539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2:1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8382-D144-4C44-875B-BEF2A67A3BB8}">
  <dimension ref="B2:D20"/>
  <sheetViews>
    <sheetView showGridLines="0" workbookViewId="0">
      <selection activeCell="G28" sqref="G28"/>
    </sheetView>
  </sheetViews>
  <sheetFormatPr baseColWidth="10" defaultColWidth="10.90625" defaultRowHeight="12.5" x14ac:dyDescent="0.35"/>
  <cols>
    <col min="1" max="1" width="2.6328125" style="9" customWidth="1"/>
    <col min="2" max="2" width="23.453125" style="9" customWidth="1"/>
    <col min="3" max="3" width="24.90625" style="9" customWidth="1"/>
    <col min="4" max="4" width="11" style="9" customWidth="1"/>
    <col min="5" max="16384" width="10.90625" style="9"/>
  </cols>
  <sheetData>
    <row r="2" spans="2:4" x14ac:dyDescent="0.35">
      <c r="B2" s="8" t="s">
        <v>693</v>
      </c>
    </row>
    <row r="3" spans="2:4" x14ac:dyDescent="0.35">
      <c r="B3" s="10"/>
    </row>
    <row r="4" spans="2:4" x14ac:dyDescent="0.35">
      <c r="B4" s="9" t="s">
        <v>119</v>
      </c>
      <c r="C4" s="11" t="s">
        <v>318</v>
      </c>
      <c r="D4" s="11" t="s">
        <v>66</v>
      </c>
    </row>
    <row r="5" spans="2:4" x14ac:dyDescent="0.35">
      <c r="B5" s="12" t="s">
        <v>81</v>
      </c>
      <c r="C5" s="13">
        <v>6343.0921575864004</v>
      </c>
      <c r="D5" s="13">
        <v>93.790988057910795</v>
      </c>
    </row>
    <row r="6" spans="2:4" x14ac:dyDescent="0.35">
      <c r="B6" s="12" t="s">
        <v>82</v>
      </c>
      <c r="C6" s="13">
        <v>27.280592980000002</v>
      </c>
      <c r="D6" s="13">
        <v>0.40337956738334702</v>
      </c>
    </row>
    <row r="7" spans="2:4" x14ac:dyDescent="0.35">
      <c r="B7" s="12" t="s">
        <v>83</v>
      </c>
      <c r="C7" s="13">
        <v>190.07916155511799</v>
      </c>
      <c r="D7" s="13">
        <v>2.8105712369560498</v>
      </c>
    </row>
    <row r="8" spans="2:4" x14ac:dyDescent="0.35">
      <c r="B8" s="12" t="s">
        <v>84</v>
      </c>
      <c r="C8" s="13">
        <v>202.55622856454499</v>
      </c>
      <c r="D8" s="13">
        <v>2.9950611377498202</v>
      </c>
    </row>
    <row r="9" spans="2:4" x14ac:dyDescent="0.35">
      <c r="B9" s="12" t="s">
        <v>15</v>
      </c>
      <c r="C9" s="13">
        <v>6763.00814068606</v>
      </c>
      <c r="D9" s="13">
        <v>100</v>
      </c>
    </row>
    <row r="10" spans="2:4" x14ac:dyDescent="0.35">
      <c r="B10" s="267"/>
      <c r="C10" s="268"/>
      <c r="D10" s="268"/>
    </row>
    <row r="11" spans="2:4" x14ac:dyDescent="0.35">
      <c r="B11" s="14" t="s">
        <v>539</v>
      </c>
      <c r="C11" s="14"/>
      <c r="D11" s="14"/>
    </row>
    <row r="12" spans="2:4" x14ac:dyDescent="0.35">
      <c r="B12" s="14"/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6E90-E290-470A-8136-74215787AF21}">
  <dimension ref="B2:E31"/>
  <sheetViews>
    <sheetView showGridLines="0" workbookViewId="0">
      <selection activeCell="B2" sqref="B2"/>
    </sheetView>
  </sheetViews>
  <sheetFormatPr baseColWidth="10" defaultColWidth="10.90625" defaultRowHeight="12.5" x14ac:dyDescent="0.35"/>
  <cols>
    <col min="1" max="1" width="2.54296875" style="9" customWidth="1"/>
    <col min="2" max="2" width="54.6328125" style="9" customWidth="1"/>
    <col min="3" max="3" width="7.90625" style="9" customWidth="1"/>
    <col min="4" max="4" width="8" style="9" customWidth="1"/>
    <col min="5" max="5" width="9.08984375" style="9" customWidth="1"/>
    <col min="6" max="16384" width="10.90625" style="9"/>
  </cols>
  <sheetData>
    <row r="2" spans="2:5" x14ac:dyDescent="0.35">
      <c r="B2" s="8" t="s">
        <v>694</v>
      </c>
    </row>
    <row r="3" spans="2:5" x14ac:dyDescent="0.35">
      <c r="B3" s="8"/>
    </row>
    <row r="4" spans="2:5" x14ac:dyDescent="0.35">
      <c r="E4" s="285" t="s">
        <v>11</v>
      </c>
    </row>
    <row r="5" spans="2:5" x14ac:dyDescent="0.35">
      <c r="B5" s="9" t="s">
        <v>119</v>
      </c>
      <c r="C5" s="11" t="s">
        <v>108</v>
      </c>
      <c r="D5" s="11" t="s">
        <v>107</v>
      </c>
      <c r="E5" s="11" t="s">
        <v>106</v>
      </c>
    </row>
    <row r="6" spans="2:5" x14ac:dyDescent="0.35">
      <c r="B6" s="12" t="s">
        <v>15</v>
      </c>
      <c r="C6" s="13">
        <v>30846.220794610901</v>
      </c>
      <c r="D6" s="13">
        <v>32419.609466670499</v>
      </c>
      <c r="E6" s="13">
        <v>33415.198096525302</v>
      </c>
    </row>
    <row r="7" spans="2:5" x14ac:dyDescent="0.35">
      <c r="B7" s="12" t="s">
        <v>319</v>
      </c>
      <c r="C7" s="13">
        <v>30595.7172792458</v>
      </c>
      <c r="D7" s="13">
        <v>32186.7133955709</v>
      </c>
      <c r="E7" s="13">
        <v>33196.203711650902</v>
      </c>
    </row>
    <row r="8" spans="2:5" x14ac:dyDescent="0.35">
      <c r="B8" s="12" t="s">
        <v>320</v>
      </c>
      <c r="C8" s="13">
        <v>31301.213796780499</v>
      </c>
      <c r="D8" s="13">
        <v>33347.314535898397</v>
      </c>
      <c r="E8" s="13">
        <v>35545.954003891697</v>
      </c>
    </row>
    <row r="9" spans="2:5" x14ac:dyDescent="0.35">
      <c r="B9" s="12" t="s">
        <v>705</v>
      </c>
      <c r="C9" s="13">
        <v>24050.312317461099</v>
      </c>
      <c r="D9" s="13">
        <v>26071.656960268399</v>
      </c>
      <c r="E9" s="13">
        <v>28166.437605524101</v>
      </c>
    </row>
    <row r="10" spans="2:5" x14ac:dyDescent="0.35">
      <c r="B10" s="12" t="s">
        <v>706</v>
      </c>
      <c r="C10" s="13">
        <v>762.21138776852501</v>
      </c>
      <c r="D10" s="13">
        <v>841.09361516209106</v>
      </c>
      <c r="E10" s="13">
        <v>843.75979037558602</v>
      </c>
    </row>
    <row r="11" spans="2:5" x14ac:dyDescent="0.35">
      <c r="B11" s="12" t="s">
        <v>707</v>
      </c>
      <c r="C11" s="13">
        <v>3923.8834040336501</v>
      </c>
      <c r="D11" s="13">
        <v>4078.1617165617799</v>
      </c>
      <c r="E11" s="13">
        <v>4248.4803346271101</v>
      </c>
    </row>
    <row r="12" spans="2:5" x14ac:dyDescent="0.35">
      <c r="B12" s="12" t="s">
        <v>704</v>
      </c>
      <c r="C12" s="13">
        <v>2564.8066875172299</v>
      </c>
      <c r="D12" s="13">
        <v>2356.40224390607</v>
      </c>
      <c r="E12" s="13">
        <v>2287.2762733649602</v>
      </c>
    </row>
    <row r="13" spans="2:5" x14ac:dyDescent="0.35">
      <c r="B13" s="12" t="s">
        <v>321</v>
      </c>
      <c r="C13" s="13">
        <v>2355.2863001300002</v>
      </c>
      <c r="D13" s="13">
        <v>2598.0307830299998</v>
      </c>
      <c r="E13" s="13">
        <v>2652.0614838699998</v>
      </c>
    </row>
    <row r="14" spans="2:5" x14ac:dyDescent="0.35">
      <c r="B14" s="12" t="s">
        <v>322</v>
      </c>
      <c r="C14" s="13">
        <v>-3060.7828176647699</v>
      </c>
      <c r="D14" s="13">
        <v>-3758.63192335743</v>
      </c>
      <c r="E14" s="13">
        <v>-5001.8117761107897</v>
      </c>
    </row>
    <row r="15" spans="2:5" x14ac:dyDescent="0.35">
      <c r="B15" s="12" t="s">
        <v>323</v>
      </c>
      <c r="C15" s="13">
        <v>250.50351536515501</v>
      </c>
      <c r="D15" s="13">
        <v>232.89607109956199</v>
      </c>
      <c r="E15" s="13">
        <v>218.99438487433301</v>
      </c>
    </row>
    <row r="16" spans="2:5" x14ac:dyDescent="0.35">
      <c r="B16" s="12" t="s">
        <v>324</v>
      </c>
      <c r="C16" s="13">
        <v>249.16928676638699</v>
      </c>
      <c r="D16" s="13">
        <v>231.119482262383</v>
      </c>
      <c r="E16" s="13">
        <v>214.83427519128199</v>
      </c>
    </row>
    <row r="17" spans="2:5" x14ac:dyDescent="0.35">
      <c r="B17" s="12" t="s">
        <v>325</v>
      </c>
      <c r="C17" s="13">
        <v>1.33422859876778</v>
      </c>
      <c r="D17" s="13">
        <v>1.7765888371789</v>
      </c>
      <c r="E17" s="13">
        <v>4.1601096830510302</v>
      </c>
    </row>
    <row r="18" spans="2:5" x14ac:dyDescent="0.35">
      <c r="B18" s="12" t="s">
        <v>100</v>
      </c>
      <c r="C18" s="13">
        <v>3.3850323797862001</v>
      </c>
      <c r="D18" s="13">
        <v>5.0948536556006498</v>
      </c>
      <c r="E18" s="13">
        <v>3.0697578646435599</v>
      </c>
    </row>
    <row r="19" spans="2:5" x14ac:dyDescent="0.35">
      <c r="B19" s="12" t="s">
        <v>31</v>
      </c>
      <c r="C19" s="13">
        <v>-3.3519613863331199</v>
      </c>
      <c r="D19" s="13">
        <v>-3.4180189297630501</v>
      </c>
      <c r="E19" s="13">
        <v>-4.41172073738118</v>
      </c>
    </row>
    <row r="20" spans="2:5" x14ac:dyDescent="0.35">
      <c r="B20" s="12" t="s">
        <v>32</v>
      </c>
      <c r="C20" s="13">
        <v>6.9706471675532198</v>
      </c>
      <c r="D20" s="13">
        <v>8.8141416142343498</v>
      </c>
      <c r="E20" s="13">
        <v>7.8267740142807396</v>
      </c>
    </row>
    <row r="21" spans="2:5" x14ac:dyDescent="0.35">
      <c r="B21" s="14"/>
      <c r="C21" s="14"/>
      <c r="D21" s="14"/>
      <c r="E21" s="14"/>
    </row>
    <row r="22" spans="2:5" x14ac:dyDescent="0.35">
      <c r="B22" s="14" t="s">
        <v>695</v>
      </c>
      <c r="C22" s="14"/>
      <c r="D22" s="14"/>
      <c r="E22" s="14"/>
    </row>
    <row r="23" spans="2:5" x14ac:dyDescent="0.35">
      <c r="B23" s="14" t="s">
        <v>703</v>
      </c>
      <c r="C23" s="14"/>
      <c r="D23" s="14"/>
      <c r="E23" s="14"/>
    </row>
    <row r="24" spans="2:5" x14ac:dyDescent="0.35">
      <c r="B24" s="14" t="s">
        <v>696</v>
      </c>
      <c r="C24" s="14"/>
      <c r="D24" s="14"/>
      <c r="E24" s="14"/>
    </row>
    <row r="25" spans="2:5" x14ac:dyDescent="0.35">
      <c r="B25" s="14" t="s">
        <v>697</v>
      </c>
      <c r="C25" s="14"/>
      <c r="D25" s="14"/>
      <c r="E25" s="14"/>
    </row>
    <row r="26" spans="2:5" x14ac:dyDescent="0.35">
      <c r="B26" s="14" t="s">
        <v>698</v>
      </c>
      <c r="C26" s="14"/>
      <c r="D26" s="14"/>
      <c r="E26" s="14"/>
    </row>
    <row r="27" spans="2:5" x14ac:dyDescent="0.35">
      <c r="B27" s="14" t="s">
        <v>699</v>
      </c>
      <c r="C27" s="14"/>
      <c r="D27" s="14"/>
      <c r="E27" s="14"/>
    </row>
    <row r="28" spans="2:5" x14ac:dyDescent="0.35">
      <c r="B28" s="14" t="s">
        <v>700</v>
      </c>
      <c r="C28" s="14"/>
      <c r="D28" s="14"/>
      <c r="E28" s="14"/>
    </row>
    <row r="29" spans="2:5" x14ac:dyDescent="0.35">
      <c r="B29" s="9" t="s">
        <v>702</v>
      </c>
    </row>
    <row r="30" spans="2:5" x14ac:dyDescent="0.35">
      <c r="B30" s="9" t="s">
        <v>701</v>
      </c>
    </row>
    <row r="31" spans="2:5" x14ac:dyDescent="0.35">
      <c r="B31" s="9" t="s">
        <v>537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E17D-2BAE-4E32-BB85-CCD1E6D5B2B7}">
  <dimension ref="B2:O13"/>
  <sheetViews>
    <sheetView showGridLines="0" workbookViewId="0">
      <selection activeCell="O4" sqref="O4"/>
    </sheetView>
  </sheetViews>
  <sheetFormatPr baseColWidth="10" defaultColWidth="10.90625" defaultRowHeight="12.5" x14ac:dyDescent="0.35"/>
  <cols>
    <col min="1" max="1" width="2.54296875" style="9" customWidth="1"/>
    <col min="2" max="2" width="25.36328125" style="9" customWidth="1"/>
    <col min="3" max="3" width="5.08984375" style="9" customWidth="1"/>
    <col min="4" max="4" width="5.453125" style="9" customWidth="1"/>
    <col min="5" max="5" width="4.453125" style="9" customWidth="1"/>
    <col min="6" max="6" width="4.54296875" style="9" customWidth="1"/>
    <col min="7" max="7" width="5.453125" style="9" customWidth="1"/>
    <col min="8" max="8" width="5.08984375" style="9" customWidth="1"/>
    <col min="9" max="9" width="4.453125" style="9" customWidth="1"/>
    <col min="10" max="10" width="4.90625" style="9" customWidth="1"/>
    <col min="11" max="11" width="4.54296875" style="9" customWidth="1"/>
    <col min="12" max="12" width="4.36328125" style="9" customWidth="1"/>
    <col min="13" max="13" width="4.08984375" style="9" customWidth="1"/>
    <col min="14" max="14" width="4.453125" style="9" customWidth="1"/>
    <col min="15" max="15" width="4.36328125" style="9" customWidth="1"/>
    <col min="16" max="16384" width="10.90625" style="9"/>
  </cols>
  <sheetData>
    <row r="2" spans="2:15" x14ac:dyDescent="0.35">
      <c r="B2" s="8" t="s">
        <v>713</v>
      </c>
    </row>
    <row r="3" spans="2:15" x14ac:dyDescent="0.35">
      <c r="B3" s="8"/>
    </row>
    <row r="4" spans="2:15" x14ac:dyDescent="0.35">
      <c r="O4" s="14" t="s">
        <v>9</v>
      </c>
    </row>
    <row r="5" spans="2:15" x14ac:dyDescent="0.35">
      <c r="B5" s="9" t="s">
        <v>119</v>
      </c>
      <c r="C5" s="11" t="s">
        <v>118</v>
      </c>
      <c r="D5" s="11" t="s">
        <v>117</v>
      </c>
      <c r="E5" s="11" t="s">
        <v>116</v>
      </c>
      <c r="F5" s="11" t="s">
        <v>115</v>
      </c>
      <c r="G5" s="11" t="s">
        <v>114</v>
      </c>
      <c r="H5" s="11" t="s">
        <v>113</v>
      </c>
      <c r="I5" s="11" t="s">
        <v>112</v>
      </c>
      <c r="J5" s="11" t="s">
        <v>111</v>
      </c>
      <c r="K5" s="11" t="s">
        <v>110</v>
      </c>
      <c r="L5" s="11" t="s">
        <v>109</v>
      </c>
      <c r="M5" s="11" t="s">
        <v>108</v>
      </c>
      <c r="N5" s="11" t="s">
        <v>107</v>
      </c>
      <c r="O5" s="11" t="s">
        <v>106</v>
      </c>
    </row>
    <row r="6" spans="2:15" x14ac:dyDescent="0.35">
      <c r="B6" s="12" t="s">
        <v>320</v>
      </c>
      <c r="C6" s="13">
        <v>-2.4403751545296402</v>
      </c>
      <c r="D6" s="13">
        <v>-4.3164432158909003</v>
      </c>
      <c r="E6" s="13">
        <v>-5.3697020868527696</v>
      </c>
      <c r="F6" s="13">
        <v>-5.2997143627765704</v>
      </c>
      <c r="G6" s="13">
        <v>-4.9426315946888701</v>
      </c>
      <c r="H6" s="13">
        <v>-3.6759395778508401</v>
      </c>
      <c r="I6" s="13">
        <v>-3.6021614046881898</v>
      </c>
      <c r="J6" s="13">
        <v>-5.7143525624428904</v>
      </c>
      <c r="K6" s="13">
        <v>-4.38411081829687</v>
      </c>
      <c r="L6" s="13">
        <v>-7.4443917429230204</v>
      </c>
      <c r="M6" s="13">
        <v>-3.72980425112336</v>
      </c>
      <c r="N6" s="13">
        <v>-3.8459422661518401</v>
      </c>
      <c r="O6" s="13">
        <v>-5.1685086620224903</v>
      </c>
    </row>
    <row r="7" spans="2:15" x14ac:dyDescent="0.35">
      <c r="B7" s="12" t="s">
        <v>321</v>
      </c>
      <c r="C7" s="13">
        <v>2.0718232044198999</v>
      </c>
      <c r="D7" s="13">
        <v>5.8239415650874502</v>
      </c>
      <c r="E7" s="13">
        <v>4.15579126619485</v>
      </c>
      <c r="F7" s="13">
        <v>0.60907671361243299</v>
      </c>
      <c r="G7" s="13">
        <v>0.75686394142768798</v>
      </c>
      <c r="H7" s="13">
        <v>0.48425146786878998</v>
      </c>
      <c r="I7" s="13">
        <v>2.4525814774521502</v>
      </c>
      <c r="J7" s="13">
        <v>-0.60269830306473005</v>
      </c>
      <c r="K7" s="13">
        <v>-4.7359459902586902</v>
      </c>
      <c r="L7" s="13">
        <v>0.162400781994232</v>
      </c>
      <c r="M7" s="13">
        <v>1.4658907873481599</v>
      </c>
      <c r="N7" s="13">
        <v>1.7816909696654699</v>
      </c>
      <c r="O7" s="13">
        <v>5.3399999999999901</v>
      </c>
    </row>
    <row r="8" spans="2:15" x14ac:dyDescent="0.3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x14ac:dyDescent="0.35">
      <c r="B9" s="14" t="s">
        <v>710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2:15" x14ac:dyDescent="0.35">
      <c r="B10" s="14" t="s">
        <v>708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2:15" x14ac:dyDescent="0.35">
      <c r="B11" s="14" t="s">
        <v>712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2:15" x14ac:dyDescent="0.35">
      <c r="B12" s="14" t="s">
        <v>709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2:15" x14ac:dyDescent="0.35">
      <c r="B13" s="14" t="s">
        <v>711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E5F1-9EE7-4D31-B32D-D6E3FE472596}">
  <dimension ref="B2:Q16"/>
  <sheetViews>
    <sheetView showGridLines="0" workbookViewId="0">
      <selection activeCell="B9" sqref="B9"/>
    </sheetView>
  </sheetViews>
  <sheetFormatPr baseColWidth="10" defaultColWidth="11.453125" defaultRowHeight="10" x14ac:dyDescent="0.25"/>
  <cols>
    <col min="1" max="1" width="3.08984375" style="402" customWidth="1"/>
    <col min="2" max="2" width="9.36328125" style="402" customWidth="1"/>
    <col min="3" max="16" width="7.08984375" style="402" customWidth="1"/>
    <col min="17" max="16384" width="11.453125" style="402"/>
  </cols>
  <sheetData>
    <row r="2" spans="2:17" ht="12.5" x14ac:dyDescent="0.35">
      <c r="B2" s="358" t="s">
        <v>780</v>
      </c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2:17" ht="12.5" x14ac:dyDescent="0.35">
      <c r="B3" s="358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2:17" ht="12.5" x14ac:dyDescent="0.35"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285" t="s">
        <v>11</v>
      </c>
      <c r="Q4" s="404"/>
    </row>
    <row r="5" spans="2:17" ht="12.5" x14ac:dyDescent="0.35">
      <c r="B5" s="404" t="s">
        <v>119</v>
      </c>
      <c r="C5" s="362" t="s">
        <v>219</v>
      </c>
      <c r="D5" s="362" t="s">
        <v>118</v>
      </c>
      <c r="E5" s="362" t="s">
        <v>117</v>
      </c>
      <c r="F5" s="362" t="s">
        <v>116</v>
      </c>
      <c r="G5" s="362" t="s">
        <v>115</v>
      </c>
      <c r="H5" s="362" t="s">
        <v>114</v>
      </c>
      <c r="I5" s="362" t="s">
        <v>113</v>
      </c>
      <c r="J5" s="362" t="s">
        <v>112</v>
      </c>
      <c r="K5" s="362" t="s">
        <v>111</v>
      </c>
      <c r="L5" s="362" t="s">
        <v>110</v>
      </c>
      <c r="M5" s="362" t="s">
        <v>109</v>
      </c>
      <c r="N5" s="362" t="s">
        <v>108</v>
      </c>
      <c r="O5" s="362" t="s">
        <v>107</v>
      </c>
      <c r="P5" s="362" t="s">
        <v>106</v>
      </c>
      <c r="Q5" s="404"/>
    </row>
    <row r="6" spans="2:17" ht="12.5" x14ac:dyDescent="0.35">
      <c r="B6" s="363" t="s">
        <v>15</v>
      </c>
      <c r="C6" s="364">
        <v>32003.748487372199</v>
      </c>
      <c r="D6" s="364">
        <v>32067.040471728698</v>
      </c>
      <c r="E6" s="364">
        <v>31924.089022472301</v>
      </c>
      <c r="F6" s="364">
        <v>31580.878888888299</v>
      </c>
      <c r="G6" s="364">
        <v>32005.736894213202</v>
      </c>
      <c r="H6" s="364">
        <v>31493.398083006799</v>
      </c>
      <c r="I6" s="364">
        <v>31554.903552780201</v>
      </c>
      <c r="J6" s="364">
        <v>31639.025351853899</v>
      </c>
      <c r="K6" s="364">
        <v>31043.952032536999</v>
      </c>
      <c r="L6" s="364">
        <v>30736.449446663901</v>
      </c>
      <c r="M6" s="364">
        <v>29839.492809532501</v>
      </c>
      <c r="N6" s="364">
        <v>30846.220794610901</v>
      </c>
      <c r="O6" s="364">
        <v>32419.609466670499</v>
      </c>
      <c r="P6" s="364">
        <v>33415.198096525302</v>
      </c>
      <c r="Q6" s="404"/>
    </row>
    <row r="7" spans="2:17" ht="12.5" x14ac:dyDescent="0.35"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404"/>
    </row>
    <row r="8" spans="2:17" ht="12.5" x14ac:dyDescent="0.35">
      <c r="B8" s="14" t="s">
        <v>539</v>
      </c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</row>
    <row r="9" spans="2:17" ht="10.5" x14ac:dyDescent="0.25"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</row>
    <row r="10" spans="2:17" ht="10.5" x14ac:dyDescent="0.25"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</row>
    <row r="11" spans="2:17" ht="10.5" x14ac:dyDescent="0.25"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</row>
    <row r="12" spans="2:17" ht="10.5" x14ac:dyDescent="0.25"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</row>
    <row r="13" spans="2:17" ht="10.5" x14ac:dyDescent="0.25"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</row>
    <row r="14" spans="2:17" ht="10.5" x14ac:dyDescent="0.25"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</row>
    <row r="15" spans="2:17" ht="10.5" x14ac:dyDescent="0.25"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</row>
    <row r="16" spans="2:17" ht="10.5" x14ac:dyDescent="0.25"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</row>
  </sheetData>
  <pageMargins left="0.7" right="0.7" top="0.75" bottom="0.75" header="0.3" footer="0.3"/>
  <pageSetup paperSize="9" orientation="portrait" horizontalDpi="300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40CD-EADC-47CA-BE9C-D2958A474156}">
  <dimension ref="B2:I17"/>
  <sheetViews>
    <sheetView showGridLines="0" tabSelected="1" workbookViewId="0"/>
  </sheetViews>
  <sheetFormatPr baseColWidth="10" defaultColWidth="10.90625" defaultRowHeight="12.5" x14ac:dyDescent="0.35"/>
  <cols>
    <col min="1" max="1" width="2.54296875" style="9" customWidth="1"/>
    <col min="2" max="3" width="20.08984375" style="9" customWidth="1"/>
    <col min="4" max="4" width="24.08984375" style="9" customWidth="1"/>
    <col min="5" max="5" width="19.90625" style="9" customWidth="1"/>
    <col min="6" max="6" width="27.08984375" style="9" customWidth="1"/>
    <col min="7" max="7" width="30.90625" style="9" bestFit="1" customWidth="1"/>
    <col min="8" max="8" width="40" style="9" customWidth="1"/>
    <col min="9" max="9" width="37.36328125" style="9" customWidth="1"/>
    <col min="10" max="16384" width="10.90625" style="9"/>
  </cols>
  <sheetData>
    <row r="2" spans="2:9" x14ac:dyDescent="0.35">
      <c r="B2" s="8" t="s">
        <v>714</v>
      </c>
    </row>
    <row r="4" spans="2:9" x14ac:dyDescent="0.35">
      <c r="B4" s="14"/>
      <c r="C4" s="14"/>
      <c r="D4" s="14"/>
      <c r="E4" s="14"/>
      <c r="F4" s="14"/>
      <c r="G4" s="14"/>
      <c r="I4" s="285" t="s">
        <v>129</v>
      </c>
    </row>
    <row r="5" spans="2:9" x14ac:dyDescent="0.35">
      <c r="B5" s="438" t="s">
        <v>326</v>
      </c>
      <c r="C5" s="440"/>
      <c r="D5" s="440"/>
      <c r="E5" s="440"/>
      <c r="F5" s="440"/>
      <c r="G5" s="440"/>
      <c r="H5" s="440"/>
      <c r="I5" s="439"/>
    </row>
    <row r="6" spans="2:9" x14ac:dyDescent="0.35">
      <c r="B6" s="438">
        <f>SUM(B14:I14)</f>
        <v>38280.502983164202</v>
      </c>
      <c r="C6" s="440"/>
      <c r="D6" s="440"/>
      <c r="E6" s="440"/>
      <c r="F6" s="440"/>
      <c r="G6" s="440"/>
      <c r="H6" s="440"/>
      <c r="I6" s="439"/>
    </row>
    <row r="7" spans="2:9" x14ac:dyDescent="0.35">
      <c r="B7" s="438" t="s">
        <v>327</v>
      </c>
      <c r="C7" s="440"/>
      <c r="D7" s="440"/>
      <c r="E7" s="439"/>
      <c r="F7" s="438" t="s">
        <v>328</v>
      </c>
      <c r="G7" s="440"/>
      <c r="H7" s="440"/>
      <c r="I7" s="439"/>
    </row>
    <row r="8" spans="2:9" x14ac:dyDescent="0.35">
      <c r="B8" s="438">
        <f>SUM(B14:E14)</f>
        <v>33196.203711650945</v>
      </c>
      <c r="C8" s="440"/>
      <c r="D8" s="440"/>
      <c r="E8" s="439"/>
      <c r="F8" s="438">
        <f>SUM(F14:I14)</f>
        <v>5084.2992715132568</v>
      </c>
      <c r="G8" s="440"/>
      <c r="H8" s="440"/>
      <c r="I8" s="439"/>
    </row>
    <row r="9" spans="2:9" x14ac:dyDescent="0.35">
      <c r="B9" s="438" t="s">
        <v>329</v>
      </c>
      <c r="C9" s="440"/>
      <c r="D9" s="439"/>
      <c r="E9" s="13" t="s">
        <v>330</v>
      </c>
      <c r="F9" s="438" t="s">
        <v>331</v>
      </c>
      <c r="G9" s="439"/>
      <c r="H9" s="438" t="s">
        <v>330</v>
      </c>
      <c r="I9" s="439"/>
    </row>
    <row r="10" spans="2:9" x14ac:dyDescent="0.35">
      <c r="B10" s="438">
        <f>SUM(B14:D14)</f>
        <v>38198.015487761739</v>
      </c>
      <c r="C10" s="440"/>
      <c r="D10" s="439"/>
      <c r="E10" s="13">
        <f>E14</f>
        <v>-5001.8117761107897</v>
      </c>
      <c r="F10" s="438">
        <f>SUM(F14:G14)</f>
        <v>8367.1212938724693</v>
      </c>
      <c r="G10" s="439"/>
      <c r="H10" s="438">
        <f>SUM(H14:I14)</f>
        <v>-3282.822022359213</v>
      </c>
      <c r="I10" s="439"/>
    </row>
    <row r="11" spans="2:9" x14ac:dyDescent="0.35">
      <c r="B11" s="438" t="s">
        <v>332</v>
      </c>
      <c r="C11" s="439"/>
      <c r="D11" s="13" t="s">
        <v>333</v>
      </c>
      <c r="E11" s="13" t="s">
        <v>119</v>
      </c>
      <c r="F11" s="13" t="s">
        <v>119</v>
      </c>
      <c r="G11" s="13" t="s">
        <v>119</v>
      </c>
      <c r="H11" s="13" t="s">
        <v>119</v>
      </c>
      <c r="I11" s="13" t="s">
        <v>119</v>
      </c>
    </row>
    <row r="12" spans="2:9" x14ac:dyDescent="0.35">
      <c r="B12" s="438">
        <f>SUM(B14:C14)</f>
        <v>34702.194213516159</v>
      </c>
      <c r="C12" s="439"/>
      <c r="D12" s="13">
        <f>D14</f>
        <v>3495.8212742455798</v>
      </c>
      <c r="E12" s="13" t="s">
        <v>119</v>
      </c>
      <c r="F12" s="13" t="s">
        <v>119</v>
      </c>
      <c r="G12" s="13" t="s">
        <v>119</v>
      </c>
      <c r="H12" s="13" t="s">
        <v>119</v>
      </c>
      <c r="I12" s="13" t="s">
        <v>119</v>
      </c>
    </row>
    <row r="13" spans="2:9" x14ac:dyDescent="0.35">
      <c r="B13" s="13" t="s">
        <v>334</v>
      </c>
      <c r="C13" s="13" t="s">
        <v>335</v>
      </c>
      <c r="D13" s="13" t="s">
        <v>334</v>
      </c>
      <c r="E13" s="13" t="s">
        <v>336</v>
      </c>
      <c r="F13" s="13" t="s">
        <v>337</v>
      </c>
      <c r="G13" s="13" t="s">
        <v>338</v>
      </c>
      <c r="H13" s="13" t="s">
        <v>339</v>
      </c>
      <c r="I13" s="13" t="s">
        <v>340</v>
      </c>
    </row>
    <row r="14" spans="2:9" x14ac:dyDescent="0.35">
      <c r="B14" s="13">
        <v>32414.917940151201</v>
      </c>
      <c r="C14" s="13">
        <v>2287.2762733649602</v>
      </c>
      <c r="D14" s="13">
        <v>3495.8212742455798</v>
      </c>
      <c r="E14" s="13">
        <v>-5001.8117761107897</v>
      </c>
      <c r="F14" s="13">
        <v>1384.71713187247</v>
      </c>
      <c r="G14" s="13">
        <v>6982.4041619999998</v>
      </c>
      <c r="H14" s="13">
        <v>-540.45950236810302</v>
      </c>
      <c r="I14" s="13">
        <v>-2742.3625199911098</v>
      </c>
    </row>
    <row r="15" spans="2:9" x14ac:dyDescent="0.35">
      <c r="B15" s="268"/>
      <c r="C15" s="268"/>
      <c r="D15" s="268"/>
      <c r="E15" s="268"/>
      <c r="F15" s="268"/>
      <c r="G15" s="268"/>
      <c r="H15" s="268"/>
      <c r="I15" s="268"/>
    </row>
    <row r="16" spans="2:9" x14ac:dyDescent="0.35">
      <c r="B16" s="14" t="s">
        <v>539</v>
      </c>
      <c r="C16" s="14"/>
      <c r="D16" s="14"/>
      <c r="E16" s="14"/>
      <c r="F16" s="14"/>
      <c r="G16" s="14"/>
    </row>
    <row r="17" spans="2:7" x14ac:dyDescent="0.35">
      <c r="B17" s="14"/>
      <c r="C17" s="14"/>
      <c r="D17" s="14"/>
      <c r="E17" s="14"/>
      <c r="F17" s="14"/>
      <c r="G17" s="14"/>
    </row>
  </sheetData>
  <mergeCells count="14">
    <mergeCell ref="B5:I5"/>
    <mergeCell ref="B6:I6"/>
    <mergeCell ref="B7:E7"/>
    <mergeCell ref="F7:I7"/>
    <mergeCell ref="B8:E8"/>
    <mergeCell ref="F8:I8"/>
    <mergeCell ref="B11:C11"/>
    <mergeCell ref="B12:C12"/>
    <mergeCell ref="B9:D9"/>
    <mergeCell ref="F9:G9"/>
    <mergeCell ref="H9:I9"/>
    <mergeCell ref="B10:D10"/>
    <mergeCell ref="F10:G10"/>
    <mergeCell ref="H10:I10"/>
  </mergeCells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87734-175A-4B61-9604-EC04EF74F3FE}">
  <dimension ref="B2:D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25.90625" style="9" customWidth="1"/>
    <col min="3" max="3" width="10.6328125" style="9" customWidth="1"/>
    <col min="4" max="4" width="14.6328125" style="9" customWidth="1"/>
    <col min="5" max="16384" width="10.90625" style="9"/>
  </cols>
  <sheetData>
    <row r="2" spans="2:4" x14ac:dyDescent="0.35">
      <c r="B2" s="8" t="s">
        <v>715</v>
      </c>
    </row>
    <row r="3" spans="2:4" x14ac:dyDescent="0.35">
      <c r="B3" s="8"/>
    </row>
    <row r="4" spans="2:4" x14ac:dyDescent="0.35">
      <c r="D4" s="285" t="s">
        <v>129</v>
      </c>
    </row>
    <row r="5" spans="2:4" x14ac:dyDescent="0.35">
      <c r="B5" s="9" t="s">
        <v>119</v>
      </c>
      <c r="C5" s="11" t="s">
        <v>145</v>
      </c>
      <c r="D5" s="11" t="s">
        <v>66</v>
      </c>
    </row>
    <row r="6" spans="2:4" x14ac:dyDescent="0.35">
      <c r="B6" s="12" t="s">
        <v>143</v>
      </c>
      <c r="C6" s="13">
        <v>25308.375069356</v>
      </c>
      <c r="D6" s="13">
        <v>75.739114268449498</v>
      </c>
    </row>
    <row r="7" spans="2:4" x14ac:dyDescent="0.35">
      <c r="B7" s="12" t="s">
        <v>82</v>
      </c>
      <c r="C7" s="13">
        <v>133.68497402338599</v>
      </c>
      <c r="D7" s="13">
        <v>0.40007236718218803</v>
      </c>
    </row>
    <row r="8" spans="2:4" x14ac:dyDescent="0.35">
      <c r="B8" s="12" t="s">
        <v>83</v>
      </c>
      <c r="C8" s="13">
        <v>3836.5470827333902</v>
      </c>
      <c r="D8" s="13">
        <v>11.4814434786557</v>
      </c>
    </row>
    <row r="9" spans="2:4" x14ac:dyDescent="0.35">
      <c r="B9" s="12" t="s">
        <v>84</v>
      </c>
      <c r="C9" s="13">
        <v>4136.5909704124697</v>
      </c>
      <c r="D9" s="13">
        <v>12.379369885712601</v>
      </c>
    </row>
    <row r="10" spans="2:4" x14ac:dyDescent="0.35">
      <c r="B10" s="12" t="s">
        <v>15</v>
      </c>
      <c r="C10" s="13">
        <v>33415.198096525302</v>
      </c>
      <c r="D10" s="13">
        <v>100</v>
      </c>
    </row>
    <row r="11" spans="2:4" x14ac:dyDescent="0.35">
      <c r="B11" s="267"/>
      <c r="C11" s="268"/>
      <c r="D11" s="268"/>
    </row>
    <row r="12" spans="2:4" x14ac:dyDescent="0.35">
      <c r="B12" s="14" t="s">
        <v>539</v>
      </c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  <row r="21" spans="2:4" x14ac:dyDescent="0.35">
      <c r="B21" s="14"/>
      <c r="C21" s="14"/>
      <c r="D21" s="14"/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81A2-E3C2-4E42-B013-5A0AD218371E}">
  <dimension ref="B2:E21"/>
  <sheetViews>
    <sheetView showGridLines="0" workbookViewId="0"/>
  </sheetViews>
  <sheetFormatPr baseColWidth="10" defaultColWidth="10.90625" defaultRowHeight="12.5" x14ac:dyDescent="0.35"/>
  <cols>
    <col min="1" max="1" width="2.54296875" style="9" customWidth="1"/>
    <col min="2" max="2" width="43.36328125" style="9" customWidth="1"/>
    <col min="3" max="4" width="7.08984375" style="9" customWidth="1"/>
    <col min="5" max="5" width="4.36328125" style="9" customWidth="1"/>
    <col min="6" max="16384" width="10.90625" style="9"/>
  </cols>
  <sheetData>
    <row r="2" spans="2:5" x14ac:dyDescent="0.35">
      <c r="B2" s="8" t="s">
        <v>716</v>
      </c>
    </row>
    <row r="3" spans="2:5" x14ac:dyDescent="0.35">
      <c r="B3" s="8"/>
    </row>
    <row r="4" spans="2:5" x14ac:dyDescent="0.35">
      <c r="E4" s="285" t="s">
        <v>129</v>
      </c>
    </row>
    <row r="5" spans="2:5" x14ac:dyDescent="0.35">
      <c r="B5" s="9" t="s">
        <v>341</v>
      </c>
      <c r="C5" s="11" t="s">
        <v>108</v>
      </c>
      <c r="D5" s="11" t="s">
        <v>107</v>
      </c>
      <c r="E5" s="11" t="s">
        <v>106</v>
      </c>
    </row>
    <row r="6" spans="2:5" x14ac:dyDescent="0.35">
      <c r="B6" s="12" t="s">
        <v>342</v>
      </c>
      <c r="C6" s="13">
        <v>618.12535700639</v>
      </c>
      <c r="D6" s="13">
        <v>754.07056277182699</v>
      </c>
      <c r="E6" s="13">
        <v>921.92793253400305</v>
      </c>
    </row>
    <row r="7" spans="2:5" x14ac:dyDescent="0.35">
      <c r="B7" s="12" t="s">
        <v>343</v>
      </c>
      <c r="C7" s="13">
        <v>29.001006760263898</v>
      </c>
      <c r="D7" s="13">
        <v>38.596695891282998</v>
      </c>
      <c r="E7" s="13">
        <v>46.416850796505997</v>
      </c>
    </row>
    <row r="8" spans="2:5" x14ac:dyDescent="0.35">
      <c r="B8" s="12" t="s">
        <v>344</v>
      </c>
      <c r="C8" s="13">
        <v>189.649599072591</v>
      </c>
      <c r="D8" s="13">
        <v>178.91837334987301</v>
      </c>
      <c r="E8" s="13">
        <v>78.873607863196995</v>
      </c>
    </row>
    <row r="9" spans="2:5" x14ac:dyDescent="0.35">
      <c r="B9" s="12" t="s">
        <v>345</v>
      </c>
      <c r="C9" s="13">
        <v>1049.1550364429399</v>
      </c>
      <c r="D9" s="13">
        <v>1008.55119652438</v>
      </c>
      <c r="E9" s="13">
        <v>93.3434008857854</v>
      </c>
    </row>
    <row r="10" spans="2:5" x14ac:dyDescent="0.35">
      <c r="B10" s="12" t="s">
        <v>717</v>
      </c>
      <c r="C10" s="13">
        <v>906.15862674300399</v>
      </c>
      <c r="D10" s="13">
        <v>877.16229902910402</v>
      </c>
      <c r="E10" s="13">
        <v>82.001781565287899</v>
      </c>
    </row>
    <row r="11" spans="2:5" x14ac:dyDescent="0.35">
      <c r="B11" s="267"/>
      <c r="C11" s="268"/>
      <c r="D11" s="268"/>
      <c r="E11" s="268"/>
    </row>
    <row r="12" spans="2:5" x14ac:dyDescent="0.35">
      <c r="B12" s="14" t="s">
        <v>539</v>
      </c>
      <c r="C12" s="14"/>
      <c r="D12" s="14"/>
      <c r="E12" s="14"/>
    </row>
    <row r="13" spans="2:5" x14ac:dyDescent="0.35">
      <c r="B13" s="14"/>
      <c r="C13" s="14"/>
      <c r="D13" s="14"/>
      <c r="E13" s="14"/>
    </row>
    <row r="14" spans="2:5" x14ac:dyDescent="0.35">
      <c r="B14" s="14"/>
      <c r="C14" s="14"/>
      <c r="D14" s="14"/>
      <c r="E14" s="14"/>
    </row>
    <row r="15" spans="2:5" x14ac:dyDescent="0.35">
      <c r="B15" s="14"/>
      <c r="C15" s="14"/>
      <c r="D15" s="14"/>
      <c r="E15" s="14"/>
    </row>
    <row r="16" spans="2:5" x14ac:dyDescent="0.35">
      <c r="B16" s="14"/>
      <c r="C16" s="14"/>
      <c r="D16" s="14"/>
      <c r="E16" s="14"/>
    </row>
    <row r="17" spans="2:5" x14ac:dyDescent="0.35">
      <c r="B17" s="14"/>
      <c r="C17" s="14"/>
      <c r="D17" s="14"/>
      <c r="E17" s="14"/>
    </row>
    <row r="18" spans="2:5" x14ac:dyDescent="0.35">
      <c r="B18" s="14"/>
      <c r="C18" s="14"/>
      <c r="D18" s="14"/>
      <c r="E18" s="14"/>
    </row>
    <row r="19" spans="2:5" x14ac:dyDescent="0.35">
      <c r="B19" s="14"/>
      <c r="C19" s="14"/>
      <c r="D19" s="14"/>
      <c r="E19" s="14"/>
    </row>
    <row r="20" spans="2:5" x14ac:dyDescent="0.35">
      <c r="B20" s="14"/>
      <c r="C20" s="14"/>
      <c r="D20" s="14"/>
      <c r="E20" s="14"/>
    </row>
    <row r="21" spans="2:5" x14ac:dyDescent="0.35">
      <c r="B21" s="14"/>
      <c r="C21" s="14"/>
      <c r="D21" s="14"/>
      <c r="E21" s="14"/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5B34-66E5-4236-87D6-561BAF043ADF}">
  <dimension ref="B2:J19"/>
  <sheetViews>
    <sheetView showGridLines="0" workbookViewId="0">
      <selection activeCell="F4" sqref="F4"/>
    </sheetView>
  </sheetViews>
  <sheetFormatPr baseColWidth="10" defaultColWidth="11.453125" defaultRowHeight="12.5" x14ac:dyDescent="0.35"/>
  <cols>
    <col min="1" max="1" width="3.6328125" style="371" customWidth="1"/>
    <col min="2" max="2" width="23.54296875" style="371" customWidth="1"/>
    <col min="3" max="4" width="16" style="371" bestFit="1" customWidth="1"/>
    <col min="5" max="16384" width="11.453125" style="371"/>
  </cols>
  <sheetData>
    <row r="2" spans="2:10" x14ac:dyDescent="0.35">
      <c r="B2" s="370" t="s">
        <v>769</v>
      </c>
    </row>
    <row r="3" spans="2:10" x14ac:dyDescent="0.35">
      <c r="B3" s="370"/>
    </row>
    <row r="4" spans="2:10" x14ac:dyDescent="0.35">
      <c r="D4" s="372"/>
      <c r="F4" s="456" t="s">
        <v>770</v>
      </c>
      <c r="J4" s="372"/>
    </row>
    <row r="5" spans="2:10" ht="50" x14ac:dyDescent="0.35">
      <c r="B5" s="395" t="s">
        <v>187</v>
      </c>
      <c r="C5" s="395" t="s">
        <v>61</v>
      </c>
      <c r="D5" s="395" t="s">
        <v>63</v>
      </c>
      <c r="E5" s="395" t="s">
        <v>62</v>
      </c>
      <c r="F5" s="396" t="s">
        <v>771</v>
      </c>
    </row>
    <row r="6" spans="2:10" x14ac:dyDescent="0.35">
      <c r="B6" s="397">
        <v>2013</v>
      </c>
      <c r="C6" s="397">
        <v>100</v>
      </c>
      <c r="D6" s="397">
        <v>100</v>
      </c>
      <c r="E6" s="397">
        <v>100</v>
      </c>
      <c r="F6" s="397">
        <v>100</v>
      </c>
    </row>
    <row r="7" spans="2:10" x14ac:dyDescent="0.35">
      <c r="B7" s="397">
        <v>2014</v>
      </c>
      <c r="C7" s="398">
        <v>102.649079488467</v>
      </c>
      <c r="D7" s="398">
        <v>98.579000000000008</v>
      </c>
      <c r="E7" s="398">
        <v>101.32699999999998</v>
      </c>
      <c r="F7" s="398">
        <v>101.96374176604617</v>
      </c>
    </row>
    <row r="8" spans="2:10" x14ac:dyDescent="0.35">
      <c r="B8" s="397">
        <v>2015</v>
      </c>
      <c r="C8" s="398">
        <v>105.46615974729259</v>
      </c>
      <c r="D8" s="398">
        <v>97.339861970000015</v>
      </c>
      <c r="E8" s="398">
        <v>102.73544529999998</v>
      </c>
      <c r="F8" s="398">
        <v>104.0792173650507</v>
      </c>
    </row>
    <row r="9" spans="2:10" x14ac:dyDescent="0.35">
      <c r="B9" s="397">
        <v>2016</v>
      </c>
      <c r="C9" s="398">
        <v>108.4659953079007</v>
      </c>
      <c r="D9" s="398">
        <v>95.339527806516514</v>
      </c>
      <c r="E9" s="398">
        <v>101.82520925464198</v>
      </c>
      <c r="F9" s="398">
        <v>106.04142930817366</v>
      </c>
    </row>
    <row r="10" spans="2:10" x14ac:dyDescent="0.35">
      <c r="B10" s="397">
        <v>2017</v>
      </c>
      <c r="C10" s="398">
        <v>110.05280658473971</v>
      </c>
      <c r="D10" s="398">
        <v>92.482202158155204</v>
      </c>
      <c r="E10" s="398">
        <v>99.207283124705128</v>
      </c>
      <c r="F10" s="398">
        <v>106.60642423315404</v>
      </c>
    </row>
    <row r="11" spans="2:10" x14ac:dyDescent="0.35">
      <c r="B11" s="397">
        <v>2018</v>
      </c>
      <c r="C11" s="398">
        <v>111.34344830515697</v>
      </c>
      <c r="D11" s="398">
        <v>90.043446487244651</v>
      </c>
      <c r="E11" s="398">
        <v>98.751921695162736</v>
      </c>
      <c r="F11" s="398">
        <v>107.1326667329774</v>
      </c>
    </row>
    <row r="12" spans="2:10" x14ac:dyDescent="0.35">
      <c r="B12" s="397">
        <v>2019</v>
      </c>
      <c r="C12" s="398">
        <v>112.13456796480394</v>
      </c>
      <c r="D12" s="398">
        <v>87.359251347459889</v>
      </c>
      <c r="E12" s="398">
        <v>97.02475058471434</v>
      </c>
      <c r="F12" s="398">
        <v>107.10988344788069</v>
      </c>
    </row>
    <row r="13" spans="2:10" x14ac:dyDescent="0.35">
      <c r="B13" s="397">
        <v>2020</v>
      </c>
      <c r="C13" s="398">
        <v>103.20451847196732</v>
      </c>
      <c r="D13" s="398">
        <v>73.755668727633434</v>
      </c>
      <c r="E13" s="398">
        <v>84.769554338359072</v>
      </c>
      <c r="F13" s="398">
        <v>98.913533695971722</v>
      </c>
    </row>
    <row r="14" spans="2:10" x14ac:dyDescent="0.35">
      <c r="B14" s="397">
        <v>2021</v>
      </c>
      <c r="C14" s="398">
        <v>108.35384425695129</v>
      </c>
      <c r="D14" s="398">
        <v>76.331954236289661</v>
      </c>
      <c r="E14" s="398">
        <v>83.613297617183861</v>
      </c>
      <c r="F14" s="398">
        <v>101.60385759113623</v>
      </c>
    </row>
    <row r="15" spans="2:10" x14ac:dyDescent="0.35">
      <c r="B15" s="397">
        <v>2022</v>
      </c>
      <c r="C15" s="398">
        <v>107.05795715230167</v>
      </c>
      <c r="D15" s="398">
        <v>74.432050952753002</v>
      </c>
      <c r="E15" s="398">
        <v>83.751831045810391</v>
      </c>
      <c r="F15" s="398">
        <v>100.34486834999136</v>
      </c>
    </row>
    <row r="16" spans="2:10" x14ac:dyDescent="0.35">
      <c r="B16" s="397">
        <v>2023</v>
      </c>
      <c r="C16" s="398">
        <v>109.02822928419884</v>
      </c>
      <c r="D16" s="398">
        <v>74.966573580692341</v>
      </c>
      <c r="E16" s="398">
        <v>85.868318738471643</v>
      </c>
      <c r="F16" s="398">
        <v>102.10956211585186</v>
      </c>
    </row>
    <row r="17" spans="2:6" x14ac:dyDescent="0.35">
      <c r="C17" s="384"/>
      <c r="D17" s="384"/>
      <c r="E17" s="384"/>
      <c r="F17" s="384"/>
    </row>
    <row r="18" spans="2:6" ht="38.25" customHeight="1" x14ac:dyDescent="0.35">
      <c r="B18" s="410" t="s">
        <v>772</v>
      </c>
      <c r="C18" s="410"/>
      <c r="D18" s="410"/>
      <c r="E18" s="410"/>
      <c r="F18" s="410"/>
    </row>
    <row r="19" spans="2:6" x14ac:dyDescent="0.35">
      <c r="B19" s="399" t="s">
        <v>18</v>
      </c>
    </row>
  </sheetData>
  <mergeCells count="1">
    <mergeCell ref="B18:F18"/>
  </mergeCell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0F0B-AE90-4BFD-A608-C83125F6F8E0}">
  <dimension ref="B2:L12"/>
  <sheetViews>
    <sheetView zoomScaleNormal="100" workbookViewId="0"/>
  </sheetViews>
  <sheetFormatPr baseColWidth="10" defaultColWidth="10.90625" defaultRowHeight="12.5" x14ac:dyDescent="0.35"/>
  <cols>
    <col min="1" max="1" width="3.90625" style="253" customWidth="1"/>
    <col min="2" max="2" width="26.90625" style="253" customWidth="1"/>
    <col min="3" max="11" width="5.36328125" style="253" bestFit="1" customWidth="1"/>
    <col min="12" max="12" width="6.54296875" style="253" customWidth="1"/>
    <col min="13" max="16384" width="10.90625" style="253"/>
  </cols>
  <sheetData>
    <row r="2" spans="2:12" x14ac:dyDescent="0.35">
      <c r="B2" s="298" t="s">
        <v>718</v>
      </c>
    </row>
    <row r="3" spans="2:12" ht="9" customHeight="1" x14ac:dyDescent="0.35">
      <c r="B3" s="296"/>
      <c r="C3" s="82">
        <v>2014</v>
      </c>
      <c r="D3" s="82">
        <v>2015</v>
      </c>
      <c r="E3" s="82">
        <v>2016</v>
      </c>
      <c r="F3" s="82">
        <v>2017</v>
      </c>
      <c r="G3" s="82">
        <v>2018</v>
      </c>
      <c r="H3" s="82">
        <v>2019</v>
      </c>
      <c r="I3" s="82">
        <v>2020</v>
      </c>
      <c r="J3" s="82">
        <v>2021</v>
      </c>
      <c r="K3" s="82">
        <v>2022</v>
      </c>
      <c r="L3" s="82">
        <v>2023</v>
      </c>
    </row>
    <row r="4" spans="2:12" ht="15" customHeight="1" x14ac:dyDescent="0.35">
      <c r="B4" s="290" t="s">
        <v>346</v>
      </c>
      <c r="C4" s="291">
        <v>20.002467668000001</v>
      </c>
      <c r="D4" s="291">
        <v>20.029732921000001</v>
      </c>
      <c r="E4" s="291">
        <v>20.060879759999999</v>
      </c>
      <c r="F4" s="291">
        <v>20.119882960999998</v>
      </c>
      <c r="G4" s="291">
        <v>20.614980978999998</v>
      </c>
      <c r="H4" s="291">
        <v>21.022826177999999</v>
      </c>
      <c r="I4" s="291">
        <v>21.151800000000001</v>
      </c>
      <c r="J4" s="291">
        <v>22.776959999999999</v>
      </c>
      <c r="K4" s="291">
        <v>25.128900000000002</v>
      </c>
      <c r="L4" s="291">
        <v>27</v>
      </c>
    </row>
    <row r="5" spans="2:12" ht="13.5" customHeight="1" x14ac:dyDescent="0.35">
      <c r="B5" s="292" t="s">
        <v>100</v>
      </c>
      <c r="C5" s="293">
        <v>-1.975603157343897</v>
      </c>
      <c r="D5" s="293">
        <v>0.13630944667701872</v>
      </c>
      <c r="E5" s="293">
        <v>0.15550301705391512</v>
      </c>
      <c r="F5" s="293">
        <v>0.29412070510310695</v>
      </c>
      <c r="G5" s="293">
        <v>2.460740049828769</v>
      </c>
      <c r="H5" s="293">
        <v>1.9783923129274905</v>
      </c>
      <c r="I5" s="293">
        <v>0.61349421294731865</v>
      </c>
      <c r="J5" s="293">
        <v>7.6833177318242241</v>
      </c>
      <c r="K5" s="293">
        <v>10.325960971086579</v>
      </c>
      <c r="L5" s="293">
        <v>7.5140082159490804</v>
      </c>
    </row>
    <row r="6" spans="2:12" ht="15" customHeight="1" x14ac:dyDescent="0.35">
      <c r="B6" s="292" t="s">
        <v>321</v>
      </c>
      <c r="C6" s="293">
        <v>1.899982018</v>
      </c>
      <c r="D6" s="293">
        <v>2.034240864</v>
      </c>
      <c r="E6" s="293">
        <v>2.0776687190000001</v>
      </c>
      <c r="F6" s="293">
        <v>2.1105520549999999</v>
      </c>
      <c r="G6" s="293">
        <v>2.0093018210000002</v>
      </c>
      <c r="H6" s="293">
        <v>1.898095281</v>
      </c>
      <c r="I6" s="293">
        <v>1.673</v>
      </c>
      <c r="J6" s="293">
        <v>1.659</v>
      </c>
      <c r="K6" s="293">
        <v>1.9571000000000001</v>
      </c>
      <c r="L6" s="293">
        <v>2.1</v>
      </c>
    </row>
    <row r="7" spans="2:12" ht="14.4" customHeight="1" x14ac:dyDescent="0.35">
      <c r="B7" s="292" t="s">
        <v>100</v>
      </c>
      <c r="C7" s="293">
        <v>-3.0165509100226418</v>
      </c>
      <c r="D7" s="293">
        <v>7.066321929789976</v>
      </c>
      <c r="E7" s="293">
        <v>2.1348433102757802</v>
      </c>
      <c r="F7" s="293">
        <v>1.5827035224281083</v>
      </c>
      <c r="G7" s="293">
        <v>-4.7973341268760965</v>
      </c>
      <c r="H7" s="293">
        <v>-5.5345861352305121</v>
      </c>
      <c r="I7" s="293">
        <v>-11.85900851517896</v>
      </c>
      <c r="J7" s="293">
        <v>-0.83682008368201055</v>
      </c>
      <c r="K7" s="293">
        <v>17.968655816757085</v>
      </c>
      <c r="L7" s="293">
        <v>5.9342497907993499</v>
      </c>
    </row>
    <row r="8" spans="2:12" ht="15.65" customHeight="1" x14ac:dyDescent="0.35">
      <c r="B8" s="292" t="s">
        <v>320</v>
      </c>
      <c r="C8" s="293">
        <v>18.102485649999998</v>
      </c>
      <c r="D8" s="293">
        <v>17.995492057</v>
      </c>
      <c r="E8" s="293">
        <v>17.983211041000001</v>
      </c>
      <c r="F8" s="293">
        <v>18.009330905999999</v>
      </c>
      <c r="G8" s="293">
        <v>18.605679158000001</v>
      </c>
      <c r="H8" s="293">
        <v>19.124730896999999</v>
      </c>
      <c r="I8" s="293">
        <v>19.4788</v>
      </c>
      <c r="J8" s="293">
        <v>21.117599999999999</v>
      </c>
      <c r="K8" s="293">
        <v>23.171800000000001</v>
      </c>
      <c r="L8" s="293">
        <v>24.9</v>
      </c>
    </row>
    <row r="9" spans="2:12" ht="14.4" customHeight="1" x14ac:dyDescent="0.35">
      <c r="B9" s="292" t="s">
        <v>100</v>
      </c>
      <c r="C9" s="293">
        <v>-1.8502754092021956</v>
      </c>
      <c r="D9" s="293">
        <v>-0.59104365593019015</v>
      </c>
      <c r="E9" s="293">
        <v>-6.8244958021146385E-2</v>
      </c>
      <c r="F9" s="293">
        <v>0.14524583479806896</v>
      </c>
      <c r="G9" s="293">
        <v>3.3113293054175763</v>
      </c>
      <c r="H9" s="293">
        <v>2.789748950265114</v>
      </c>
      <c r="I9" s="293">
        <v>1.8513677651565974</v>
      </c>
      <c r="J9" s="293">
        <v>8.4132492761361135</v>
      </c>
      <c r="K9" s="293">
        <v>9.7274311474788924</v>
      </c>
      <c r="L9" s="293">
        <v>7.6474352420004692</v>
      </c>
    </row>
    <row r="10" spans="2:12" ht="9" customHeight="1" x14ac:dyDescent="0.35">
      <c r="B10" s="294"/>
      <c r="C10" s="295"/>
      <c r="D10" s="295"/>
      <c r="E10" s="295"/>
      <c r="F10" s="295"/>
      <c r="G10" s="295"/>
      <c r="H10" s="295"/>
      <c r="I10" s="295"/>
      <c r="J10" s="295"/>
      <c r="K10" s="295"/>
      <c r="L10" s="295"/>
    </row>
    <row r="11" spans="2:12" ht="15.65" customHeight="1" x14ac:dyDescent="0.35">
      <c r="B11" s="441" t="s">
        <v>447</v>
      </c>
      <c r="C11" s="442"/>
      <c r="D11" s="442"/>
      <c r="E11" s="442"/>
      <c r="F11" s="442"/>
      <c r="G11" s="442"/>
      <c r="H11" s="442"/>
      <c r="I11" s="442"/>
      <c r="J11" s="442"/>
    </row>
    <row r="12" spans="2:12" x14ac:dyDescent="0.35">
      <c r="B12" s="443" t="s">
        <v>446</v>
      </c>
      <c r="C12" s="444"/>
      <c r="D12" s="444"/>
      <c r="E12" s="444"/>
      <c r="F12" s="444"/>
      <c r="G12" s="444"/>
      <c r="H12" s="444"/>
      <c r="I12" s="444"/>
      <c r="J12" s="444"/>
    </row>
  </sheetData>
  <mergeCells count="2">
    <mergeCell ref="B11:J11"/>
    <mergeCell ref="B12:J12"/>
  </mergeCell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81BB6-9FC8-4655-B8BA-4127E3E39B74}">
  <dimension ref="B2:AG94"/>
  <sheetViews>
    <sheetView zoomScaleNormal="100" workbookViewId="0"/>
  </sheetViews>
  <sheetFormatPr baseColWidth="10" defaultColWidth="11.453125" defaultRowHeight="12.5" x14ac:dyDescent="0.35"/>
  <cols>
    <col min="1" max="1" width="3.90625" style="253" customWidth="1"/>
    <col min="2" max="2" width="25.453125" style="253" customWidth="1"/>
    <col min="3" max="4" width="6.36328125" style="253" bestFit="1" customWidth="1"/>
    <col min="5" max="5" width="7.36328125" style="253" customWidth="1"/>
    <col min="6" max="6" width="12.90625" style="253" customWidth="1"/>
    <col min="7" max="7" width="9.08984375" style="253" customWidth="1"/>
    <col min="8" max="8" width="6.6328125" style="253" customWidth="1"/>
    <col min="9" max="10" width="6.453125" style="253" bestFit="1" customWidth="1"/>
    <col min="11" max="11" width="6.36328125" style="253" bestFit="1" customWidth="1"/>
    <col min="12" max="15" width="6.36328125" style="253" customWidth="1"/>
    <col min="16" max="16" width="6" style="253" customWidth="1"/>
    <col min="17" max="17" width="7.453125" style="253" customWidth="1"/>
    <col min="18" max="20" width="8.453125" style="253" customWidth="1"/>
    <col min="21" max="16384" width="11.453125" style="253"/>
  </cols>
  <sheetData>
    <row r="2" spans="2:21" x14ac:dyDescent="0.35">
      <c r="B2" s="17" t="s">
        <v>736</v>
      </c>
    </row>
    <row r="4" spans="2:21" x14ac:dyDescent="0.35">
      <c r="B4" s="448"/>
      <c r="C4" s="450" t="s">
        <v>347</v>
      </c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</row>
    <row r="5" spans="2:21" x14ac:dyDescent="0.35">
      <c r="B5" s="449"/>
      <c r="C5" s="299">
        <v>2006</v>
      </c>
      <c r="D5" s="300">
        <v>2007</v>
      </c>
      <c r="E5" s="300">
        <v>2008</v>
      </c>
      <c r="F5" s="300">
        <v>2009</v>
      </c>
      <c r="G5" s="300">
        <v>2010</v>
      </c>
      <c r="H5" s="300">
        <v>2011</v>
      </c>
      <c r="I5" s="300">
        <v>2012</v>
      </c>
      <c r="J5" s="300">
        <v>2013</v>
      </c>
      <c r="K5" s="300">
        <v>2014</v>
      </c>
      <c r="L5" s="300">
        <v>2015</v>
      </c>
      <c r="M5" s="300">
        <v>2016</v>
      </c>
      <c r="N5" s="300">
        <v>2017</v>
      </c>
      <c r="O5" s="300">
        <v>2018</v>
      </c>
      <c r="P5" s="300">
        <v>2019</v>
      </c>
      <c r="Q5" s="300">
        <v>2020</v>
      </c>
      <c r="R5" s="300">
        <v>2021</v>
      </c>
      <c r="S5" s="300">
        <v>2022</v>
      </c>
      <c r="T5" s="301">
        <v>2023</v>
      </c>
      <c r="U5" s="302"/>
    </row>
    <row r="6" spans="2:21" x14ac:dyDescent="0.35">
      <c r="B6" s="303" t="s">
        <v>346</v>
      </c>
      <c r="C6" s="304">
        <v>9444</v>
      </c>
      <c r="D6" s="305">
        <v>9713</v>
      </c>
      <c r="E6" s="305">
        <v>9975</v>
      </c>
      <c r="F6" s="305">
        <v>10732</v>
      </c>
      <c r="G6" s="305">
        <v>11474</v>
      </c>
      <c r="H6" s="305">
        <v>12014</v>
      </c>
      <c r="I6" s="305">
        <v>12497</v>
      </c>
      <c r="J6" s="305">
        <v>13065</v>
      </c>
      <c r="K6" s="305">
        <v>13192</v>
      </c>
      <c r="L6" s="305">
        <f>L8+L10</f>
        <v>12796</v>
      </c>
      <c r="M6" s="305">
        <f>M8+M10</f>
        <v>12758</v>
      </c>
      <c r="N6" s="305">
        <v>12793</v>
      </c>
      <c r="O6" s="305">
        <v>13020</v>
      </c>
      <c r="P6" s="305">
        <v>13211</v>
      </c>
      <c r="Q6" s="305">
        <v>13460</v>
      </c>
      <c r="R6" s="305">
        <v>13319</v>
      </c>
      <c r="S6" s="305">
        <v>13338</v>
      </c>
      <c r="T6" s="306">
        <v>13273</v>
      </c>
      <c r="U6" s="305"/>
    </row>
    <row r="7" spans="2:21" x14ac:dyDescent="0.35">
      <c r="B7" s="307" t="s">
        <v>42</v>
      </c>
      <c r="C7" s="308"/>
      <c r="D7" s="309">
        <f>D6/C6-1</f>
        <v>2.848369335027523E-2</v>
      </c>
      <c r="E7" s="309">
        <f t="shared" ref="E7:S7" si="0">E6/D6-1</f>
        <v>2.6974158344486687E-2</v>
      </c>
      <c r="F7" s="309">
        <f t="shared" si="0"/>
        <v>7.5889724310777007E-2</v>
      </c>
      <c r="G7" s="309">
        <f>G6/F6-1</f>
        <v>6.913902348117773E-2</v>
      </c>
      <c r="H7" s="309">
        <f>H6/G6-1</f>
        <v>4.7062924873627399E-2</v>
      </c>
      <c r="I7" s="309">
        <f t="shared" si="0"/>
        <v>4.0203096387547932E-2</v>
      </c>
      <c r="J7" s="309">
        <f t="shared" si="0"/>
        <v>4.5450908217972374E-2</v>
      </c>
      <c r="K7" s="309">
        <f t="shared" si="0"/>
        <v>9.7206276310752848E-3</v>
      </c>
      <c r="L7" s="309">
        <f t="shared" si="0"/>
        <v>-3.0018192844147973E-2</v>
      </c>
      <c r="M7" s="309">
        <f t="shared" si="0"/>
        <v>-2.9696780243826382E-3</v>
      </c>
      <c r="N7" s="309">
        <f t="shared" si="0"/>
        <v>2.7433767048126168E-3</v>
      </c>
      <c r="O7" s="309">
        <f t="shared" si="0"/>
        <v>1.7744078793090035E-2</v>
      </c>
      <c r="P7" s="309">
        <f t="shared" si="0"/>
        <v>1.4669738863287263E-2</v>
      </c>
      <c r="Q7" s="309">
        <f t="shared" si="0"/>
        <v>1.8847929755506865E-2</v>
      </c>
      <c r="R7" s="309">
        <f t="shared" si="0"/>
        <v>-1.0475482912332801E-2</v>
      </c>
      <c r="S7" s="309">
        <f t="shared" si="0"/>
        <v>1.4265335235377208E-3</v>
      </c>
      <c r="T7" s="310">
        <v>-4.8732943469785798E-3</v>
      </c>
      <c r="U7" s="309"/>
    </row>
    <row r="8" spans="2:21" x14ac:dyDescent="0.35">
      <c r="B8" s="19" t="s">
        <v>321</v>
      </c>
      <c r="C8" s="22">
        <v>2839</v>
      </c>
      <c r="D8" s="23">
        <v>2734</v>
      </c>
      <c r="E8" s="23">
        <v>2757</v>
      </c>
      <c r="F8" s="23">
        <v>2673</v>
      </c>
      <c r="G8" s="23">
        <v>2541</v>
      </c>
      <c r="H8" s="23">
        <v>2489</v>
      </c>
      <c r="I8" s="23">
        <v>2578</v>
      </c>
      <c r="J8" s="23">
        <v>2706</v>
      </c>
      <c r="K8" s="23">
        <v>2653</v>
      </c>
      <c r="L8" s="23">
        <v>2521</v>
      </c>
      <c r="M8" s="23">
        <v>2498</v>
      </c>
      <c r="N8" s="23">
        <v>2477</v>
      </c>
      <c r="O8" s="23">
        <v>2563</v>
      </c>
      <c r="P8" s="23">
        <v>2534</v>
      </c>
      <c r="Q8" s="23">
        <v>2497</v>
      </c>
      <c r="R8" s="23">
        <v>2417</v>
      </c>
      <c r="S8" s="23">
        <v>2288</v>
      </c>
      <c r="T8" s="311">
        <v>2202</v>
      </c>
      <c r="U8" s="23"/>
    </row>
    <row r="9" spans="2:21" x14ac:dyDescent="0.35">
      <c r="B9" s="312" t="s">
        <v>42</v>
      </c>
      <c r="C9" s="313"/>
      <c r="D9" s="35">
        <f>D8/C8-1</f>
        <v>-3.6984853821768193E-2</v>
      </c>
      <c r="E9" s="35">
        <f t="shared" ref="E9:S9" si="1">E8/D8-1</f>
        <v>8.4125822970007036E-3</v>
      </c>
      <c r="F9" s="35">
        <f t="shared" si="1"/>
        <v>-3.0467899891186034E-2</v>
      </c>
      <c r="G9" s="35">
        <f>G8/F8-1</f>
        <v>-4.9382716049382713E-2</v>
      </c>
      <c r="H9" s="35">
        <f>H8/G8-1</f>
        <v>-2.046438410074769E-2</v>
      </c>
      <c r="I9" s="35">
        <f t="shared" si="1"/>
        <v>3.5757332261952657E-2</v>
      </c>
      <c r="J9" s="35">
        <f t="shared" si="1"/>
        <v>4.9650892164468496E-2</v>
      </c>
      <c r="K9" s="35">
        <f t="shared" si="1"/>
        <v>-1.9586104951958561E-2</v>
      </c>
      <c r="L9" s="35">
        <f t="shared" si="1"/>
        <v>-4.9754994346023373E-2</v>
      </c>
      <c r="M9" s="35">
        <f t="shared" si="1"/>
        <v>-9.1233637445458093E-3</v>
      </c>
      <c r="N9" s="35">
        <f t="shared" si="1"/>
        <v>-8.4067253803042918E-3</v>
      </c>
      <c r="O9" s="35">
        <f t="shared" si="1"/>
        <v>3.4719418651594669E-2</v>
      </c>
      <c r="P9" s="35">
        <f t="shared" si="1"/>
        <v>-1.1314865392118567E-2</v>
      </c>
      <c r="Q9" s="35">
        <f t="shared" si="1"/>
        <v>-1.4601420678768795E-2</v>
      </c>
      <c r="R9" s="35">
        <f t="shared" si="1"/>
        <v>-3.2038446135362442E-2</v>
      </c>
      <c r="S9" s="35">
        <f t="shared" si="1"/>
        <v>-5.3371948696731453E-2</v>
      </c>
      <c r="T9" s="36">
        <v>-3.7587412587412598E-2</v>
      </c>
      <c r="U9" s="35">
        <f>R10/R6</f>
        <v>0.81852991966363842</v>
      </c>
    </row>
    <row r="10" spans="2:21" x14ac:dyDescent="0.35">
      <c r="B10" s="19" t="s">
        <v>320</v>
      </c>
      <c r="C10" s="314">
        <v>6608</v>
      </c>
      <c r="D10" s="315">
        <v>6979</v>
      </c>
      <c r="E10" s="315">
        <v>7218</v>
      </c>
      <c r="F10" s="315">
        <v>8059</v>
      </c>
      <c r="G10" s="315">
        <v>8933</v>
      </c>
      <c r="H10" s="315">
        <v>9525</v>
      </c>
      <c r="I10" s="315">
        <v>9919</v>
      </c>
      <c r="J10" s="315">
        <v>10359</v>
      </c>
      <c r="K10" s="315">
        <v>10539</v>
      </c>
      <c r="L10" s="315">
        <v>10275</v>
      </c>
      <c r="M10" s="315">
        <v>10260</v>
      </c>
      <c r="N10" s="315">
        <v>10316</v>
      </c>
      <c r="O10" s="315">
        <v>10457</v>
      </c>
      <c r="P10" s="315">
        <v>10677</v>
      </c>
      <c r="Q10" s="315">
        <v>10963</v>
      </c>
      <c r="R10" s="315">
        <v>10902</v>
      </c>
      <c r="S10" s="315">
        <v>11050</v>
      </c>
      <c r="T10" s="316">
        <v>11071</v>
      </c>
      <c r="U10" s="35">
        <f>S10/S6</f>
        <v>0.82846003898635479</v>
      </c>
    </row>
    <row r="11" spans="2:21" x14ac:dyDescent="0.35">
      <c r="B11" s="317" t="s">
        <v>42</v>
      </c>
      <c r="C11" s="318"/>
      <c r="D11" s="38">
        <f>D10/C10-1</f>
        <v>5.6144067796610075E-2</v>
      </c>
      <c r="E11" s="38">
        <f t="shared" ref="E11:S11" si="2">E10/D10-1</f>
        <v>3.4245593924631113E-2</v>
      </c>
      <c r="F11" s="38">
        <f t="shared" si="2"/>
        <v>0.11651426988085345</v>
      </c>
      <c r="G11" s="38">
        <f>G10/F10-1</f>
        <v>0.10845017992306727</v>
      </c>
      <c r="H11" s="38">
        <f>H10/G10-1</f>
        <v>6.6271129519758221E-2</v>
      </c>
      <c r="I11" s="38">
        <f t="shared" si="2"/>
        <v>4.1364829396325353E-2</v>
      </c>
      <c r="J11" s="38">
        <f t="shared" si="2"/>
        <v>4.4359310414356257E-2</v>
      </c>
      <c r="K11" s="38">
        <f t="shared" si="2"/>
        <v>1.7376194613379692E-2</v>
      </c>
      <c r="L11" s="38">
        <f t="shared" si="2"/>
        <v>-2.5049814972957551E-2</v>
      </c>
      <c r="M11" s="38">
        <f t="shared" si="2"/>
        <v>-1.4598540145985828E-3</v>
      </c>
      <c r="N11" s="38">
        <f t="shared" si="2"/>
        <v>5.4580896686160507E-3</v>
      </c>
      <c r="O11" s="38">
        <f t="shared" si="2"/>
        <v>1.3668088406359136E-2</v>
      </c>
      <c r="P11" s="38">
        <f t="shared" si="2"/>
        <v>2.1038538777852223E-2</v>
      </c>
      <c r="Q11" s="38">
        <f t="shared" si="2"/>
        <v>2.6786550529174891E-2</v>
      </c>
      <c r="R11" s="38">
        <f t="shared" si="2"/>
        <v>-5.5641703913162921E-3</v>
      </c>
      <c r="S11" s="38">
        <f t="shared" si="2"/>
        <v>1.3575490735644902E-2</v>
      </c>
      <c r="T11" s="36">
        <v>1.9004524886878601E-3</v>
      </c>
      <c r="U11" s="35">
        <f>T10/T6</f>
        <v>0.8340992993294658</v>
      </c>
    </row>
    <row r="12" spans="2:21" ht="9" customHeight="1" x14ac:dyDescent="0.35">
      <c r="T12" s="18"/>
    </row>
    <row r="13" spans="2:21" ht="9" customHeight="1" x14ac:dyDescent="0.35">
      <c r="B13" s="319"/>
      <c r="C13" s="451" t="s">
        <v>725</v>
      </c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</row>
    <row r="14" spans="2:21" ht="9" customHeight="1" x14ac:dyDescent="0.35">
      <c r="B14" s="320"/>
      <c r="C14" s="299">
        <v>2006</v>
      </c>
      <c r="D14" s="300">
        <v>2007</v>
      </c>
      <c r="E14" s="300">
        <v>2008</v>
      </c>
      <c r="F14" s="300">
        <v>2009</v>
      </c>
      <c r="G14" s="300">
        <v>2010</v>
      </c>
      <c r="H14" s="300">
        <v>2011</v>
      </c>
      <c r="I14" s="300">
        <v>2012</v>
      </c>
      <c r="J14" s="300">
        <v>2013</v>
      </c>
      <c r="K14" s="300">
        <v>2014</v>
      </c>
      <c r="L14" s="300">
        <v>2015</v>
      </c>
      <c r="M14" s="300">
        <v>2016</v>
      </c>
      <c r="N14" s="300">
        <v>2017</v>
      </c>
      <c r="O14" s="300">
        <v>2018</v>
      </c>
      <c r="P14" s="300">
        <v>2019</v>
      </c>
      <c r="Q14" s="300">
        <v>2020</v>
      </c>
      <c r="R14" s="300">
        <v>2021</v>
      </c>
      <c r="S14" s="300">
        <v>2022</v>
      </c>
      <c r="T14" s="301">
        <v>2023</v>
      </c>
      <c r="U14" s="302"/>
    </row>
    <row r="15" spans="2:21" ht="9" customHeight="1" x14ac:dyDescent="0.35">
      <c r="B15" s="303" t="s">
        <v>346</v>
      </c>
      <c r="C15" s="321">
        <v>19.568826980000001</v>
      </c>
      <c r="D15" s="322">
        <v>20.336928926999999</v>
      </c>
      <c r="E15" s="322">
        <v>20.755595360000001</v>
      </c>
      <c r="F15" s="322">
        <v>21.230886996999999</v>
      </c>
      <c r="G15" s="322">
        <v>21.343549029999998</v>
      </c>
      <c r="H15" s="322">
        <v>21.393071560999999</v>
      </c>
      <c r="I15" s="322">
        <v>20.883755768</v>
      </c>
      <c r="J15" s="322">
        <v>20.405601373</v>
      </c>
      <c r="K15" s="322">
        <v>20.002467668000001</v>
      </c>
      <c r="L15" s="323">
        <v>20.029732921000001</v>
      </c>
      <c r="M15" s="323">
        <v>20.060879759999999</v>
      </c>
      <c r="N15" s="323">
        <v>20.119882960999998</v>
      </c>
      <c r="O15" s="323">
        <v>20.614980978999998</v>
      </c>
      <c r="P15" s="324">
        <v>21.022826177999999</v>
      </c>
      <c r="Q15" s="324">
        <v>21.151800000000001</v>
      </c>
      <c r="R15" s="324">
        <v>22.776959999999999</v>
      </c>
      <c r="S15" s="323">
        <v>25.128900000000002</v>
      </c>
      <c r="T15" s="325">
        <v>27.017138054</v>
      </c>
      <c r="U15" s="323"/>
    </row>
    <row r="16" spans="2:21" ht="9" customHeight="1" x14ac:dyDescent="0.35">
      <c r="B16" s="307" t="s">
        <v>42</v>
      </c>
      <c r="C16" s="308"/>
      <c r="D16" s="309">
        <f>D15/C15-1</f>
        <v>3.9251302481493777E-2</v>
      </c>
      <c r="E16" s="309">
        <f t="shared" ref="E16:S16" si="3">E15/D15-1</f>
        <v>2.0586512078732078E-2</v>
      </c>
      <c r="F16" s="309">
        <f t="shared" si="3"/>
        <v>2.2899446089413411E-2</v>
      </c>
      <c r="G16" s="309">
        <f>G15/F15-1</f>
        <v>5.3065155975782208E-3</v>
      </c>
      <c r="H16" s="309">
        <f t="shared" si="3"/>
        <v>2.3202575602769837E-3</v>
      </c>
      <c r="I16" s="309">
        <f t="shared" si="3"/>
        <v>-2.3807511303261975E-2</v>
      </c>
      <c r="J16" s="309">
        <f t="shared" si="3"/>
        <v>-2.2895996309853062E-2</v>
      </c>
      <c r="K16" s="309">
        <f t="shared" si="3"/>
        <v>-1.975603157343897E-2</v>
      </c>
      <c r="L16" s="309">
        <f t="shared" si="3"/>
        <v>1.3630944667701872E-3</v>
      </c>
      <c r="M16" s="309">
        <f t="shared" si="3"/>
        <v>1.5550301705391512E-3</v>
      </c>
      <c r="N16" s="309">
        <f t="shared" si="3"/>
        <v>2.9412070510310695E-3</v>
      </c>
      <c r="O16" s="309">
        <f t="shared" si="3"/>
        <v>2.460740049828769E-2</v>
      </c>
      <c r="P16" s="309">
        <f t="shared" si="3"/>
        <v>1.9783923129274905E-2</v>
      </c>
      <c r="Q16" s="309">
        <f t="shared" si="3"/>
        <v>6.1349421294731865E-3</v>
      </c>
      <c r="R16" s="309">
        <f t="shared" si="3"/>
        <v>7.6833177318242241E-2</v>
      </c>
      <c r="S16" s="309">
        <f t="shared" si="3"/>
        <v>0.10325960971086579</v>
      </c>
      <c r="T16" s="310">
        <v>7.5140082159490806E-2</v>
      </c>
      <c r="U16" s="309"/>
    </row>
    <row r="17" spans="2:31" x14ac:dyDescent="0.35">
      <c r="B17" s="19" t="s">
        <v>321</v>
      </c>
      <c r="C17" s="326">
        <v>1.490623566</v>
      </c>
      <c r="D17" s="327">
        <v>1.6070562150000001</v>
      </c>
      <c r="E17" s="327">
        <v>1.829585872</v>
      </c>
      <c r="F17" s="327">
        <v>1.902009286</v>
      </c>
      <c r="G17" s="327">
        <v>1.910002349</v>
      </c>
      <c r="H17" s="327">
        <v>1.894711053</v>
      </c>
      <c r="I17" s="327">
        <v>2.0196426270000001</v>
      </c>
      <c r="J17" s="327">
        <v>1.959078622</v>
      </c>
      <c r="K17" s="327">
        <v>1.899982018</v>
      </c>
      <c r="L17" s="328">
        <v>2.034240864</v>
      </c>
      <c r="M17" s="328">
        <v>2.0776687190000001</v>
      </c>
      <c r="N17" s="328">
        <v>2.1105520549999999</v>
      </c>
      <c r="O17" s="328">
        <v>2.0093018210000002</v>
      </c>
      <c r="P17" s="328">
        <v>1.898095281</v>
      </c>
      <c r="Q17" s="328">
        <v>1.673</v>
      </c>
      <c r="R17" s="328">
        <v>1.659</v>
      </c>
      <c r="S17" s="328">
        <v>1.9571000000000001</v>
      </c>
      <c r="T17" s="329">
        <v>2.073242547</v>
      </c>
      <c r="U17" s="35">
        <f>S19/S15</f>
        <v>0.92211756185109572</v>
      </c>
    </row>
    <row r="18" spans="2:31" x14ac:dyDescent="0.35">
      <c r="B18" s="312" t="s">
        <v>42</v>
      </c>
      <c r="C18" s="313"/>
      <c r="D18" s="35">
        <f t="shared" ref="D18:S18" si="4">D17/C17-1</f>
        <v>7.8110028350377059E-2</v>
      </c>
      <c r="E18" s="35">
        <f t="shared" si="4"/>
        <v>0.13847036271845647</v>
      </c>
      <c r="F18" s="35">
        <f t="shared" si="4"/>
        <v>3.9584594037573417E-2</v>
      </c>
      <c r="G18" s="35">
        <f>G17/F17-1</f>
        <v>4.2024311126311886E-3</v>
      </c>
      <c r="H18" s="35">
        <f t="shared" si="4"/>
        <v>-8.0059042901208244E-3</v>
      </c>
      <c r="I18" s="35">
        <f t="shared" si="4"/>
        <v>6.5937005963093487E-2</v>
      </c>
      <c r="J18" s="35">
        <f t="shared" si="4"/>
        <v>-2.9987485998927643E-2</v>
      </c>
      <c r="K18" s="35">
        <f t="shared" si="4"/>
        <v>-3.0165509100226418E-2</v>
      </c>
      <c r="L18" s="35">
        <f t="shared" si="4"/>
        <v>7.066321929789976E-2</v>
      </c>
      <c r="M18" s="35">
        <f t="shared" si="4"/>
        <v>2.1348433102757802E-2</v>
      </c>
      <c r="N18" s="35">
        <f t="shared" si="4"/>
        <v>1.5827035224281083E-2</v>
      </c>
      <c r="O18" s="35">
        <f t="shared" si="4"/>
        <v>-4.7973341268760961E-2</v>
      </c>
      <c r="P18" s="35">
        <f t="shared" si="4"/>
        <v>-5.5345861352305126E-2</v>
      </c>
      <c r="Q18" s="35">
        <f t="shared" si="4"/>
        <v>-0.11859008515178959</v>
      </c>
      <c r="R18" s="35">
        <f t="shared" si="4"/>
        <v>-8.3682008368201055E-3</v>
      </c>
      <c r="S18" s="35">
        <f t="shared" si="4"/>
        <v>0.17968655816757084</v>
      </c>
      <c r="T18" s="36">
        <v>5.9342497907993501E-2</v>
      </c>
      <c r="U18" s="35">
        <f>T17/S17</f>
        <v>1.0593442067344541</v>
      </c>
    </row>
    <row r="19" spans="2:31" x14ac:dyDescent="0.35">
      <c r="B19" s="19" t="s">
        <v>320</v>
      </c>
      <c r="C19" s="25">
        <v>18.078203414000001</v>
      </c>
      <c r="D19" s="26">
        <v>18.729872711999999</v>
      </c>
      <c r="E19" s="26">
        <v>18.926009487999998</v>
      </c>
      <c r="F19" s="26">
        <v>19.328877711000001</v>
      </c>
      <c r="G19" s="26">
        <v>19.433546680999999</v>
      </c>
      <c r="H19" s="26">
        <v>19.498360508000001</v>
      </c>
      <c r="I19" s="26">
        <v>18.863500738999999</v>
      </c>
      <c r="J19" s="26">
        <v>18.443745742000001</v>
      </c>
      <c r="K19" s="26">
        <v>18.102485649999998</v>
      </c>
      <c r="L19" s="330">
        <v>17.995492057</v>
      </c>
      <c r="M19" s="330">
        <v>17.983211041000001</v>
      </c>
      <c r="N19" s="330">
        <v>18.009330905999999</v>
      </c>
      <c r="O19" s="330">
        <v>18.605679158000001</v>
      </c>
      <c r="P19" s="330">
        <v>19.124730896999999</v>
      </c>
      <c r="Q19" s="330">
        <v>19.4788</v>
      </c>
      <c r="R19" s="330">
        <v>21.117599999999999</v>
      </c>
      <c r="S19" s="330">
        <v>23.171800000000001</v>
      </c>
      <c r="T19" s="331">
        <v>24.943895507000001</v>
      </c>
      <c r="U19" s="35">
        <f>T19/T15</f>
        <v>0.92326194792149541</v>
      </c>
    </row>
    <row r="20" spans="2:31" x14ac:dyDescent="0.35">
      <c r="B20" s="317" t="s">
        <v>42</v>
      </c>
      <c r="C20" s="318"/>
      <c r="D20" s="38">
        <f t="shared" ref="D20:M20" si="5">D19/C19-1</f>
        <v>3.6047237829802015E-2</v>
      </c>
      <c r="E20" s="38">
        <f t="shared" si="5"/>
        <v>1.0471869137387957E-2</v>
      </c>
      <c r="F20" s="38">
        <f t="shared" si="5"/>
        <v>2.1286485312999481E-2</v>
      </c>
      <c r="G20" s="38">
        <f>G19/F19-1</f>
        <v>5.4151602366665497E-3</v>
      </c>
      <c r="H20" s="38">
        <f t="shared" si="5"/>
        <v>3.3351517385846741E-3</v>
      </c>
      <c r="I20" s="38">
        <f t="shared" si="5"/>
        <v>-3.2559648732493396E-2</v>
      </c>
      <c r="J20" s="38">
        <f t="shared" si="5"/>
        <v>-2.2252232117878412E-2</v>
      </c>
      <c r="K20" s="38">
        <f t="shared" si="5"/>
        <v>-1.8502754092021956E-2</v>
      </c>
      <c r="L20" s="38">
        <f t="shared" si="5"/>
        <v>-5.9104365593019015E-3</v>
      </c>
      <c r="M20" s="38">
        <f t="shared" si="5"/>
        <v>-6.8244958021146385E-4</v>
      </c>
      <c r="N20" s="38">
        <v>1.4524583479806896E-3</v>
      </c>
      <c r="O20" s="38">
        <f>O19/N19-1</f>
        <v>3.3113293054175763E-2</v>
      </c>
      <c r="P20" s="38">
        <f>P19/O19-1</f>
        <v>2.789748950265114E-2</v>
      </c>
      <c r="Q20" s="38">
        <f>Q19/P19-1</f>
        <v>1.8513677651565974E-2</v>
      </c>
      <c r="R20" s="38">
        <f>R19/Q19-1</f>
        <v>8.4132492761361144E-2</v>
      </c>
      <c r="S20" s="38">
        <f>S19/R19-1</f>
        <v>9.7274311474788933E-2</v>
      </c>
      <c r="T20" s="36">
        <v>7.6474352420004693E-2</v>
      </c>
      <c r="U20" s="35"/>
    </row>
    <row r="21" spans="2:31" x14ac:dyDescent="0.35">
      <c r="S21" s="253">
        <f>S19/J19-1</f>
        <v>0.25635000200817659</v>
      </c>
      <c r="T21" s="253">
        <f>T19/K19-1</f>
        <v>0.37792654496593969</v>
      </c>
    </row>
    <row r="22" spans="2:31" x14ac:dyDescent="0.35">
      <c r="B22" s="47"/>
      <c r="C22" s="299">
        <v>2006</v>
      </c>
      <c r="D22" s="300">
        <v>2007</v>
      </c>
      <c r="E22" s="300">
        <v>2008</v>
      </c>
      <c r="F22" s="300">
        <v>2009</v>
      </c>
      <c r="G22" s="300">
        <v>2010</v>
      </c>
      <c r="H22" s="300">
        <v>2011</v>
      </c>
      <c r="I22" s="300">
        <v>2012</v>
      </c>
      <c r="J22" s="300">
        <v>2013</v>
      </c>
      <c r="K22" s="300">
        <v>2014</v>
      </c>
      <c r="L22" s="300">
        <v>2015</v>
      </c>
      <c r="M22" s="300">
        <v>2016</v>
      </c>
      <c r="N22" s="300">
        <v>2017</v>
      </c>
      <c r="O22" s="300">
        <v>2018</v>
      </c>
      <c r="P22" s="300">
        <v>2019</v>
      </c>
      <c r="Q22" s="300">
        <v>2020</v>
      </c>
      <c r="R22" s="300">
        <v>2021</v>
      </c>
      <c r="S22" s="300">
        <v>2022</v>
      </c>
      <c r="T22" s="301">
        <v>2023</v>
      </c>
      <c r="U22" s="302"/>
    </row>
    <row r="23" spans="2:31" ht="24" customHeight="1" x14ac:dyDescent="0.35">
      <c r="B23" s="19" t="s">
        <v>348</v>
      </c>
      <c r="C23" s="20">
        <v>2839</v>
      </c>
      <c r="D23" s="21">
        <v>2734</v>
      </c>
      <c r="E23" s="21">
        <v>2757</v>
      </c>
      <c r="F23" s="21">
        <v>2673</v>
      </c>
      <c r="G23" s="21">
        <v>2541</v>
      </c>
      <c r="H23" s="21">
        <v>2489</v>
      </c>
      <c r="I23" s="21">
        <v>2578</v>
      </c>
      <c r="J23" s="21">
        <v>2706</v>
      </c>
      <c r="K23" s="21">
        <v>2653</v>
      </c>
      <c r="L23" s="21">
        <v>2521</v>
      </c>
      <c r="M23" s="21">
        <v>2498</v>
      </c>
      <c r="N23" s="21">
        <v>2477</v>
      </c>
      <c r="O23" s="21">
        <v>2563</v>
      </c>
      <c r="P23" s="21">
        <v>2534</v>
      </c>
      <c r="Q23" s="21">
        <v>2497</v>
      </c>
      <c r="R23" s="21">
        <v>2417</v>
      </c>
      <c r="S23" s="23">
        <v>2288</v>
      </c>
      <c r="T23" s="311">
        <v>2202</v>
      </c>
      <c r="U23" s="23"/>
      <c r="V23" s="445" t="s">
        <v>719</v>
      </c>
      <c r="W23" s="446"/>
      <c r="X23" s="446"/>
      <c r="Y23" s="446"/>
      <c r="Z23" s="446"/>
      <c r="AA23" s="446"/>
      <c r="AB23" s="446"/>
      <c r="AC23" s="446"/>
      <c r="AD23" s="446"/>
      <c r="AE23" s="446"/>
    </row>
    <row r="24" spans="2:31" x14ac:dyDescent="0.35">
      <c r="B24" s="19" t="s">
        <v>349</v>
      </c>
      <c r="C24" s="22">
        <v>6608</v>
      </c>
      <c r="D24" s="23">
        <v>6979</v>
      </c>
      <c r="E24" s="23">
        <v>7218</v>
      </c>
      <c r="F24" s="23">
        <v>8059</v>
      </c>
      <c r="G24" s="23">
        <v>8933</v>
      </c>
      <c r="H24" s="23">
        <v>9525</v>
      </c>
      <c r="I24" s="23">
        <v>9919</v>
      </c>
      <c r="J24" s="23">
        <v>10359</v>
      </c>
      <c r="K24" s="23">
        <v>10539</v>
      </c>
      <c r="L24" s="23">
        <v>10275</v>
      </c>
      <c r="M24" s="23">
        <v>10260</v>
      </c>
      <c r="N24" s="23">
        <v>10316</v>
      </c>
      <c r="O24" s="23">
        <v>10457</v>
      </c>
      <c r="P24" s="315">
        <v>10677</v>
      </c>
      <c r="Q24" s="315">
        <v>10963</v>
      </c>
      <c r="R24" s="315">
        <v>10902</v>
      </c>
      <c r="S24" s="315">
        <v>11050</v>
      </c>
      <c r="T24" s="316">
        <v>11071</v>
      </c>
      <c r="U24" s="315"/>
      <c r="V24" s="445" t="s">
        <v>726</v>
      </c>
      <c r="W24" s="446"/>
      <c r="X24" s="446"/>
      <c r="Y24" s="446"/>
      <c r="Z24" s="446"/>
      <c r="AA24" s="446"/>
      <c r="AB24" s="446"/>
      <c r="AC24" s="446"/>
      <c r="AD24" s="446"/>
      <c r="AE24" s="446"/>
    </row>
    <row r="25" spans="2:31" ht="10.5" customHeight="1" x14ac:dyDescent="0.35">
      <c r="B25" s="24" t="s">
        <v>350</v>
      </c>
      <c r="C25" s="25">
        <v>1.490623566</v>
      </c>
      <c r="D25" s="26">
        <v>1.6070562150000001</v>
      </c>
      <c r="E25" s="26">
        <v>1.829585872</v>
      </c>
      <c r="F25" s="26">
        <v>1.902009286</v>
      </c>
      <c r="G25" s="26">
        <v>1.910002349</v>
      </c>
      <c r="H25" s="26">
        <v>1.894711053</v>
      </c>
      <c r="I25" s="26">
        <v>2.0196426270000001</v>
      </c>
      <c r="J25" s="26">
        <v>1.959078622</v>
      </c>
      <c r="K25" s="26">
        <v>1.899982018</v>
      </c>
      <c r="L25" s="26">
        <v>2.034240864</v>
      </c>
      <c r="M25" s="26">
        <v>2.0776687190000001</v>
      </c>
      <c r="N25" s="26">
        <v>2.1105520549999999</v>
      </c>
      <c r="O25" s="26">
        <v>2.0093018210000002</v>
      </c>
      <c r="P25" s="328">
        <v>1.898095281</v>
      </c>
      <c r="Q25" s="328">
        <v>1.673</v>
      </c>
      <c r="R25" s="328">
        <v>1.659</v>
      </c>
      <c r="S25" s="328">
        <v>1.9571000000000001</v>
      </c>
      <c r="T25" s="329">
        <v>2.073242547</v>
      </c>
      <c r="U25" s="35">
        <f>T25/S25-1</f>
        <v>5.9344206734454064E-2</v>
      </c>
      <c r="V25" s="445" t="s">
        <v>720</v>
      </c>
      <c r="W25" s="446"/>
      <c r="X25" s="446"/>
      <c r="Y25" s="446"/>
      <c r="Z25" s="446"/>
      <c r="AA25" s="446"/>
      <c r="AB25" s="446"/>
      <c r="AC25" s="446"/>
      <c r="AD25" s="446"/>
      <c r="AE25" s="446"/>
    </row>
    <row r="26" spans="2:31" ht="11.25" customHeight="1" x14ac:dyDescent="0.35">
      <c r="B26" s="27" t="s">
        <v>351</v>
      </c>
      <c r="C26" s="28">
        <v>18.078203414000001</v>
      </c>
      <c r="D26" s="29">
        <v>18.729872711999999</v>
      </c>
      <c r="E26" s="29">
        <v>18.926009487999998</v>
      </c>
      <c r="F26" s="29">
        <v>19.328877711000001</v>
      </c>
      <c r="G26" s="29">
        <v>19.433546680999999</v>
      </c>
      <c r="H26" s="29">
        <v>19.498360508000001</v>
      </c>
      <c r="I26" s="29">
        <v>18.863500738999999</v>
      </c>
      <c r="J26" s="29">
        <v>18.443745742000001</v>
      </c>
      <c r="K26" s="29">
        <v>18.102485649999998</v>
      </c>
      <c r="L26" s="29">
        <v>17.995492057</v>
      </c>
      <c r="M26" s="29">
        <v>17.983211041000001</v>
      </c>
      <c r="N26" s="29">
        <v>18.009330905999999</v>
      </c>
      <c r="O26" s="29">
        <v>18.605679158000001</v>
      </c>
      <c r="P26" s="29">
        <v>19.124730896999999</v>
      </c>
      <c r="Q26" s="29">
        <v>19.4788</v>
      </c>
      <c r="R26" s="29">
        <v>21.117599999999999</v>
      </c>
      <c r="S26" s="332">
        <v>23.171800000000001</v>
      </c>
      <c r="T26" s="333">
        <v>24.943895507000001</v>
      </c>
      <c r="U26" s="35">
        <f>T26/S26-1</f>
        <v>7.6476385390862989E-2</v>
      </c>
      <c r="V26" s="453" t="s">
        <v>352</v>
      </c>
      <c r="W26" s="454"/>
      <c r="X26" s="454"/>
      <c r="Y26" s="454"/>
      <c r="Z26" s="454"/>
      <c r="AA26" s="454"/>
      <c r="AB26" s="454"/>
      <c r="AC26" s="454"/>
      <c r="AD26" s="454"/>
      <c r="AE26" s="454"/>
    </row>
    <row r="28" spans="2:31" x14ac:dyDescent="0.35">
      <c r="B28" s="17" t="s">
        <v>353</v>
      </c>
      <c r="U28" s="253">
        <f>S26/R26</f>
        <v>1.0972743114747889</v>
      </c>
    </row>
    <row r="30" spans="2:31" x14ac:dyDescent="0.35">
      <c r="B30" s="334" t="s">
        <v>354</v>
      </c>
      <c r="C30" s="299">
        <v>2006</v>
      </c>
      <c r="D30" s="300">
        <v>2007</v>
      </c>
      <c r="E30" s="300">
        <v>2008</v>
      </c>
      <c r="F30" s="300">
        <v>2009</v>
      </c>
      <c r="G30" s="300">
        <v>2010</v>
      </c>
      <c r="H30" s="300">
        <v>2011</v>
      </c>
      <c r="I30" s="300">
        <v>2012</v>
      </c>
      <c r="J30" s="300">
        <v>2013</v>
      </c>
      <c r="K30" s="300">
        <v>2014</v>
      </c>
      <c r="L30" s="300">
        <v>2015</v>
      </c>
      <c r="M30" s="300">
        <v>2016</v>
      </c>
      <c r="N30" s="300">
        <v>2017</v>
      </c>
      <c r="O30" s="300">
        <v>2018</v>
      </c>
      <c r="P30" s="300">
        <v>2019</v>
      </c>
      <c r="Q30" s="300">
        <v>2020</v>
      </c>
      <c r="R30" s="300">
        <v>2021</v>
      </c>
      <c r="S30" s="300">
        <v>2022</v>
      </c>
      <c r="T30" s="301">
        <v>2023</v>
      </c>
      <c r="U30" s="302"/>
    </row>
    <row r="31" spans="2:31" x14ac:dyDescent="0.35">
      <c r="B31" s="30" t="s">
        <v>346</v>
      </c>
      <c r="C31" s="31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3">
        <v>1</v>
      </c>
      <c r="U31" s="32"/>
    </row>
    <row r="32" spans="2:31" x14ac:dyDescent="0.35">
      <c r="B32" s="24" t="s">
        <v>321</v>
      </c>
      <c r="C32" s="34">
        <v>7.6173373474223441E-2</v>
      </c>
      <c r="D32" s="35">
        <v>7.902157797613274E-2</v>
      </c>
      <c r="E32" s="35">
        <v>8.814904319853728E-2</v>
      </c>
      <c r="F32" s="35">
        <v>8.9586896970850094E-2</v>
      </c>
      <c r="G32" s="35">
        <v>8.9488507572725834E-2</v>
      </c>
      <c r="H32" s="35">
        <v>8.8566573883392063E-2</v>
      </c>
      <c r="I32" s="35">
        <v>9.6708784063385816E-2</v>
      </c>
      <c r="J32" s="35">
        <v>9.6006904486146946E-2</v>
      </c>
      <c r="K32" s="35">
        <v>9.4987381033970933E-2</v>
      </c>
      <c r="L32" s="35">
        <v>0.10156105785450678</v>
      </c>
      <c r="M32" s="35">
        <v>0.10356817566609053</v>
      </c>
      <c r="N32" s="35">
        <v>0.10489882367064729</v>
      </c>
      <c r="O32" s="35">
        <v>9.7468041471725289E-2</v>
      </c>
      <c r="P32" s="35">
        <v>9.028735075526248E-2</v>
      </c>
      <c r="Q32" s="35">
        <v>7.9093999999999998E-2</v>
      </c>
      <c r="R32" s="35">
        <v>7.2856000000000004E-2</v>
      </c>
      <c r="S32" s="35">
        <v>7.7882000000000007E-2</v>
      </c>
      <c r="T32" s="36">
        <v>7.6738052078504607E-2</v>
      </c>
      <c r="U32" s="35"/>
    </row>
    <row r="33" spans="2:33" x14ac:dyDescent="0.35">
      <c r="B33" s="24" t="s">
        <v>320</v>
      </c>
      <c r="C33" s="34">
        <v>0.92382662652577652</v>
      </c>
      <c r="D33" s="35">
        <v>0.92097842202386726</v>
      </c>
      <c r="E33" s="35">
        <v>0.91185095680146266</v>
      </c>
      <c r="F33" s="35">
        <v>0.91041310302914991</v>
      </c>
      <c r="G33" s="35">
        <v>0.91051149242727414</v>
      </c>
      <c r="H33" s="35">
        <v>0.91143342611660794</v>
      </c>
      <c r="I33" s="35">
        <v>0.90326189161359471</v>
      </c>
      <c r="J33" s="35">
        <v>0.90385700498903887</v>
      </c>
      <c r="K33" s="35">
        <v>0.90501261896602903</v>
      </c>
      <c r="L33" s="35">
        <v>0.89843894214549325</v>
      </c>
      <c r="M33" s="35">
        <v>0.89643182433390944</v>
      </c>
      <c r="N33" s="35">
        <v>0.89510117632935271</v>
      </c>
      <c r="O33" s="35">
        <v>0.90253195852827472</v>
      </c>
      <c r="P33" s="35">
        <v>0.90971264924473749</v>
      </c>
      <c r="Q33" s="35">
        <v>0.92090000000000005</v>
      </c>
      <c r="R33" s="35">
        <v>0.92714399999999997</v>
      </c>
      <c r="S33" s="35">
        <v>0.92200000000000004</v>
      </c>
      <c r="T33" s="36">
        <v>0.92326194792149496</v>
      </c>
      <c r="U33" s="35"/>
    </row>
    <row r="34" spans="2:33" x14ac:dyDescent="0.35">
      <c r="B34" s="24" t="s">
        <v>355</v>
      </c>
      <c r="C34" s="34">
        <v>1.0699109671416799E-2</v>
      </c>
      <c r="D34" s="35">
        <v>1.16638094105289E-2</v>
      </c>
      <c r="E34" s="35">
        <v>1.1240342469270416E-7</v>
      </c>
      <c r="F34" s="35">
        <v>0</v>
      </c>
      <c r="G34" s="35">
        <v>3.7626205598291732E-2</v>
      </c>
      <c r="H34" s="35">
        <v>3.3070708055301309E-2</v>
      </c>
      <c r="I34" s="35">
        <v>3.3123018133545526E-2</v>
      </c>
      <c r="J34" s="35">
        <v>3.2493355225360843E-2</v>
      </c>
      <c r="K34" s="35">
        <v>3.1640966080025763E-2</v>
      </c>
      <c r="L34" s="35">
        <v>2.784089224751176E-2</v>
      </c>
      <c r="M34" s="35">
        <v>2.4522889767821427E-2</v>
      </c>
      <c r="N34" s="35">
        <v>2.3224596728805991E-2</v>
      </c>
      <c r="O34" s="35">
        <v>2.0672934378844765E-2</v>
      </c>
      <c r="P34" s="35">
        <v>1.9138772474894598E-2</v>
      </c>
      <c r="Q34" s="35">
        <v>1.714597E-2</v>
      </c>
      <c r="R34" s="35">
        <v>1.6687E-2</v>
      </c>
      <c r="S34" s="35">
        <v>1.7478E-2</v>
      </c>
      <c r="T34" s="36">
        <v>1.5737251116316901E-2</v>
      </c>
      <c r="U34" s="35"/>
    </row>
    <row r="35" spans="2:33" x14ac:dyDescent="0.35">
      <c r="B35" s="24" t="s">
        <v>356</v>
      </c>
      <c r="C35" s="34">
        <v>0.12782258086069501</v>
      </c>
      <c r="D35" s="35">
        <v>0.1188792574669551</v>
      </c>
      <c r="E35" s="35">
        <v>0.11291880123644885</v>
      </c>
      <c r="F35" s="35">
        <v>0.11193706924895799</v>
      </c>
      <c r="G35" s="35">
        <v>6.7104680294118826E-2</v>
      </c>
      <c r="H35" s="35">
        <v>6.3467980702464968E-2</v>
      </c>
      <c r="I35" s="35">
        <v>5.9149312926402728E-2</v>
      </c>
      <c r="J35" s="35">
        <v>5.7229263899332569E-2</v>
      </c>
      <c r="K35" s="35">
        <v>5.7488796086876896E-2</v>
      </c>
      <c r="L35" s="35">
        <v>5.8384426672705506E-2</v>
      </c>
      <c r="M35" s="35">
        <v>6.3657892389461193E-2</v>
      </c>
      <c r="N35" s="35">
        <v>6.2727174181199746E-2</v>
      </c>
      <c r="O35" s="35">
        <v>6.087489977693275E-2</v>
      </c>
      <c r="P35" s="35">
        <v>6.2943486512995889E-2</v>
      </c>
      <c r="Q35" s="35">
        <v>6.0035560000000002E-2</v>
      </c>
      <c r="R35" s="35">
        <v>5.8424999999999998E-2</v>
      </c>
      <c r="S35" s="35">
        <v>6.6767000000000007E-2</v>
      </c>
      <c r="T35" s="36">
        <v>6.2896661948559501E-2</v>
      </c>
      <c r="U35" s="35"/>
    </row>
    <row r="36" spans="2:33" x14ac:dyDescent="0.35">
      <c r="B36" s="24" t="s">
        <v>357</v>
      </c>
      <c r="C36" s="34">
        <v>0.70720667831261086</v>
      </c>
      <c r="D36" s="35">
        <v>0.69959987125247824</v>
      </c>
      <c r="E36" s="35">
        <v>0.69825606067317358</v>
      </c>
      <c r="F36" s="35">
        <v>0.68970912934862905</v>
      </c>
      <c r="G36" s="35">
        <v>0.68596828669032273</v>
      </c>
      <c r="H36" s="35">
        <v>0.68688387420665997</v>
      </c>
      <c r="I36" s="35">
        <v>0.67260323497573671</v>
      </c>
      <c r="J36" s="35">
        <v>0.66046765192779988</v>
      </c>
      <c r="K36" s="35">
        <v>0.64934700645856336</v>
      </c>
      <c r="L36" s="35">
        <v>0.63521114516013166</v>
      </c>
      <c r="M36" s="35">
        <v>0.62145586560257615</v>
      </c>
      <c r="N36" s="35">
        <v>0.61316028258778899</v>
      </c>
      <c r="O36" s="35">
        <v>0.59591487726882753</v>
      </c>
      <c r="P36" s="35">
        <v>0.59091919567884843</v>
      </c>
      <c r="Q36" s="35">
        <v>0.59660285999999996</v>
      </c>
      <c r="R36" s="35">
        <v>0.60039399999999998</v>
      </c>
      <c r="S36" s="35">
        <v>0.59264099999999997</v>
      </c>
      <c r="T36" s="36">
        <v>0.59967462866042898</v>
      </c>
      <c r="U36" s="35"/>
    </row>
    <row r="37" spans="2:33" x14ac:dyDescent="0.35">
      <c r="B37" s="27" t="s">
        <v>358</v>
      </c>
      <c r="C37" s="37">
        <v>7.8098257681053912E-2</v>
      </c>
      <c r="D37" s="38">
        <v>9.0835483893905042E-2</v>
      </c>
      <c r="E37" s="38">
        <v>0.1006759824884156</v>
      </c>
      <c r="F37" s="38">
        <v>0.10876690443156241</v>
      </c>
      <c r="G37" s="38">
        <v>0.11981231984454087</v>
      </c>
      <c r="H37" s="38">
        <v>0.12801086315218166</v>
      </c>
      <c r="I37" s="38">
        <v>0.13838632557790981</v>
      </c>
      <c r="J37" s="38">
        <v>0.15366673393654556</v>
      </c>
      <c r="K37" s="38">
        <v>0.16653585034056309</v>
      </c>
      <c r="L37" s="38">
        <v>0.17700247806514424</v>
      </c>
      <c r="M37" s="38">
        <v>0.1867951765740507</v>
      </c>
      <c r="N37" s="38">
        <v>0.195989122831558</v>
      </c>
      <c r="O37" s="38">
        <v>0.22506924710366963</v>
      </c>
      <c r="P37" s="38">
        <v>0.23671119457799858</v>
      </c>
      <c r="Q37" s="38">
        <v>0.24712000000000001</v>
      </c>
      <c r="R37" s="38">
        <v>0.25163600000000003</v>
      </c>
      <c r="S37" s="38">
        <v>0.245231</v>
      </c>
      <c r="T37" s="39">
        <v>0.24495340619618999</v>
      </c>
      <c r="U37" s="35"/>
    </row>
    <row r="40" spans="2:33" x14ac:dyDescent="0.35">
      <c r="B40" s="17" t="s">
        <v>359</v>
      </c>
    </row>
    <row r="42" spans="2:33" x14ac:dyDescent="0.35">
      <c r="B42" s="17" t="s">
        <v>360</v>
      </c>
      <c r="V42" s="445" t="s">
        <v>727</v>
      </c>
      <c r="W42" s="446"/>
      <c r="X42" s="446"/>
      <c r="Y42" s="446"/>
      <c r="Z42" s="446"/>
      <c r="AA42" s="446"/>
      <c r="AB42" s="446"/>
      <c r="AC42" s="446"/>
      <c r="AD42" s="446"/>
      <c r="AE42" s="446"/>
    </row>
    <row r="43" spans="2:33" ht="9.75" customHeight="1" x14ac:dyDescent="0.35">
      <c r="V43" s="445" t="s">
        <v>721</v>
      </c>
      <c r="W43" s="446"/>
      <c r="X43" s="446"/>
      <c r="Y43" s="446"/>
      <c r="Z43" s="446"/>
      <c r="AA43" s="446"/>
      <c r="AB43" s="446"/>
      <c r="AC43" s="446"/>
      <c r="AD43" s="446"/>
      <c r="AE43" s="446"/>
    </row>
    <row r="44" spans="2:33" ht="9.75" customHeight="1" x14ac:dyDescent="0.35">
      <c r="B44" s="334" t="s">
        <v>354</v>
      </c>
      <c r="C44" s="335">
        <v>2008</v>
      </c>
      <c r="D44" s="336">
        <v>2009</v>
      </c>
      <c r="E44" s="336">
        <v>2010</v>
      </c>
      <c r="F44" s="336">
        <v>2011</v>
      </c>
      <c r="G44" s="336">
        <v>2012</v>
      </c>
      <c r="H44" s="336">
        <v>2013</v>
      </c>
      <c r="I44" s="336">
        <v>2014</v>
      </c>
      <c r="J44" s="336">
        <v>2015</v>
      </c>
      <c r="K44" s="336">
        <v>2016</v>
      </c>
      <c r="L44" s="336">
        <v>2017</v>
      </c>
      <c r="M44" s="336">
        <v>2018</v>
      </c>
      <c r="N44" s="336">
        <v>2019</v>
      </c>
      <c r="O44" s="336">
        <v>2020</v>
      </c>
      <c r="P44" s="336">
        <v>2021</v>
      </c>
      <c r="Q44" s="336">
        <v>2022</v>
      </c>
      <c r="R44" s="337">
        <v>2023</v>
      </c>
      <c r="V44" s="445" t="s">
        <v>728</v>
      </c>
      <c r="W44" s="444"/>
      <c r="X44" s="444"/>
      <c r="Y44" s="444"/>
      <c r="Z44" s="444"/>
      <c r="AA44" s="444"/>
      <c r="AB44" s="444"/>
      <c r="AC44" s="444"/>
      <c r="AD44" s="444"/>
      <c r="AE44" s="338"/>
      <c r="AF44" s="338"/>
    </row>
    <row r="45" spans="2:33" ht="9.75" customHeight="1" x14ac:dyDescent="0.35">
      <c r="B45" s="40" t="s">
        <v>361</v>
      </c>
      <c r="C45" s="339"/>
      <c r="D45" s="41">
        <v>0.22945412716355701</v>
      </c>
      <c r="E45" s="41">
        <v>0.24500403035219945</v>
      </c>
      <c r="F45" s="41">
        <v>0.23529392417300621</v>
      </c>
      <c r="G45" s="41">
        <v>0.26163664246492901</v>
      </c>
      <c r="H45" s="41">
        <v>0.30164356165686967</v>
      </c>
      <c r="I45" s="41">
        <v>0.31687102362841502</v>
      </c>
      <c r="J45" s="41">
        <v>0.33510595113979791</v>
      </c>
      <c r="K45" s="41">
        <v>0.35657401315668186</v>
      </c>
      <c r="L45" s="41">
        <v>0.36403188371580097</v>
      </c>
      <c r="M45" s="41">
        <v>0.37301275334810463</v>
      </c>
      <c r="N45" s="41">
        <v>0.38351566984535485</v>
      </c>
      <c r="O45" s="41">
        <v>0.402285</v>
      </c>
      <c r="P45" s="41">
        <v>0.4086301</v>
      </c>
      <c r="Q45" s="41">
        <v>0.40848499999999999</v>
      </c>
      <c r="R45" s="42">
        <v>0.42</v>
      </c>
      <c r="V45" s="445" t="s">
        <v>720</v>
      </c>
      <c r="W45" s="444"/>
      <c r="X45" s="444"/>
      <c r="Y45" s="444"/>
      <c r="Z45" s="444"/>
      <c r="AA45" s="444"/>
      <c r="AB45" s="444"/>
      <c r="AC45" s="444"/>
      <c r="AD45" s="444"/>
      <c r="AE45" s="338"/>
      <c r="AF45" s="338"/>
    </row>
    <row r="46" spans="2:33" ht="10.5" customHeight="1" x14ac:dyDescent="0.35">
      <c r="B46" s="43" t="s">
        <v>362</v>
      </c>
      <c r="C46" s="75"/>
      <c r="D46" s="44">
        <v>0.11688407105411683</v>
      </c>
      <c r="E46" s="44">
        <v>0.15307184863367715</v>
      </c>
      <c r="F46" s="44">
        <v>0.17279160516070088</v>
      </c>
      <c r="G46" s="44">
        <v>0.15911260488010601</v>
      </c>
      <c r="H46" s="44">
        <v>0.11925091844181472</v>
      </c>
      <c r="I46" s="44">
        <v>0.12171080215033679</v>
      </c>
      <c r="J46" s="44">
        <v>0.11611823528822357</v>
      </c>
      <c r="K46" s="44">
        <v>0.11309648933825975</v>
      </c>
      <c r="L46" s="44">
        <v>0.11594156482405581</v>
      </c>
      <c r="M46" s="44">
        <v>0.11866220234466349</v>
      </c>
      <c r="N46" s="44">
        <v>0.12799412412113509</v>
      </c>
      <c r="O46" s="44">
        <v>0.106267</v>
      </c>
      <c r="P46" s="44">
        <v>0.10095</v>
      </c>
      <c r="Q46" s="44">
        <v>9.9513000000000004E-2</v>
      </c>
      <c r="R46" s="42">
        <v>0.10199999999999999</v>
      </c>
      <c r="V46" s="446" t="s">
        <v>729</v>
      </c>
      <c r="W46" s="444"/>
      <c r="X46" s="444"/>
      <c r="Y46" s="444"/>
      <c r="Z46" s="444"/>
      <c r="AA46" s="254"/>
      <c r="AB46" s="447" t="s">
        <v>363</v>
      </c>
      <c r="AC46" s="444"/>
      <c r="AD46" s="444"/>
      <c r="AE46" s="444"/>
      <c r="AF46" s="444"/>
      <c r="AG46" s="444"/>
    </row>
    <row r="47" spans="2:33" x14ac:dyDescent="0.35">
      <c r="B47" s="45" t="s">
        <v>364</v>
      </c>
      <c r="C47" s="77"/>
      <c r="D47" s="46">
        <v>0.65366180178232591</v>
      </c>
      <c r="E47" s="46">
        <v>0.6019241210141234</v>
      </c>
      <c r="F47" s="46">
        <v>0.59191447066629288</v>
      </c>
      <c r="G47" s="46">
        <v>0.57925075265496473</v>
      </c>
      <c r="H47" s="46">
        <v>0.57910551990131565</v>
      </c>
      <c r="I47" s="46">
        <v>0.56141817422124818</v>
      </c>
      <c r="J47" s="46">
        <v>0.54877581357197858</v>
      </c>
      <c r="K47" s="46">
        <v>0.53032949750505842</v>
      </c>
      <c r="L47" s="46">
        <v>0.5200265514601432</v>
      </c>
      <c r="M47" s="46">
        <v>0.50832504430723191</v>
      </c>
      <c r="N47" s="46">
        <v>0.48849020603351007</v>
      </c>
      <c r="O47" s="46">
        <v>0.491448</v>
      </c>
      <c r="P47" s="46">
        <v>0.49041990000000002</v>
      </c>
      <c r="Q47" s="46">
        <v>0.49199999999999999</v>
      </c>
      <c r="R47" s="42">
        <v>0.47799999999999998</v>
      </c>
    </row>
    <row r="48" spans="2:33" x14ac:dyDescent="0.35">
      <c r="B48" s="47" t="s">
        <v>730</v>
      </c>
      <c r="C48" s="48"/>
      <c r="D48" s="49">
        <v>4.7714347989999997</v>
      </c>
      <c r="E48" s="49">
        <v>6.1869952850000001</v>
      </c>
      <c r="F48" s="49">
        <v>7.1285619699999998</v>
      </c>
      <c r="G48" s="49">
        <v>6.3686794569999998</v>
      </c>
      <c r="H48" s="49">
        <v>5.723947613</v>
      </c>
      <c r="I48" s="49">
        <v>5.2474138730000002</v>
      </c>
      <c r="J48" s="49">
        <v>5.1059734409999997</v>
      </c>
      <c r="K48" s="49">
        <v>5.4195765060000003</v>
      </c>
      <c r="L48" s="49">
        <v>5.7278394480000001</v>
      </c>
      <c r="M48" s="49">
        <v>6.1686739419999999</v>
      </c>
      <c r="N48" s="50">
        <v>6.316961547</v>
      </c>
      <c r="O48" s="50">
        <v>6.2976999999999999</v>
      </c>
      <c r="P48" s="50">
        <v>7.1317000000000004</v>
      </c>
      <c r="Q48" s="50">
        <v>7.3155000000000001</v>
      </c>
      <c r="R48" s="51">
        <v>7.41</v>
      </c>
      <c r="S48" s="35">
        <f>Q48/H48-1</f>
        <v>0.27805152922527276</v>
      </c>
      <c r="T48" s="35">
        <f>R48/I48-1</f>
        <v>0.41212417761201436</v>
      </c>
    </row>
    <row r="49" spans="2:19" x14ac:dyDescent="0.35">
      <c r="F49" s="44"/>
      <c r="H49" s="44">
        <f>SUM(H45:H46)</f>
        <v>0.42089448009868441</v>
      </c>
      <c r="I49" s="44">
        <f t="shared" ref="I49:R49" si="6">SUM(I45:I46)</f>
        <v>0.43858182577875182</v>
      </c>
      <c r="J49" s="44">
        <f t="shared" si="6"/>
        <v>0.45122418642802148</v>
      </c>
      <c r="K49" s="44">
        <f t="shared" si="6"/>
        <v>0.46967050249494158</v>
      </c>
      <c r="L49" s="44">
        <f t="shared" si="6"/>
        <v>0.4799734485398568</v>
      </c>
      <c r="M49" s="44">
        <f t="shared" si="6"/>
        <v>0.49167495569276809</v>
      </c>
      <c r="N49" s="44">
        <f t="shared" si="6"/>
        <v>0.51150979396648988</v>
      </c>
      <c r="O49" s="44">
        <f t="shared" si="6"/>
        <v>0.508552</v>
      </c>
      <c r="P49" s="44">
        <f t="shared" si="6"/>
        <v>0.50958009999999998</v>
      </c>
      <c r="Q49" s="44">
        <f t="shared" si="6"/>
        <v>0.50799799999999995</v>
      </c>
      <c r="R49" s="44">
        <f t="shared" si="6"/>
        <v>0.52200000000000002</v>
      </c>
    </row>
    <row r="50" spans="2:19" x14ac:dyDescent="0.35">
      <c r="B50" s="17" t="s">
        <v>365</v>
      </c>
      <c r="R50" s="253">
        <f>Q48/S19</f>
        <v>0.31570702319198335</v>
      </c>
      <c r="S50" s="253">
        <f>R48/T19</f>
        <v>0.29706667099854284</v>
      </c>
    </row>
    <row r="52" spans="2:19" x14ac:dyDescent="0.35">
      <c r="B52" s="17" t="s">
        <v>366</v>
      </c>
      <c r="S52" s="253">
        <f>100*(R48/Q48-1)</f>
        <v>1.2917777322124291</v>
      </c>
    </row>
    <row r="54" spans="2:19" x14ac:dyDescent="0.35">
      <c r="B54" s="334" t="s">
        <v>354</v>
      </c>
      <c r="C54" s="335">
        <v>2009</v>
      </c>
      <c r="D54" s="336">
        <v>2010</v>
      </c>
      <c r="E54" s="336">
        <v>2011</v>
      </c>
      <c r="F54" s="336">
        <v>2012</v>
      </c>
      <c r="G54" s="336">
        <v>2013</v>
      </c>
      <c r="H54" s="336">
        <v>2014</v>
      </c>
      <c r="I54" s="336">
        <v>2015</v>
      </c>
      <c r="J54" s="336">
        <v>2016</v>
      </c>
      <c r="K54" s="336">
        <v>2017</v>
      </c>
      <c r="L54" s="336">
        <v>2018</v>
      </c>
      <c r="M54" s="336">
        <v>2019</v>
      </c>
      <c r="N54" s="336">
        <v>2020</v>
      </c>
      <c r="O54" s="336">
        <v>2021</v>
      </c>
      <c r="P54" s="336">
        <v>2022</v>
      </c>
      <c r="Q54" s="336">
        <v>2023</v>
      </c>
    </row>
    <row r="55" spans="2:19" x14ac:dyDescent="0.35">
      <c r="B55" s="52" t="s">
        <v>367</v>
      </c>
      <c r="C55" s="18">
        <v>162</v>
      </c>
      <c r="D55" s="18">
        <v>164</v>
      </c>
      <c r="E55" s="18">
        <v>195</v>
      </c>
      <c r="F55" s="18">
        <v>209</v>
      </c>
      <c r="G55" s="18">
        <v>219</v>
      </c>
      <c r="H55" s="18">
        <v>239</v>
      </c>
      <c r="I55" s="18">
        <v>242</v>
      </c>
      <c r="J55" s="18">
        <v>243</v>
      </c>
      <c r="K55" s="18">
        <v>270</v>
      </c>
      <c r="L55" s="18">
        <v>283</v>
      </c>
      <c r="M55" s="18">
        <v>294</v>
      </c>
      <c r="N55" s="253">
        <v>308</v>
      </c>
      <c r="O55" s="253">
        <v>354</v>
      </c>
      <c r="P55" s="53">
        <v>359</v>
      </c>
      <c r="Q55" s="52">
        <v>358</v>
      </c>
    </row>
    <row r="56" spans="2:19" x14ac:dyDescent="0.35">
      <c r="B56" s="54" t="s">
        <v>368</v>
      </c>
      <c r="C56" s="55">
        <v>360</v>
      </c>
      <c r="D56" s="55">
        <v>516</v>
      </c>
      <c r="E56" s="55">
        <v>566</v>
      </c>
      <c r="F56" s="55">
        <v>594</v>
      </c>
      <c r="G56" s="55">
        <v>569</v>
      </c>
      <c r="H56" s="55">
        <v>573</v>
      </c>
      <c r="I56" s="55">
        <v>537</v>
      </c>
      <c r="J56" s="55">
        <v>539</v>
      </c>
      <c r="K56" s="55">
        <v>577</v>
      </c>
      <c r="L56" s="55">
        <v>628</v>
      </c>
      <c r="M56" s="55">
        <v>670</v>
      </c>
      <c r="N56" s="55">
        <v>669</v>
      </c>
      <c r="O56" s="55">
        <v>649</v>
      </c>
      <c r="P56" s="56">
        <v>643</v>
      </c>
      <c r="Q56" s="54">
        <v>655</v>
      </c>
    </row>
    <row r="58" spans="2:19" x14ac:dyDescent="0.35">
      <c r="B58" s="17" t="s">
        <v>369</v>
      </c>
    </row>
    <row r="59" spans="2:19" x14ac:dyDescent="0.35">
      <c r="B59" s="17"/>
    </row>
    <row r="60" spans="2:19" x14ac:dyDescent="0.35">
      <c r="B60" s="334" t="s">
        <v>354</v>
      </c>
      <c r="C60" s="335">
        <v>2009</v>
      </c>
      <c r="D60" s="336">
        <v>2010</v>
      </c>
      <c r="E60" s="336">
        <v>2011</v>
      </c>
      <c r="F60" s="336">
        <v>2012</v>
      </c>
      <c r="G60" s="336">
        <v>2013</v>
      </c>
      <c r="H60" s="336">
        <v>2014</v>
      </c>
      <c r="I60" s="336">
        <v>2015</v>
      </c>
      <c r="J60" s="336">
        <v>2016</v>
      </c>
      <c r="K60" s="336">
        <v>2017</v>
      </c>
      <c r="L60" s="336">
        <v>2018</v>
      </c>
      <c r="M60" s="336">
        <v>2019</v>
      </c>
      <c r="N60" s="336">
        <v>2020</v>
      </c>
      <c r="O60" s="336">
        <v>2021</v>
      </c>
      <c r="P60" s="336">
        <v>2022</v>
      </c>
      <c r="Q60" s="336">
        <v>2023</v>
      </c>
    </row>
    <row r="61" spans="2:19" ht="50" x14ac:dyDescent="0.35">
      <c r="B61" s="57" t="s">
        <v>731</v>
      </c>
      <c r="C61" s="58">
        <v>0.12075385048998728</v>
      </c>
      <c r="D61" s="59">
        <v>9.5379339329652091E-2</v>
      </c>
      <c r="E61" s="60">
        <v>0.12374327971151591</v>
      </c>
      <c r="F61" s="60">
        <v>0.14115906861318711</v>
      </c>
      <c r="G61" s="60">
        <v>0.1747828507102914</v>
      </c>
      <c r="H61" s="60">
        <v>0.17553157134077468</v>
      </c>
      <c r="I61" s="60">
        <v>0.17163560301817918</v>
      </c>
      <c r="J61" s="60">
        <v>0.16986194362967652</v>
      </c>
      <c r="K61" s="60">
        <v>0.17595141080846555</v>
      </c>
      <c r="L61" s="60">
        <v>0.1857288544948677</v>
      </c>
      <c r="M61" s="60">
        <v>0.19751068068358466</v>
      </c>
      <c r="N61" s="60">
        <v>0.209093</v>
      </c>
      <c r="O61" s="60">
        <v>0.21690000000000001</v>
      </c>
      <c r="P61" s="60">
        <v>0.24052899999999999</v>
      </c>
      <c r="Q61" s="60">
        <v>0.243372</v>
      </c>
    </row>
    <row r="62" spans="2:19" x14ac:dyDescent="0.35">
      <c r="B62" s="61" t="s">
        <v>370</v>
      </c>
      <c r="C62" s="62"/>
      <c r="D62" s="63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2:19" x14ac:dyDescent="0.35">
      <c r="B63" s="61" t="s">
        <v>371</v>
      </c>
      <c r="C63" s="62">
        <v>8.150846860763182E-2</v>
      </c>
      <c r="D63" s="63">
        <v>6.3825559214499505E-2</v>
      </c>
      <c r="E63" s="44">
        <v>6.660951892214817E-2</v>
      </c>
      <c r="F63" s="44">
        <v>8.8472249129759997E-2</v>
      </c>
      <c r="G63" s="44">
        <v>0.11774244223737104</v>
      </c>
      <c r="H63" s="44">
        <v>0.11922900184833081</v>
      </c>
      <c r="I63" s="44">
        <v>0.12126965131649971</v>
      </c>
      <c r="J63" s="44">
        <v>0.12292485938596603</v>
      </c>
      <c r="K63" s="44">
        <v>0.1201075715283266</v>
      </c>
      <c r="L63" s="44">
        <v>0.11869548218698832</v>
      </c>
      <c r="M63" s="44">
        <v>0.13211303247466166</v>
      </c>
      <c r="N63" s="44">
        <v>0.15538399999999999</v>
      </c>
      <c r="O63" s="44">
        <v>0.15809999999999999</v>
      </c>
      <c r="P63" s="44">
        <v>0.18076100000000001</v>
      </c>
      <c r="Q63" s="44">
        <v>0.18538299999999999</v>
      </c>
    </row>
    <row r="64" spans="2:19" x14ac:dyDescent="0.35">
      <c r="B64" s="61" t="s">
        <v>372</v>
      </c>
      <c r="C64" s="62">
        <v>3.9245381882355448E-2</v>
      </c>
      <c r="D64" s="63">
        <v>3.1553780115152585E-2</v>
      </c>
      <c r="E64" s="44">
        <v>5.713376078936775E-2</v>
      </c>
      <c r="F64" s="44">
        <v>5.2686819483427107E-2</v>
      </c>
      <c r="G64" s="44">
        <v>5.7040408472920349E-2</v>
      </c>
      <c r="H64" s="44">
        <v>5.6302569492443867E-2</v>
      </c>
      <c r="I64" s="44">
        <v>5.0365951701679464E-2</v>
      </c>
      <c r="J64" s="44">
        <v>4.6937084243710479E-2</v>
      </c>
      <c r="K64" s="44">
        <v>5.594855043215733E-2</v>
      </c>
      <c r="L64" s="44">
        <v>6.7033372307879396E-2</v>
      </c>
      <c r="M64" s="44">
        <v>6.5397648208922993E-2</v>
      </c>
      <c r="N64" s="44">
        <v>5.3709E-2</v>
      </c>
      <c r="O64" s="44">
        <v>5.8700000000000002E-2</v>
      </c>
      <c r="P64" s="44">
        <v>5.9768000000000002E-2</v>
      </c>
      <c r="Q64" s="44">
        <v>5.7987999999999998E-2</v>
      </c>
    </row>
    <row r="65" spans="2:33" ht="39.75" customHeight="1" x14ac:dyDescent="0.35">
      <c r="B65" s="57" t="s">
        <v>732</v>
      </c>
      <c r="C65" s="64">
        <v>0.87924614951001268</v>
      </c>
      <c r="D65" s="65">
        <v>0.90462066067034785</v>
      </c>
      <c r="E65" s="66">
        <v>0.87625672028848411</v>
      </c>
      <c r="F65" s="66">
        <v>0.85884093138681294</v>
      </c>
      <c r="G65" s="66">
        <v>0.82521714928970857</v>
      </c>
      <c r="H65" s="66">
        <v>0.82446842865922532</v>
      </c>
      <c r="I65" s="66">
        <v>0.82836439698182085</v>
      </c>
      <c r="J65" s="66">
        <v>0.83013805637032345</v>
      </c>
      <c r="K65" s="66">
        <v>0.82404858919153445</v>
      </c>
      <c r="L65" s="66">
        <v>0.81427114550513224</v>
      </c>
      <c r="M65" s="66">
        <v>0.80248931931641532</v>
      </c>
      <c r="N65" s="66">
        <v>0.79090700000000003</v>
      </c>
      <c r="O65" s="66">
        <v>0.78310000000000002</v>
      </c>
      <c r="P65" s="66">
        <v>0.75947100000000001</v>
      </c>
      <c r="Q65" s="66">
        <v>0.75662799999999997</v>
      </c>
      <c r="AB65" s="445" t="s">
        <v>722</v>
      </c>
      <c r="AC65" s="444"/>
      <c r="AD65" s="444"/>
      <c r="AE65" s="444"/>
      <c r="AF65" s="444"/>
      <c r="AG65" s="444"/>
    </row>
    <row r="66" spans="2:33" ht="21.75" customHeight="1" x14ac:dyDescent="0.35">
      <c r="B66" s="61" t="s">
        <v>370</v>
      </c>
      <c r="C66" s="67"/>
      <c r="D66" s="6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AB66" s="445" t="s">
        <v>723</v>
      </c>
      <c r="AC66" s="444"/>
      <c r="AD66" s="444"/>
      <c r="AE66" s="444"/>
      <c r="AF66" s="444"/>
      <c r="AG66" s="444"/>
    </row>
    <row r="67" spans="2:33" ht="24" customHeight="1" x14ac:dyDescent="0.35">
      <c r="B67" s="61" t="s">
        <v>371</v>
      </c>
      <c r="C67" s="62">
        <v>0.40886321535725328</v>
      </c>
      <c r="D67" s="63">
        <v>0.35297348868956879</v>
      </c>
      <c r="E67" s="44">
        <v>0.2965600725888522</v>
      </c>
      <c r="F67" s="44">
        <v>0.37589386552163756</v>
      </c>
      <c r="G67" s="44">
        <v>0.48149861194175986</v>
      </c>
      <c r="H67" s="44">
        <v>0.51037327292691514</v>
      </c>
      <c r="I67" s="44">
        <v>0.53760085204195496</v>
      </c>
      <c r="J67" s="44">
        <v>0.51788815959233181</v>
      </c>
      <c r="K67" s="44">
        <v>0.4873007044558435</v>
      </c>
      <c r="L67" s="44">
        <v>0.45017232051977374</v>
      </c>
      <c r="M67" s="44">
        <v>0.42986405818626394</v>
      </c>
      <c r="N67" s="44">
        <v>0.44632899999999998</v>
      </c>
      <c r="O67" s="44">
        <v>0.39069999999999999</v>
      </c>
      <c r="P67" s="44">
        <v>0.37976199999999999</v>
      </c>
      <c r="Q67" s="44">
        <v>0.40363199999999999</v>
      </c>
      <c r="AB67" s="445" t="s">
        <v>728</v>
      </c>
      <c r="AC67" s="444"/>
      <c r="AD67" s="444"/>
      <c r="AE67" s="444"/>
      <c r="AF67" s="444"/>
      <c r="AG67" s="444"/>
    </row>
    <row r="68" spans="2:33" x14ac:dyDescent="0.35">
      <c r="B68" s="69" t="s">
        <v>372</v>
      </c>
      <c r="C68" s="70">
        <v>0.47038293415275945</v>
      </c>
      <c r="D68" s="71">
        <v>0.55164717198077917</v>
      </c>
      <c r="E68" s="46">
        <v>0.57969664769963192</v>
      </c>
      <c r="F68" s="46">
        <v>0.48294706586517538</v>
      </c>
      <c r="G68" s="46">
        <v>0.34371853734794872</v>
      </c>
      <c r="H68" s="46">
        <v>0.31409515573231023</v>
      </c>
      <c r="I68" s="46">
        <v>0.29076354493986584</v>
      </c>
      <c r="J68" s="46">
        <v>0.31224989677799175</v>
      </c>
      <c r="K68" s="46">
        <v>0.33674788473569095</v>
      </c>
      <c r="L68" s="46">
        <v>0.36409882498535856</v>
      </c>
      <c r="M68" s="46">
        <v>0.37262526113015138</v>
      </c>
      <c r="N68" s="46">
        <v>0.34538400000000002</v>
      </c>
      <c r="O68" s="46">
        <v>0.39250000000000002</v>
      </c>
      <c r="P68" s="46">
        <v>0.37970900000000002</v>
      </c>
      <c r="Q68" s="46">
        <v>0.35299599999999998</v>
      </c>
      <c r="AB68" s="445" t="s">
        <v>724</v>
      </c>
      <c r="AC68" s="444"/>
      <c r="AD68" s="444"/>
      <c r="AE68" s="444"/>
      <c r="AF68" s="444"/>
      <c r="AG68" s="444"/>
    </row>
    <row r="69" spans="2:33" x14ac:dyDescent="0.35">
      <c r="V69" s="445" t="s">
        <v>733</v>
      </c>
      <c r="W69" s="446"/>
      <c r="X69" s="446"/>
      <c r="Y69" s="446"/>
      <c r="Z69" s="446"/>
    </row>
    <row r="70" spans="2:33" x14ac:dyDescent="0.35">
      <c r="V70" s="445" t="s">
        <v>728</v>
      </c>
      <c r="W70" s="446"/>
      <c r="X70" s="446"/>
      <c r="Y70" s="446"/>
      <c r="Z70" s="446"/>
    </row>
    <row r="71" spans="2:33" x14ac:dyDescent="0.35">
      <c r="B71" s="17" t="s">
        <v>734</v>
      </c>
      <c r="V71" s="445" t="s">
        <v>724</v>
      </c>
      <c r="W71" s="446"/>
      <c r="X71" s="446"/>
      <c r="Y71" s="446"/>
      <c r="Z71" s="446"/>
    </row>
    <row r="73" spans="2:33" x14ac:dyDescent="0.35">
      <c r="B73" s="334" t="s">
        <v>354</v>
      </c>
      <c r="C73" s="335">
        <v>2006</v>
      </c>
      <c r="D73" s="336">
        <v>2007</v>
      </c>
      <c r="E73" s="336">
        <v>2008</v>
      </c>
      <c r="F73" s="336">
        <v>2009</v>
      </c>
      <c r="G73" s="336">
        <v>2010</v>
      </c>
      <c r="H73" s="336">
        <v>2011</v>
      </c>
      <c r="I73" s="336">
        <v>2012</v>
      </c>
      <c r="J73" s="336">
        <v>2013</v>
      </c>
      <c r="K73" s="336">
        <v>2014</v>
      </c>
      <c r="L73" s="336">
        <v>2015</v>
      </c>
      <c r="M73" s="336">
        <v>2016</v>
      </c>
      <c r="N73" s="336">
        <v>2017</v>
      </c>
      <c r="O73" s="336">
        <v>2018</v>
      </c>
      <c r="P73" s="336">
        <v>2019</v>
      </c>
      <c r="Q73" s="336">
        <v>2020</v>
      </c>
      <c r="R73" s="300">
        <v>2021</v>
      </c>
      <c r="S73" s="300">
        <v>2022</v>
      </c>
      <c r="T73" s="301">
        <v>2023</v>
      </c>
      <c r="U73" s="302"/>
    </row>
    <row r="74" spans="2:33" x14ac:dyDescent="0.35">
      <c r="B74" s="30" t="s">
        <v>346</v>
      </c>
      <c r="C74" s="72">
        <v>1</v>
      </c>
      <c r="D74" s="73">
        <v>1</v>
      </c>
      <c r="E74" s="73">
        <v>1</v>
      </c>
      <c r="F74" s="73">
        <v>1</v>
      </c>
      <c r="G74" s="73">
        <v>1</v>
      </c>
      <c r="H74" s="73">
        <v>1</v>
      </c>
      <c r="I74" s="73">
        <v>1</v>
      </c>
      <c r="J74" s="73">
        <v>1</v>
      </c>
      <c r="K74" s="73">
        <v>1</v>
      </c>
      <c r="L74" s="73">
        <v>1</v>
      </c>
      <c r="M74" s="32">
        <v>1</v>
      </c>
      <c r="N74" s="32">
        <v>1</v>
      </c>
      <c r="O74" s="32">
        <v>1</v>
      </c>
      <c r="P74" s="73">
        <v>1</v>
      </c>
      <c r="Q74" s="32">
        <v>1</v>
      </c>
      <c r="R74" s="32">
        <v>1</v>
      </c>
      <c r="S74" s="32">
        <v>1</v>
      </c>
      <c r="T74" s="33">
        <v>1</v>
      </c>
      <c r="U74" s="32"/>
    </row>
    <row r="75" spans="2:33" x14ac:dyDescent="0.35">
      <c r="B75" s="74" t="s">
        <v>373</v>
      </c>
      <c r="C75" s="75">
        <v>0.12289481023438352</v>
      </c>
      <c r="D75" s="44">
        <v>0.11700286380196512</v>
      </c>
      <c r="E75" s="44">
        <v>0.11886133070871178</v>
      </c>
      <c r="F75" s="44">
        <v>0.10994833344512324</v>
      </c>
      <c r="G75" s="44">
        <v>0.11852468178196984</v>
      </c>
      <c r="H75" s="44">
        <v>9.2723277190607523E-2</v>
      </c>
      <c r="I75" s="44">
        <v>8.8144061488336242E-2</v>
      </c>
      <c r="J75" s="44">
        <v>0.10007731817711804</v>
      </c>
      <c r="K75" s="44">
        <v>9.2094566803316319E-2</v>
      </c>
      <c r="L75" s="44">
        <v>9.3102208247108451E-2</v>
      </c>
      <c r="M75" s="44">
        <v>9.8301122139402911E-2</v>
      </c>
      <c r="N75" s="44">
        <v>9.2871536018479389E-2</v>
      </c>
      <c r="O75" s="44">
        <v>0.1004253847512251</v>
      </c>
      <c r="P75" s="44">
        <v>0.11929114298585364</v>
      </c>
      <c r="Q75" s="44">
        <v>9.7000000000000003E-2</v>
      </c>
      <c r="R75" s="44">
        <v>9.5100000000000004E-2</v>
      </c>
      <c r="S75" s="44">
        <v>0.113758</v>
      </c>
      <c r="T75" s="42">
        <v>8.6599999999999996E-2</v>
      </c>
      <c r="U75" s="44"/>
    </row>
    <row r="76" spans="2:33" x14ac:dyDescent="0.35">
      <c r="B76" s="74" t="s">
        <v>374</v>
      </c>
      <c r="C76" s="75">
        <v>0.28259492748297532</v>
      </c>
      <c r="D76" s="44">
        <v>0.28278344930569627</v>
      </c>
      <c r="E76" s="44">
        <v>0.26090842315330137</v>
      </c>
      <c r="F76" s="44">
        <v>0.23401769408064191</v>
      </c>
      <c r="G76" s="44">
        <v>0.24616733294016208</v>
      </c>
      <c r="H76" s="44">
        <v>0.23211621947887201</v>
      </c>
      <c r="I76" s="44">
        <v>0.22131368195702369</v>
      </c>
      <c r="J76" s="44">
        <v>0.20246343780897694</v>
      </c>
      <c r="K76" s="44">
        <v>0.19138312047218775</v>
      </c>
      <c r="L76" s="44">
        <v>0.18359044684831871</v>
      </c>
      <c r="M76" s="44">
        <v>0.14995064829367921</v>
      </c>
      <c r="N76" s="44">
        <v>0.16124247747910742</v>
      </c>
      <c r="O76" s="44">
        <v>0.19003831308569533</v>
      </c>
      <c r="P76" s="44">
        <v>0.18419633337442615</v>
      </c>
      <c r="Q76" s="44">
        <v>0.215</v>
      </c>
      <c r="R76" s="44">
        <v>0.25590000000000002</v>
      </c>
      <c r="S76" s="44">
        <v>0.21279200000000001</v>
      </c>
      <c r="T76" s="42">
        <v>0.23069999999999999</v>
      </c>
      <c r="U76" s="44"/>
    </row>
    <row r="77" spans="2:33" x14ac:dyDescent="0.35">
      <c r="B77" s="74" t="s">
        <v>375</v>
      </c>
      <c r="C77" s="75">
        <v>0.30919964069983885</v>
      </c>
      <c r="D77" s="44">
        <v>0.32843916269031581</v>
      </c>
      <c r="E77" s="44">
        <v>0.32717058580347963</v>
      </c>
      <c r="F77" s="44">
        <v>0.32826613031671747</v>
      </c>
      <c r="G77" s="44">
        <v>0.31141701185093013</v>
      </c>
      <c r="H77" s="44">
        <v>0.34542898190622179</v>
      </c>
      <c r="I77" s="44">
        <v>0.35634868154160215</v>
      </c>
      <c r="J77" s="44">
        <v>0.35875174709942065</v>
      </c>
      <c r="K77" s="44">
        <v>0.36584895732260947</v>
      </c>
      <c r="L77" s="44">
        <v>0.36424061977512395</v>
      </c>
      <c r="M77" s="44">
        <v>0.35548746814042353</v>
      </c>
      <c r="N77" s="44">
        <v>0.33440726282583699</v>
      </c>
      <c r="O77" s="44">
        <v>0.30356225666567521</v>
      </c>
      <c r="P77" s="44">
        <v>0.29746809294411586</v>
      </c>
      <c r="Q77" s="44">
        <v>0.30399999999999999</v>
      </c>
      <c r="R77" s="44">
        <v>0.26550000000000001</v>
      </c>
      <c r="S77" s="44">
        <v>0.29949799999999999</v>
      </c>
      <c r="T77" s="42">
        <v>0.3019</v>
      </c>
      <c r="U77" s="44"/>
    </row>
    <row r="78" spans="2:33" x14ac:dyDescent="0.35">
      <c r="B78" s="76" t="s">
        <v>376</v>
      </c>
      <c r="C78" s="77">
        <v>0.28531062158280235</v>
      </c>
      <c r="D78" s="46">
        <v>0.2717745242020228</v>
      </c>
      <c r="E78" s="46">
        <v>0.2930596603345072</v>
      </c>
      <c r="F78" s="46">
        <v>0.32776784215751736</v>
      </c>
      <c r="G78" s="46">
        <v>0.32389097342693796</v>
      </c>
      <c r="H78" s="46">
        <v>0.32973152142429868</v>
      </c>
      <c r="I78" s="46">
        <v>0.33419357501303792</v>
      </c>
      <c r="J78" s="46">
        <v>0.33870749691448443</v>
      </c>
      <c r="K78" s="46">
        <v>0.35067335540188649</v>
      </c>
      <c r="L78" s="46">
        <v>0.35906672512944893</v>
      </c>
      <c r="M78" s="46">
        <v>0.39626076142649436</v>
      </c>
      <c r="N78" s="46">
        <v>0.41147872367657623</v>
      </c>
      <c r="O78" s="46">
        <v>0.40597404549740435</v>
      </c>
      <c r="P78" s="46">
        <v>0.39904443069560436</v>
      </c>
      <c r="Q78" s="46">
        <v>0.38400000000000001</v>
      </c>
      <c r="R78" s="46">
        <v>0.38350000000000001</v>
      </c>
      <c r="S78" s="46">
        <v>0.37395200000000001</v>
      </c>
      <c r="T78" s="78">
        <v>0.38080000000000003</v>
      </c>
      <c r="U78" s="44"/>
    </row>
    <row r="79" spans="2:33" x14ac:dyDescent="0.35">
      <c r="D79" s="44">
        <f t="shared" ref="D79:T79" si="7">D75+D76</f>
        <v>0.39978631310766138</v>
      </c>
      <c r="E79" s="44">
        <f t="shared" si="7"/>
        <v>0.37976975386201317</v>
      </c>
      <c r="F79" s="44">
        <f t="shared" si="7"/>
        <v>0.34396602752576516</v>
      </c>
      <c r="G79" s="44">
        <f t="shared" si="7"/>
        <v>0.36469201472213192</v>
      </c>
      <c r="H79" s="44">
        <f t="shared" si="7"/>
        <v>0.32483949666947953</v>
      </c>
      <c r="I79" s="44">
        <f t="shared" si="7"/>
        <v>0.30945774344535992</v>
      </c>
      <c r="J79" s="44">
        <f t="shared" si="7"/>
        <v>0.30254075598609498</v>
      </c>
      <c r="K79" s="44">
        <f t="shared" si="7"/>
        <v>0.28347768727550404</v>
      </c>
      <c r="L79" s="44">
        <f t="shared" si="7"/>
        <v>0.27669265509542718</v>
      </c>
      <c r="M79" s="44">
        <f t="shared" si="7"/>
        <v>0.24825177043308211</v>
      </c>
      <c r="N79" s="44">
        <f t="shared" si="7"/>
        <v>0.25411401349758678</v>
      </c>
      <c r="O79" s="44">
        <f t="shared" si="7"/>
        <v>0.29046369783692044</v>
      </c>
      <c r="P79" s="44">
        <f t="shared" si="7"/>
        <v>0.30348747636027978</v>
      </c>
      <c r="Q79" s="44">
        <f t="shared" si="7"/>
        <v>0.312</v>
      </c>
      <c r="R79" s="44">
        <f t="shared" si="7"/>
        <v>0.35100000000000003</v>
      </c>
      <c r="S79" s="44">
        <f t="shared" si="7"/>
        <v>0.32655000000000001</v>
      </c>
      <c r="T79" s="44">
        <f t="shared" si="7"/>
        <v>0.31729999999999997</v>
      </c>
    </row>
    <row r="80" spans="2:33" x14ac:dyDescent="0.35">
      <c r="B80" s="15" t="s">
        <v>377</v>
      </c>
    </row>
    <row r="82" spans="2:17" x14ac:dyDescent="0.35">
      <c r="B82" s="340"/>
      <c r="C82" s="341">
        <v>2006</v>
      </c>
      <c r="D82" s="342">
        <v>2007</v>
      </c>
      <c r="E82" s="342">
        <v>2008</v>
      </c>
      <c r="F82" s="342">
        <v>2009</v>
      </c>
      <c r="G82" s="343">
        <v>2010</v>
      </c>
      <c r="H82" s="343">
        <v>2011</v>
      </c>
      <c r="I82" s="343">
        <v>2012</v>
      </c>
      <c r="J82" s="343">
        <v>2013</v>
      </c>
      <c r="K82" s="343">
        <v>2014</v>
      </c>
      <c r="L82" s="343">
        <v>2015</v>
      </c>
      <c r="M82" s="336">
        <v>2016</v>
      </c>
      <c r="N82" s="336">
        <v>2017</v>
      </c>
      <c r="O82" s="336">
        <v>2018</v>
      </c>
      <c r="P82" s="343">
        <v>2019</v>
      </c>
      <c r="Q82" s="344">
        <v>2020</v>
      </c>
    </row>
    <row r="83" spans="2:17" x14ac:dyDescent="0.35">
      <c r="B83" s="345"/>
      <c r="C83" s="346"/>
      <c r="D83" s="347">
        <v>3.6666366667738037E-2</v>
      </c>
      <c r="E83" s="347">
        <v>9.9120712378457654E-3</v>
      </c>
      <c r="F83" s="347">
        <v>2.209236061287756E-2</v>
      </c>
      <c r="G83" s="347">
        <v>4.8974034999011984E-3</v>
      </c>
      <c r="H83" s="347">
        <v>3.0218571055133925E-3</v>
      </c>
      <c r="I83" s="347">
        <v>-3.2898705378118787E-2</v>
      </c>
      <c r="J83" s="347">
        <v>-2.2858958436080212E-2</v>
      </c>
      <c r="K83" s="347">
        <v>-1.8502754092021845E-2</v>
      </c>
      <c r="L83" s="347">
        <v>-5.9104365593020125E-3</v>
      </c>
      <c r="M83" s="348">
        <v>-6.8244958021157487E-4</v>
      </c>
      <c r="N83" s="348">
        <v>1.4528242448155204E-3</v>
      </c>
      <c r="O83" s="348">
        <v>3.3112915589681213E-2</v>
      </c>
      <c r="P83" s="347">
        <v>2.7900241500806944E-2</v>
      </c>
      <c r="Q83" s="349">
        <v>1.9E-2</v>
      </c>
    </row>
    <row r="84" spans="2:17" x14ac:dyDescent="0.35">
      <c r="B84" s="74" t="s">
        <v>373</v>
      </c>
      <c r="C84" s="62"/>
      <c r="D84" s="63">
        <v>-1.601876527080126E-3</v>
      </c>
      <c r="E84" s="63">
        <v>3.0366288841565587E-3</v>
      </c>
      <c r="F84" s="63">
        <v>-6.4839790323339835E-3</v>
      </c>
      <c r="G84" s="63">
        <v>9.1568115282303041E-3</v>
      </c>
      <c r="H84" s="63">
        <v>-2.5521208097337381E-2</v>
      </c>
      <c r="I84" s="63">
        <v>-7.479041212006844E-3</v>
      </c>
      <c r="J84" s="63">
        <v>9.6455934321766773E-3</v>
      </c>
      <c r="K84" s="63">
        <v>-9.6867544965747558E-3</v>
      </c>
      <c r="L84" s="63">
        <v>4.5736674841667392E-4</v>
      </c>
      <c r="M84" s="63">
        <v>5.1318283327561028E-3</v>
      </c>
      <c r="N84" s="63">
        <v>-5.2946601017426166E-3</v>
      </c>
      <c r="O84" s="63">
        <v>1.0879226021074299E-2</v>
      </c>
      <c r="P84" s="63">
        <v>1.9740353856866538E-2</v>
      </c>
      <c r="Q84" s="79"/>
    </row>
    <row r="85" spans="2:17" x14ac:dyDescent="0.35">
      <c r="B85" s="74" t="s">
        <v>374</v>
      </c>
      <c r="C85" s="62"/>
      <c r="D85" s="63">
        <v>1.0557163462531331E-2</v>
      </c>
      <c r="E85" s="63">
        <v>-1.928888327554534E-2</v>
      </c>
      <c r="F85" s="63">
        <v>-2.1720725785235873E-2</v>
      </c>
      <c r="G85" s="63">
        <v>1.3355219617422687E-2</v>
      </c>
      <c r="H85" s="63">
        <v>-1.3349691414152924E-2</v>
      </c>
      <c r="I85" s="63">
        <v>-1.8083471140699137E-2</v>
      </c>
      <c r="J85" s="63">
        <v>-2.3478347457748079E-2</v>
      </c>
      <c r="K85" s="63">
        <v>-1.4621432152249847E-2</v>
      </c>
      <c r="L85" s="63">
        <v>-8.8777733128599379E-3</v>
      </c>
      <c r="M85" s="63">
        <v>-3.374213231161996E-2</v>
      </c>
      <c r="N85" s="63">
        <v>1.1526086166003972E-2</v>
      </c>
      <c r="O85" s="63">
        <v>3.5088558226599939E-2</v>
      </c>
      <c r="P85" s="63">
        <v>-9.7736441282416622E-4</v>
      </c>
      <c r="Q85" s="79"/>
    </row>
    <row r="86" spans="2:17" x14ac:dyDescent="0.35">
      <c r="B86" s="74" t="s">
        <v>375</v>
      </c>
      <c r="C86" s="62"/>
      <c r="D86" s="63">
        <v>3.1282192757724959E-2</v>
      </c>
      <c r="E86" s="63">
        <v>1.9743612665756613E-3</v>
      </c>
      <c r="F86" s="63">
        <v>8.3477182411886078E-3</v>
      </c>
      <c r="G86" s="63">
        <v>-1.5323983702019836E-2</v>
      </c>
      <c r="H86" s="63">
        <v>3.5055807078715293E-2</v>
      </c>
      <c r="I86" s="63">
        <v>-8.037106505379021E-4</v>
      </c>
      <c r="J86" s="63">
        <v>-5.7976257179983568E-3</v>
      </c>
      <c r="K86" s="63">
        <v>3.2799693102600786E-4</v>
      </c>
      <c r="L86" s="63">
        <v>-3.7611586229872249E-3</v>
      </c>
      <c r="M86" s="63">
        <v>-8.9957539081033204E-3</v>
      </c>
      <c r="N86" s="63">
        <v>-2.0594370335510762E-2</v>
      </c>
      <c r="O86" s="63">
        <v>-2.0793174778978095E-2</v>
      </c>
      <c r="P86" s="63">
        <v>2.5149585177872413E-3</v>
      </c>
      <c r="Q86" s="79"/>
    </row>
    <row r="87" spans="2:17" x14ac:dyDescent="0.35">
      <c r="B87" s="76" t="s">
        <v>376</v>
      </c>
      <c r="C87" s="70"/>
      <c r="D87" s="71">
        <v>-3.5711130254381281E-3</v>
      </c>
      <c r="E87" s="71">
        <v>2.4189964362658925E-2</v>
      </c>
      <c r="F87" s="71">
        <v>4.1949347189258766E-2</v>
      </c>
      <c r="G87" s="71">
        <v>-2.2906439437318923E-3</v>
      </c>
      <c r="H87" s="71">
        <v>6.8369495382884877E-3</v>
      </c>
      <c r="I87" s="71">
        <v>-6.5324823748749428E-3</v>
      </c>
      <c r="J87" s="71">
        <v>-3.228578692510471E-3</v>
      </c>
      <c r="K87" s="71">
        <v>5.477435625776802E-3</v>
      </c>
      <c r="L87" s="71">
        <v>6.2711286281284806E-3</v>
      </c>
      <c r="M87" s="71">
        <v>3.6923608306755624E-2</v>
      </c>
      <c r="N87" s="71">
        <v>1.5815768516064983E-2</v>
      </c>
      <c r="O87" s="71">
        <v>7.9383061209850874E-3</v>
      </c>
      <c r="P87" s="71">
        <v>6.6222935389773025E-3</v>
      </c>
      <c r="Q87" s="80"/>
    </row>
    <row r="89" spans="2:17" x14ac:dyDescent="0.35">
      <c r="B89" s="16" t="s">
        <v>735</v>
      </c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</row>
    <row r="94" spans="2:17" x14ac:dyDescent="0.35">
      <c r="F94" s="81"/>
      <c r="G94" s="81"/>
      <c r="H94" s="81"/>
      <c r="I94" s="81"/>
      <c r="J94" s="81"/>
      <c r="K94" s="81"/>
      <c r="L94" s="81"/>
      <c r="M94" s="81"/>
      <c r="N94" s="81"/>
      <c r="O94" s="81"/>
    </row>
  </sheetData>
  <mergeCells count="20">
    <mergeCell ref="V44:AD44"/>
    <mergeCell ref="B4:B5"/>
    <mergeCell ref="C4:T4"/>
    <mergeCell ref="C13:T13"/>
    <mergeCell ref="V23:AE23"/>
    <mergeCell ref="V24:AE24"/>
    <mergeCell ref="V25:AE25"/>
    <mergeCell ref="V26:AE26"/>
    <mergeCell ref="V42:AE42"/>
    <mergeCell ref="V43:AE43"/>
    <mergeCell ref="AB68:AG68"/>
    <mergeCell ref="V69:Z69"/>
    <mergeCell ref="V70:Z70"/>
    <mergeCell ref="V71:Z71"/>
    <mergeCell ref="V45:AD45"/>
    <mergeCell ref="V46:Z46"/>
    <mergeCell ref="AB46:AG46"/>
    <mergeCell ref="AB65:AG65"/>
    <mergeCell ref="AB66:AG66"/>
    <mergeCell ref="AB67:AG67"/>
  </mergeCells>
  <pageMargins left="0.25" right="0.25" top="0.75" bottom="0.75" header="0.3" footer="0.3"/>
  <pageSetup paperSize="9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5296-5AC9-4535-A135-22CD733AFE84}">
  <dimension ref="B2:D9"/>
  <sheetViews>
    <sheetView zoomScale="98" zoomScaleNormal="98" workbookViewId="0"/>
  </sheetViews>
  <sheetFormatPr baseColWidth="10" defaultColWidth="10.90625" defaultRowHeight="12.5" x14ac:dyDescent="0.35"/>
  <cols>
    <col min="1" max="1" width="3.54296875" style="253" customWidth="1"/>
    <col min="2" max="2" width="26.54296875" style="253" customWidth="1"/>
    <col min="3" max="3" width="15.90625" style="253" customWidth="1"/>
    <col min="4" max="4" width="29.54296875" style="253" customWidth="1"/>
    <col min="5" max="5" width="16.90625" style="253" customWidth="1"/>
    <col min="6" max="6" width="12.54296875" style="253" customWidth="1"/>
    <col min="7" max="16384" width="10.90625" style="253"/>
  </cols>
  <sheetData>
    <row r="2" spans="2:4" x14ac:dyDescent="0.35">
      <c r="B2" s="17" t="s">
        <v>737</v>
      </c>
    </row>
    <row r="3" spans="2:4" x14ac:dyDescent="0.35">
      <c r="B3" s="297"/>
    </row>
    <row r="4" spans="2:4" ht="44.15" customHeight="1" x14ac:dyDescent="0.35">
      <c r="B4" s="355"/>
      <c r="C4" s="356" t="s">
        <v>378</v>
      </c>
      <c r="D4" s="356" t="s">
        <v>379</v>
      </c>
    </row>
    <row r="5" spans="2:4" ht="15" customHeight="1" x14ac:dyDescent="0.35">
      <c r="B5" s="351" t="s">
        <v>320</v>
      </c>
      <c r="C5" s="352">
        <v>24.9</v>
      </c>
      <c r="D5" s="353">
        <v>33.5</v>
      </c>
    </row>
    <row r="6" spans="2:4" ht="15" customHeight="1" x14ac:dyDescent="0.35">
      <c r="B6" s="351" t="s">
        <v>321</v>
      </c>
      <c r="C6" s="352">
        <v>2.1</v>
      </c>
      <c r="D6" s="353">
        <v>2.7</v>
      </c>
    </row>
    <row r="7" spans="2:4" ht="13.5" customHeight="1" x14ac:dyDescent="0.35">
      <c r="B7" s="351" t="s">
        <v>85</v>
      </c>
      <c r="C7" s="354">
        <v>27</v>
      </c>
      <c r="D7" s="353">
        <v>36.1</v>
      </c>
    </row>
    <row r="9" spans="2:4" x14ac:dyDescent="0.35">
      <c r="B9" s="350" t="s">
        <v>738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3B29-5F72-4E56-80AE-EFCCBEDC1468}">
  <dimension ref="B2:H23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7.453125" style="9" customWidth="1"/>
    <col min="3" max="3" width="10" style="9" customWidth="1"/>
    <col min="4" max="4" width="8.08984375" style="9" customWidth="1"/>
    <col min="5" max="5" width="7.90625" style="9" customWidth="1"/>
    <col min="6" max="6" width="7.453125" style="9" customWidth="1"/>
    <col min="7" max="7" width="6.54296875" style="9" customWidth="1"/>
    <col min="8" max="8" width="8" style="9" customWidth="1"/>
    <col min="9" max="16384" width="10.90625" style="9"/>
  </cols>
  <sheetData>
    <row r="2" spans="2:8" x14ac:dyDescent="0.35">
      <c r="B2" s="8" t="s">
        <v>739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119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15</v>
      </c>
      <c r="C6" s="13">
        <v>6265.7958246808203</v>
      </c>
      <c r="D6" s="13">
        <v>7090.9318040449398</v>
      </c>
      <c r="E6" s="13">
        <v>6427.2924090942997</v>
      </c>
      <c r="F6" s="13">
        <v>7512.1257510253399</v>
      </c>
      <c r="G6" s="13">
        <v>7524.2412655980797</v>
      </c>
      <c r="H6" s="13">
        <v>8124.0025100553103</v>
      </c>
    </row>
    <row r="7" spans="2:8" x14ac:dyDescent="0.35">
      <c r="B7" s="12" t="s">
        <v>380</v>
      </c>
      <c r="C7" s="13">
        <v>3805.6325397342298</v>
      </c>
      <c r="D7" s="13">
        <v>4405.0660456837704</v>
      </c>
      <c r="E7" s="13">
        <v>4160.9605443502796</v>
      </c>
      <c r="F7" s="13">
        <v>4844.6956288432102</v>
      </c>
      <c r="G7" s="13">
        <v>4857.2722125190803</v>
      </c>
      <c r="H7" s="13">
        <v>5249.8528286178698</v>
      </c>
    </row>
    <row r="8" spans="2:8" x14ac:dyDescent="0.35">
      <c r="B8" s="12" t="s">
        <v>381</v>
      </c>
      <c r="C8" s="13">
        <v>1743.9325682788101</v>
      </c>
      <c r="D8" s="13">
        <v>1963.2645232607199</v>
      </c>
      <c r="E8" s="13">
        <v>1669.6612342856599</v>
      </c>
      <c r="F8" s="13">
        <v>1904.1822920898101</v>
      </c>
      <c r="G8" s="13">
        <v>1879.4221218299399</v>
      </c>
      <c r="H8" s="13">
        <v>2043.19864651836</v>
      </c>
    </row>
    <row r="9" spans="2:8" x14ac:dyDescent="0.35">
      <c r="B9" s="12" t="s">
        <v>382</v>
      </c>
      <c r="C9" s="13">
        <v>716.23071666778196</v>
      </c>
      <c r="D9" s="13">
        <v>722.60123510045901</v>
      </c>
      <c r="E9" s="13">
        <v>596.67063045836198</v>
      </c>
      <c r="F9" s="13">
        <v>763.24783009232704</v>
      </c>
      <c r="G9" s="13">
        <v>787.54693124904895</v>
      </c>
      <c r="H9" s="13">
        <v>830.95103491908196</v>
      </c>
    </row>
    <row r="10" spans="2:8" x14ac:dyDescent="0.35">
      <c r="B10" s="12" t="s">
        <v>100</v>
      </c>
      <c r="C10" s="13">
        <v>0.27548065823048701</v>
      </c>
      <c r="D10" s="13">
        <v>7.67880221893473</v>
      </c>
      <c r="E10" s="13">
        <v>-9.3589871301833298</v>
      </c>
      <c r="F10" s="13">
        <v>16.8785434500546</v>
      </c>
      <c r="G10" s="13">
        <v>0.16127944305353001</v>
      </c>
      <c r="H10" s="13">
        <v>7.9710528050107596</v>
      </c>
    </row>
    <row r="11" spans="2:8" x14ac:dyDescent="0.35">
      <c r="B11" s="12" t="s">
        <v>741</v>
      </c>
      <c r="C11" s="13">
        <v>-0.167885543362367</v>
      </c>
      <c r="D11" s="13">
        <v>7.1729284993746099</v>
      </c>
      <c r="E11" s="13">
        <v>-9.8614652991931795</v>
      </c>
      <c r="F11" s="13">
        <v>16.372394139303001</v>
      </c>
      <c r="G11" s="13">
        <v>-0.62291373933002203</v>
      </c>
      <c r="H11" s="13">
        <v>5.4561043491296601</v>
      </c>
    </row>
    <row r="12" spans="2:8" x14ac:dyDescent="0.35">
      <c r="B12" s="12" t="s">
        <v>742</v>
      </c>
      <c r="C12" s="13">
        <v>0.44411180110328602</v>
      </c>
      <c r="D12" s="13">
        <v>0.47201632599138699</v>
      </c>
      <c r="E12" s="13">
        <v>0.55745100658415303</v>
      </c>
      <c r="F12" s="13">
        <v>0.43493932946481201</v>
      </c>
      <c r="G12" s="13">
        <v>0.78910864857377705</v>
      </c>
      <c r="H12" s="13">
        <v>2.3848296610264899</v>
      </c>
    </row>
    <row r="13" spans="2:8" x14ac:dyDescent="0.35">
      <c r="B13" s="267"/>
      <c r="C13" s="268"/>
      <c r="D13" s="268"/>
      <c r="E13" s="268"/>
      <c r="F13" s="268"/>
      <c r="G13" s="268"/>
      <c r="H13" s="268"/>
    </row>
    <row r="14" spans="2:8" x14ac:dyDescent="0.35">
      <c r="B14" s="14" t="s">
        <v>740</v>
      </c>
      <c r="C14" s="14"/>
      <c r="D14" s="14"/>
      <c r="E14" s="14"/>
      <c r="F14" s="14"/>
      <c r="G14" s="14"/>
      <c r="H14" s="14"/>
    </row>
    <row r="15" spans="2:8" x14ac:dyDescent="0.35">
      <c r="B15" s="14"/>
      <c r="C15" s="14"/>
      <c r="D15" s="14"/>
      <c r="E15" s="14"/>
      <c r="F15" s="14"/>
      <c r="G15" s="14"/>
      <c r="H15" s="14"/>
    </row>
    <row r="16" spans="2:8" x14ac:dyDescent="0.35">
      <c r="B16" s="14"/>
      <c r="C16" s="14"/>
      <c r="D16" s="14"/>
      <c r="E16" s="14"/>
      <c r="F16" s="14"/>
      <c r="G16" s="14"/>
      <c r="H16" s="14"/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/>
      <c r="C18" s="14"/>
      <c r="D18" s="14"/>
      <c r="E18" s="14"/>
      <c r="F18" s="14"/>
      <c r="G18" s="14"/>
      <c r="H18" s="14"/>
    </row>
    <row r="19" spans="2:8" x14ac:dyDescent="0.35">
      <c r="B19" s="14"/>
      <c r="C19" s="14"/>
      <c r="D19" s="14"/>
      <c r="E19" s="14"/>
      <c r="F19" s="14"/>
      <c r="G19" s="14"/>
      <c r="H19" s="14"/>
    </row>
    <row r="20" spans="2:8" x14ac:dyDescent="0.35">
      <c r="B20" s="14"/>
      <c r="C20" s="14"/>
      <c r="D20" s="14"/>
      <c r="E20" s="14"/>
      <c r="F20" s="14"/>
      <c r="G20" s="14"/>
      <c r="H20" s="14"/>
    </row>
    <row r="21" spans="2:8" x14ac:dyDescent="0.35">
      <c r="B21" s="14"/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</sheetData>
  <pageMargins left="0.7" right="0.7" top="0.75" bottom="0.75" header="0.3" footer="0.3"/>
  <pageSetup paperSize="9" orientation="portrait" horizontalDpi="300" verticalDpi="30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EB89-A589-4FE9-9924-3254CC7CC201}">
  <dimension ref="B2:C19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19.08984375" style="9" customWidth="1"/>
    <col min="3" max="3" width="14.90625" style="9" customWidth="1"/>
    <col min="4" max="16384" width="10.90625" style="9"/>
  </cols>
  <sheetData>
    <row r="2" spans="2:3" x14ac:dyDescent="0.35">
      <c r="B2" s="8" t="s">
        <v>743</v>
      </c>
    </row>
    <row r="3" spans="2:3" x14ac:dyDescent="0.35">
      <c r="B3" s="8"/>
    </row>
    <row r="4" spans="2:3" x14ac:dyDescent="0.35">
      <c r="C4" s="285" t="s">
        <v>9</v>
      </c>
    </row>
    <row r="5" spans="2:3" x14ac:dyDescent="0.35">
      <c r="B5" s="9" t="s">
        <v>119</v>
      </c>
      <c r="C5" s="11" t="s">
        <v>106</v>
      </c>
    </row>
    <row r="6" spans="2:3" x14ac:dyDescent="0.35">
      <c r="B6" s="12" t="s">
        <v>380</v>
      </c>
      <c r="C6" s="13">
        <v>64.621506727994998</v>
      </c>
    </row>
    <row r="7" spans="2:3" x14ac:dyDescent="0.35">
      <c r="B7" s="12" t="s">
        <v>381</v>
      </c>
      <c r="C7" s="13">
        <v>25.150147898027299</v>
      </c>
    </row>
    <row r="8" spans="2:3" x14ac:dyDescent="0.35">
      <c r="B8" s="12" t="s">
        <v>382</v>
      </c>
      <c r="C8" s="13">
        <v>10.228345373977801</v>
      </c>
    </row>
    <row r="9" spans="2:3" x14ac:dyDescent="0.35">
      <c r="B9" s="267"/>
      <c r="C9" s="268"/>
    </row>
    <row r="10" spans="2:3" x14ac:dyDescent="0.35">
      <c r="B10" s="14" t="s">
        <v>539</v>
      </c>
      <c r="C10" s="14"/>
    </row>
    <row r="11" spans="2:3" x14ac:dyDescent="0.35">
      <c r="B11" s="14"/>
      <c r="C11" s="14"/>
    </row>
    <row r="12" spans="2:3" x14ac:dyDescent="0.35">
      <c r="B12" s="14"/>
      <c r="C12" s="14"/>
    </row>
    <row r="13" spans="2:3" x14ac:dyDescent="0.35">
      <c r="B13" s="14"/>
      <c r="C13" s="14"/>
    </row>
    <row r="14" spans="2:3" x14ac:dyDescent="0.35">
      <c r="B14" s="14"/>
      <c r="C14" s="14"/>
    </row>
    <row r="15" spans="2:3" x14ac:dyDescent="0.35">
      <c r="B15" s="14"/>
      <c r="C15" s="14"/>
    </row>
    <row r="16" spans="2:3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  <row r="19" spans="2:3" x14ac:dyDescent="0.35">
      <c r="B19" s="14"/>
      <c r="C19" s="14"/>
    </row>
  </sheetData>
  <pageMargins left="0.7" right="0.7" top="0.75" bottom="0.75" header="0.3" footer="0.3"/>
  <pageSetup paperSize="9" orientation="portrait" horizontalDpi="300" verticalDpi="30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3D923-FBFD-4A96-BCDF-8F535FEB5EDF}">
  <dimension ref="B2:D21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2.08984375" style="9" customWidth="1"/>
    <col min="3" max="3" width="11.54296875" style="9" customWidth="1"/>
    <col min="4" max="4" width="11.08984375" style="9" customWidth="1"/>
    <col min="5" max="16384" width="10.90625" style="9"/>
  </cols>
  <sheetData>
    <row r="2" spans="2:4" x14ac:dyDescent="0.35">
      <c r="B2" s="8" t="s">
        <v>744</v>
      </c>
    </row>
    <row r="3" spans="2:4" x14ac:dyDescent="0.35">
      <c r="B3" s="8"/>
    </row>
    <row r="4" spans="2:4" x14ac:dyDescent="0.35">
      <c r="D4" s="285" t="s">
        <v>745</v>
      </c>
    </row>
    <row r="5" spans="2:4" x14ac:dyDescent="0.35">
      <c r="B5" s="9" t="s">
        <v>119</v>
      </c>
      <c r="C5" s="11" t="s">
        <v>145</v>
      </c>
      <c r="D5" s="11" t="s">
        <v>66</v>
      </c>
    </row>
    <row r="6" spans="2:4" x14ac:dyDescent="0.35">
      <c r="B6" s="12" t="s">
        <v>81</v>
      </c>
      <c r="C6" s="13">
        <v>0.28746774202603398</v>
      </c>
      <c r="D6" s="13">
        <v>3.5384989316562501</v>
      </c>
    </row>
    <row r="7" spans="2:4" x14ac:dyDescent="0.35">
      <c r="B7" s="12" t="s">
        <v>82</v>
      </c>
      <c r="C7" s="13">
        <v>4.3854849999999998E-4</v>
      </c>
      <c r="D7" s="13">
        <v>5.3981827240599202E-3</v>
      </c>
    </row>
    <row r="8" spans="2:4" x14ac:dyDescent="0.35">
      <c r="B8" s="12" t="s">
        <v>83</v>
      </c>
      <c r="C8" s="13">
        <v>5.3711709852245901</v>
      </c>
      <c r="D8" s="13">
        <v>66.114836603958906</v>
      </c>
    </row>
    <row r="9" spans="2:4" x14ac:dyDescent="0.35">
      <c r="B9" s="12" t="s">
        <v>84</v>
      </c>
      <c r="C9" s="13">
        <v>2.4649252343046899</v>
      </c>
      <c r="D9" s="13">
        <v>30.341266281660801</v>
      </c>
    </row>
    <row r="10" spans="2:4" x14ac:dyDescent="0.35">
      <c r="B10" s="12" t="s">
        <v>15</v>
      </c>
      <c r="C10" s="13">
        <v>8.1240025100553108</v>
      </c>
      <c r="D10" s="13">
        <v>100</v>
      </c>
    </row>
    <row r="11" spans="2:4" x14ac:dyDescent="0.35">
      <c r="B11" s="267"/>
      <c r="C11" s="268"/>
      <c r="D11" s="268"/>
    </row>
    <row r="12" spans="2:4" x14ac:dyDescent="0.35">
      <c r="B12" s="14" t="s">
        <v>539</v>
      </c>
      <c r="C12" s="14"/>
      <c r="D12" s="14"/>
    </row>
    <row r="13" spans="2:4" x14ac:dyDescent="0.35">
      <c r="B13" s="14"/>
      <c r="C13" s="14"/>
      <c r="D13" s="14"/>
    </row>
    <row r="14" spans="2:4" x14ac:dyDescent="0.35">
      <c r="B14" s="14"/>
      <c r="C14" s="14"/>
      <c r="D14" s="14"/>
    </row>
    <row r="15" spans="2:4" x14ac:dyDescent="0.35">
      <c r="B15" s="14"/>
      <c r="C15" s="14"/>
      <c r="D15" s="14"/>
    </row>
    <row r="16" spans="2:4" x14ac:dyDescent="0.35">
      <c r="B16" s="14"/>
      <c r="C16" s="14"/>
      <c r="D16" s="14"/>
    </row>
    <row r="17" spans="2:4" x14ac:dyDescent="0.35">
      <c r="B17" s="14"/>
      <c r="C17" s="14"/>
      <c r="D17" s="14"/>
    </row>
    <row r="18" spans="2:4" x14ac:dyDescent="0.35">
      <c r="B18" s="14"/>
      <c r="C18" s="14"/>
      <c r="D18" s="14"/>
    </row>
    <row r="19" spans="2:4" x14ac:dyDescent="0.35">
      <c r="B19" s="14"/>
      <c r="C19" s="14"/>
      <c r="D19" s="14"/>
    </row>
    <row r="20" spans="2:4" x14ac:dyDescent="0.35">
      <c r="B20" s="14"/>
      <c r="C20" s="14"/>
      <c r="D20" s="14"/>
    </row>
    <row r="21" spans="2:4" x14ac:dyDescent="0.35">
      <c r="B21" s="14"/>
      <c r="C21" s="14"/>
      <c r="D21" s="14"/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E713-9C10-45D0-A954-6827C18D5186}">
  <dimension ref="B2:H24"/>
  <sheetViews>
    <sheetView showGridLines="0" workbookViewId="0"/>
  </sheetViews>
  <sheetFormatPr baseColWidth="10" defaultColWidth="10.90625" defaultRowHeight="12.5" x14ac:dyDescent="0.35"/>
  <cols>
    <col min="1" max="1" width="2.6328125" style="9" customWidth="1"/>
    <col min="2" max="2" width="29.90625" style="9" customWidth="1"/>
    <col min="3" max="4" width="18.08984375" style="9" customWidth="1"/>
    <col min="5" max="6" width="9.453125" style="9" customWidth="1"/>
    <col min="7" max="7" width="11.54296875" style="9" customWidth="1"/>
    <col min="8" max="8" width="15.54296875" style="9" customWidth="1"/>
    <col min="9" max="16384" width="10.90625" style="9"/>
  </cols>
  <sheetData>
    <row r="2" spans="2:8" x14ac:dyDescent="0.35">
      <c r="B2" s="8" t="s">
        <v>750</v>
      </c>
    </row>
    <row r="3" spans="2:8" x14ac:dyDescent="0.35">
      <c r="B3" s="8"/>
    </row>
    <row r="4" spans="2:8" x14ac:dyDescent="0.35">
      <c r="H4" s="285" t="s">
        <v>11</v>
      </c>
    </row>
    <row r="5" spans="2:8" x14ac:dyDescent="0.35">
      <c r="B5" s="9" t="s">
        <v>193</v>
      </c>
      <c r="C5" s="11" t="s">
        <v>116</v>
      </c>
      <c r="D5" s="11" t="s">
        <v>110</v>
      </c>
      <c r="E5" s="11" t="s">
        <v>109</v>
      </c>
      <c r="F5" s="11" t="s">
        <v>108</v>
      </c>
      <c r="G5" s="11" t="s">
        <v>107</v>
      </c>
      <c r="H5" s="11" t="s">
        <v>106</v>
      </c>
    </row>
    <row r="6" spans="2:8" x14ac:dyDescent="0.35">
      <c r="B6" s="12" t="s">
        <v>384</v>
      </c>
      <c r="C6" s="13" t="s">
        <v>385</v>
      </c>
      <c r="D6" s="13" t="s">
        <v>386</v>
      </c>
      <c r="E6" s="13">
        <v>11440.7516106733</v>
      </c>
      <c r="F6" s="13">
        <v>12484.287337920799</v>
      </c>
      <c r="G6" s="13">
        <v>12908.3040727607</v>
      </c>
      <c r="H6" s="13">
        <v>13029.7706047101</v>
      </c>
    </row>
    <row r="7" spans="2:8" x14ac:dyDescent="0.35">
      <c r="B7" s="12" t="s">
        <v>387</v>
      </c>
      <c r="C7" s="13" t="s">
        <v>388</v>
      </c>
      <c r="D7" s="13" t="s">
        <v>389</v>
      </c>
      <c r="E7" s="13">
        <v>7921.5635893066601</v>
      </c>
      <c r="F7" s="13">
        <v>7863.5363662918799</v>
      </c>
      <c r="G7" s="13">
        <v>8244.1659163917702</v>
      </c>
      <c r="H7" s="13">
        <v>8059.8275300135101</v>
      </c>
    </row>
    <row r="8" spans="2:8" x14ac:dyDescent="0.35">
      <c r="B8" s="12" t="s">
        <v>390</v>
      </c>
      <c r="C8" s="13" t="s">
        <v>391</v>
      </c>
      <c r="D8" s="13" t="s">
        <v>392</v>
      </c>
      <c r="E8" s="13">
        <v>4657.6343530595304</v>
      </c>
      <c r="F8" s="13">
        <v>4923.1212129359001</v>
      </c>
      <c r="G8" s="13">
        <v>5103.43185336243</v>
      </c>
      <c r="H8" s="13">
        <v>5427.8990393706899</v>
      </c>
    </row>
    <row r="9" spans="2:8" x14ac:dyDescent="0.35">
      <c r="B9" s="12" t="s">
        <v>393</v>
      </c>
      <c r="C9" s="13" t="s">
        <v>749</v>
      </c>
      <c r="D9" s="13" t="s">
        <v>749</v>
      </c>
      <c r="E9" s="13">
        <v>855.432986821226</v>
      </c>
      <c r="F9" s="13">
        <v>475.36326643483102</v>
      </c>
      <c r="G9" s="13">
        <v>433.676081342484</v>
      </c>
      <c r="H9" s="13">
        <v>73.334903420480998</v>
      </c>
    </row>
    <row r="10" spans="2:8" x14ac:dyDescent="0.35">
      <c r="B10" s="12" t="s">
        <v>394</v>
      </c>
      <c r="C10" s="13" t="s">
        <v>395</v>
      </c>
      <c r="D10" s="13" t="s">
        <v>396</v>
      </c>
      <c r="E10" s="13">
        <v>2408.4962494259098</v>
      </c>
      <c r="F10" s="13">
        <v>2465.0518869211401</v>
      </c>
      <c r="G10" s="13">
        <v>2707.0579816868599</v>
      </c>
      <c r="H10" s="13">
        <v>2558.5935872223499</v>
      </c>
    </row>
    <row r="11" spans="2:8" x14ac:dyDescent="0.35">
      <c r="B11" s="12" t="s">
        <v>397</v>
      </c>
      <c r="C11" s="13" t="s">
        <v>398</v>
      </c>
      <c r="D11" s="13" t="s">
        <v>399</v>
      </c>
      <c r="E11" s="13">
        <v>1795.7463028519901</v>
      </c>
      <c r="F11" s="13">
        <v>2051.8174388007501</v>
      </c>
      <c r="G11" s="13">
        <v>2121.5928471859202</v>
      </c>
      <c r="H11" s="13">
        <v>2336.77775547798</v>
      </c>
    </row>
    <row r="12" spans="2:8" x14ac:dyDescent="0.35">
      <c r="B12" s="12" t="s">
        <v>400</v>
      </c>
      <c r="C12" s="13" t="s">
        <v>401</v>
      </c>
      <c r="D12" s="13" t="s">
        <v>402</v>
      </c>
      <c r="E12" s="13">
        <v>1238.7732298630599</v>
      </c>
      <c r="F12" s="13">
        <v>2020.61906619723</v>
      </c>
      <c r="G12" s="13">
        <v>1973.5940197873699</v>
      </c>
      <c r="H12" s="13">
        <v>2032.4150186393099</v>
      </c>
    </row>
    <row r="13" spans="2:8" x14ac:dyDescent="0.35">
      <c r="B13" s="12" t="s">
        <v>403</v>
      </c>
      <c r="C13" s="13" t="s">
        <v>404</v>
      </c>
      <c r="D13" s="13" t="s">
        <v>405</v>
      </c>
      <c r="E13" s="13">
        <v>484.66848865159398</v>
      </c>
      <c r="F13" s="13">
        <v>548.31446663094198</v>
      </c>
      <c r="G13" s="13">
        <v>568.951289395652</v>
      </c>
      <c r="H13" s="13">
        <v>600.75030057927199</v>
      </c>
    </row>
    <row r="14" spans="2:8" x14ac:dyDescent="0.35">
      <c r="B14" s="12" t="s">
        <v>100</v>
      </c>
      <c r="C14" s="13" t="s">
        <v>406</v>
      </c>
      <c r="D14" s="13" t="s">
        <v>407</v>
      </c>
      <c r="E14" s="13">
        <v>9.0622256886944399</v>
      </c>
      <c r="F14" s="13">
        <v>9.13899599732291</v>
      </c>
      <c r="G14" s="13">
        <v>3.3974187034641301</v>
      </c>
      <c r="H14" s="13">
        <v>0.94094095882875095</v>
      </c>
    </row>
    <row r="15" spans="2:8" x14ac:dyDescent="0.35">
      <c r="B15" s="12" t="s">
        <v>312</v>
      </c>
      <c r="C15" s="13" t="s">
        <v>408</v>
      </c>
      <c r="D15" s="13" t="s">
        <v>409</v>
      </c>
      <c r="E15" s="13">
        <v>3.5027900564843701</v>
      </c>
      <c r="F15" s="13">
        <v>29.373119755188899</v>
      </c>
      <c r="G15" s="13">
        <v>3.11818613405408</v>
      </c>
      <c r="H15" s="13">
        <v>-1.0571227988177201</v>
      </c>
    </row>
    <row r="16" spans="2:8" x14ac:dyDescent="0.35">
      <c r="B16" s="12" t="s">
        <v>313</v>
      </c>
      <c r="C16" s="13" t="s">
        <v>410</v>
      </c>
      <c r="D16" s="13" t="s">
        <v>411</v>
      </c>
      <c r="E16" s="13">
        <v>5.3712905991965396</v>
      </c>
      <c r="F16" s="13">
        <v>-15.640129724130301</v>
      </c>
      <c r="G16" s="13">
        <v>0.27078886846112499</v>
      </c>
      <c r="H16" s="13">
        <v>2.0194114161283099</v>
      </c>
    </row>
    <row r="17" spans="2:8" x14ac:dyDescent="0.35">
      <c r="B17" s="14"/>
      <c r="C17" s="14"/>
      <c r="D17" s="14"/>
      <c r="E17" s="14"/>
      <c r="F17" s="14"/>
      <c r="G17" s="14"/>
      <c r="H17" s="14"/>
    </row>
    <row r="18" spans="2:8" x14ac:dyDescent="0.35">
      <c r="B18" s="14" t="s">
        <v>658</v>
      </c>
      <c r="C18" s="14"/>
      <c r="D18" s="14"/>
      <c r="E18" s="14"/>
      <c r="F18" s="14"/>
      <c r="G18" s="14"/>
      <c r="H18" s="14"/>
    </row>
    <row r="19" spans="2:8" x14ac:dyDescent="0.35">
      <c r="B19" s="14" t="s">
        <v>747</v>
      </c>
      <c r="C19" s="14"/>
      <c r="D19" s="14"/>
      <c r="E19" s="14"/>
      <c r="F19" s="14"/>
      <c r="G19" s="14"/>
      <c r="H19" s="14"/>
    </row>
    <row r="20" spans="2:8" x14ac:dyDescent="0.35">
      <c r="B20" s="14" t="s">
        <v>746</v>
      </c>
      <c r="C20" s="14"/>
      <c r="D20" s="14"/>
      <c r="E20" s="14"/>
      <c r="F20" s="14"/>
      <c r="G20" s="14"/>
      <c r="H20" s="14"/>
    </row>
    <row r="21" spans="2:8" x14ac:dyDescent="0.35">
      <c r="B21" s="14" t="s">
        <v>748</v>
      </c>
      <c r="C21" s="14"/>
      <c r="D21" s="14"/>
      <c r="E21" s="14"/>
      <c r="F21" s="14"/>
      <c r="G21" s="14"/>
      <c r="H21" s="14"/>
    </row>
    <row r="22" spans="2:8" x14ac:dyDescent="0.35">
      <c r="B22" s="14"/>
      <c r="C22" s="14"/>
      <c r="D22" s="14"/>
      <c r="E22" s="14"/>
      <c r="F22" s="14"/>
      <c r="G22" s="14"/>
      <c r="H22" s="14"/>
    </row>
    <row r="23" spans="2:8" x14ac:dyDescent="0.35">
      <c r="B23" s="14"/>
      <c r="C23" s="14"/>
      <c r="D23" s="14"/>
      <c r="E23" s="14"/>
      <c r="F23" s="14"/>
      <c r="G23" s="14"/>
      <c r="H23" s="14"/>
    </row>
    <row r="24" spans="2:8" x14ac:dyDescent="0.35">
      <c r="B24" s="14"/>
      <c r="C24" s="14"/>
      <c r="D24" s="14"/>
      <c r="E24" s="14"/>
      <c r="F24" s="14"/>
      <c r="G24" s="14"/>
      <c r="H24" s="14"/>
    </row>
  </sheetData>
  <pageMargins left="0.7" right="0.7" top="0.75" bottom="0.75" header="0.3" footer="0.3"/>
  <pageSetup paperSize="9"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9778B-2410-4B1C-931F-9213AF7BC949}">
  <dimension ref="B2:I22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18.54296875" style="359" customWidth="1"/>
    <col min="3" max="3" width="13.453125" style="359" customWidth="1"/>
    <col min="4" max="4" width="10.453125" style="359" customWidth="1"/>
    <col min="5" max="5" width="25.36328125" style="359" customWidth="1"/>
    <col min="6" max="6" width="19.90625" style="359" customWidth="1"/>
    <col min="7" max="7" width="19.54296875" style="359" customWidth="1"/>
    <col min="8" max="8" width="29.6328125" style="359" customWidth="1"/>
    <col min="9" max="9" width="9.90625" style="359" customWidth="1"/>
    <col min="10" max="16384" width="10.90625" style="359"/>
  </cols>
  <sheetData>
    <row r="2" spans="2:9" x14ac:dyDescent="0.35">
      <c r="B2" s="358" t="s">
        <v>751</v>
      </c>
    </row>
    <row r="3" spans="2:9" x14ac:dyDescent="0.35">
      <c r="B3" s="358"/>
    </row>
    <row r="4" spans="2:9" x14ac:dyDescent="0.35">
      <c r="I4" s="361" t="s">
        <v>383</v>
      </c>
    </row>
    <row r="5" spans="2:9" x14ac:dyDescent="0.35">
      <c r="B5" s="359" t="s">
        <v>119</v>
      </c>
      <c r="C5" s="362" t="s">
        <v>400</v>
      </c>
      <c r="D5" s="362" t="s">
        <v>393</v>
      </c>
      <c r="E5" s="362" t="s">
        <v>390</v>
      </c>
      <c r="F5" s="362" t="s">
        <v>394</v>
      </c>
      <c r="G5" s="362" t="s">
        <v>397</v>
      </c>
      <c r="H5" s="362" t="s">
        <v>403</v>
      </c>
      <c r="I5" s="362" t="s">
        <v>85</v>
      </c>
    </row>
    <row r="6" spans="2:9" x14ac:dyDescent="0.35">
      <c r="B6" s="363" t="s">
        <v>412</v>
      </c>
      <c r="C6" s="364">
        <v>6.4754018472819904E-4</v>
      </c>
      <c r="D6" s="364">
        <v>7.3334903420481004E-2</v>
      </c>
      <c r="E6" s="364">
        <v>1.3367542097824401</v>
      </c>
      <c r="F6" s="364">
        <v>2.3886339554046998</v>
      </c>
      <c r="G6" s="364">
        <v>1.10218420250514</v>
      </c>
      <c r="H6" s="364">
        <v>0.22362486918264099</v>
      </c>
      <c r="I6" s="364">
        <v>5.1251796804801399</v>
      </c>
    </row>
    <row r="7" spans="2:9" x14ac:dyDescent="0.35">
      <c r="B7" s="363" t="s">
        <v>413</v>
      </c>
      <c r="C7" s="364">
        <v>5.2972475951532899E-2</v>
      </c>
      <c r="D7" s="364">
        <v>0</v>
      </c>
      <c r="E7" s="364">
        <v>4.0456044970666998</v>
      </c>
      <c r="F7" s="364">
        <v>0.16778369759970199</v>
      </c>
      <c r="G7" s="364">
        <v>0.214393730857077</v>
      </c>
      <c r="H7" s="364">
        <v>0.34686625425566198</v>
      </c>
      <c r="I7" s="364">
        <v>4.8276206557306702</v>
      </c>
    </row>
    <row r="8" spans="2:9" x14ac:dyDescent="0.35">
      <c r="B8" s="363" t="s">
        <v>414</v>
      </c>
      <c r="C8" s="364">
        <v>1.7465566333535101</v>
      </c>
      <c r="D8" s="364">
        <v>0</v>
      </c>
      <c r="E8" s="364">
        <v>1.00797172779881E-3</v>
      </c>
      <c r="F8" s="364">
        <v>1.70435768521277E-5</v>
      </c>
      <c r="G8" s="364">
        <v>8.0541886577008395E-5</v>
      </c>
      <c r="H8" s="364">
        <v>1.1743403654778999E-6</v>
      </c>
      <c r="I8" s="364">
        <v>1.7476633648851001</v>
      </c>
    </row>
    <row r="9" spans="2:9" x14ac:dyDescent="0.35">
      <c r="B9" s="363" t="s">
        <v>415</v>
      </c>
      <c r="C9" s="364">
        <v>2.55289407376733E-4</v>
      </c>
      <c r="D9" s="364">
        <v>0</v>
      </c>
      <c r="E9" s="364">
        <v>3.8630788812380197E-2</v>
      </c>
      <c r="F9" s="364">
        <v>2.1581516848329999E-3</v>
      </c>
      <c r="G9" s="364">
        <v>0.59947519040228803</v>
      </c>
      <c r="H9" s="364">
        <v>3.0255572961380799E-2</v>
      </c>
      <c r="I9" s="364">
        <v>0.67077499326825896</v>
      </c>
    </row>
    <row r="10" spans="2:9" x14ac:dyDescent="0.35">
      <c r="B10" s="363" t="s">
        <v>208</v>
      </c>
      <c r="C10" s="364">
        <v>0</v>
      </c>
      <c r="D10" s="364">
        <v>0</v>
      </c>
      <c r="E10" s="364">
        <v>3.7997634899604799E-7</v>
      </c>
      <c r="F10" s="364">
        <v>0</v>
      </c>
      <c r="G10" s="364">
        <v>0.41996410307035298</v>
      </c>
      <c r="H10" s="364">
        <v>0</v>
      </c>
      <c r="I10" s="364">
        <v>0.41996448304670198</v>
      </c>
    </row>
    <row r="11" spans="2:9" x14ac:dyDescent="0.35">
      <c r="B11" s="363" t="s">
        <v>416</v>
      </c>
      <c r="C11" s="364">
        <v>0.23198307974215801</v>
      </c>
      <c r="D11" s="364">
        <v>0</v>
      </c>
      <c r="E11" s="364">
        <v>5.9011920050159603E-3</v>
      </c>
      <c r="F11" s="364">
        <v>7.3895625561424803E-7</v>
      </c>
      <c r="G11" s="364">
        <v>6.7998675654758103E-4</v>
      </c>
      <c r="H11" s="364">
        <v>2.4298392235809402E-6</v>
      </c>
      <c r="I11" s="364">
        <v>0.238567427299201</v>
      </c>
    </row>
    <row r="12" spans="2:9" x14ac:dyDescent="0.35">
      <c r="B12" s="366"/>
      <c r="C12" s="367"/>
      <c r="D12" s="367"/>
      <c r="E12" s="367"/>
      <c r="F12" s="367"/>
      <c r="G12" s="367"/>
      <c r="H12" s="367"/>
      <c r="I12" s="367"/>
    </row>
    <row r="13" spans="2:9" x14ac:dyDescent="0.35">
      <c r="B13" s="365" t="s">
        <v>539</v>
      </c>
      <c r="C13" s="365"/>
      <c r="D13" s="365"/>
      <c r="E13" s="365"/>
      <c r="F13" s="365"/>
      <c r="G13" s="365"/>
      <c r="H13" s="365"/>
      <c r="I13" s="365"/>
    </row>
    <row r="14" spans="2:9" x14ac:dyDescent="0.35">
      <c r="B14" s="365"/>
      <c r="C14" s="365"/>
      <c r="D14" s="365"/>
      <c r="E14" s="365"/>
      <c r="F14" s="365"/>
      <c r="G14" s="365"/>
      <c r="H14" s="365"/>
      <c r="I14" s="365"/>
    </row>
    <row r="15" spans="2:9" x14ac:dyDescent="0.35">
      <c r="B15" s="365"/>
      <c r="C15" s="365"/>
      <c r="D15" s="365"/>
      <c r="E15" s="365"/>
      <c r="F15" s="365"/>
      <c r="G15" s="365"/>
      <c r="H15" s="365"/>
      <c r="I15" s="365"/>
    </row>
    <row r="16" spans="2:9" x14ac:dyDescent="0.35">
      <c r="B16" s="365"/>
      <c r="C16" s="365"/>
      <c r="D16" s="365"/>
      <c r="E16" s="365"/>
      <c r="F16" s="365"/>
      <c r="G16" s="365"/>
      <c r="H16" s="365"/>
      <c r="I16" s="365"/>
    </row>
    <row r="17" spans="2:9" x14ac:dyDescent="0.35">
      <c r="B17" s="365"/>
      <c r="C17" s="365"/>
      <c r="D17" s="365"/>
      <c r="E17" s="365"/>
      <c r="F17" s="365"/>
      <c r="G17" s="365"/>
      <c r="H17" s="365"/>
      <c r="I17" s="365"/>
    </row>
    <row r="18" spans="2:9" x14ac:dyDescent="0.35">
      <c r="B18" s="365"/>
      <c r="C18" s="365"/>
      <c r="D18" s="365"/>
      <c r="E18" s="365"/>
      <c r="F18" s="365"/>
      <c r="G18" s="365"/>
      <c r="H18" s="365"/>
      <c r="I18" s="365"/>
    </row>
    <row r="19" spans="2:9" x14ac:dyDescent="0.35">
      <c r="B19" s="365"/>
      <c r="C19" s="365"/>
      <c r="D19" s="365"/>
      <c r="E19" s="365"/>
      <c r="F19" s="365"/>
      <c r="G19" s="365"/>
      <c r="H19" s="365"/>
      <c r="I19" s="365"/>
    </row>
    <row r="20" spans="2:9" x14ac:dyDescent="0.35">
      <c r="B20" s="365"/>
      <c r="C20" s="365"/>
      <c r="D20" s="365"/>
      <c r="E20" s="365"/>
      <c r="F20" s="365"/>
      <c r="G20" s="365"/>
      <c r="H20" s="365"/>
      <c r="I20" s="365"/>
    </row>
    <row r="21" spans="2:9" x14ac:dyDescent="0.35">
      <c r="B21" s="365"/>
      <c r="C21" s="365"/>
      <c r="D21" s="365"/>
      <c r="E21" s="365"/>
      <c r="F21" s="365"/>
      <c r="G21" s="365"/>
      <c r="H21" s="365"/>
      <c r="I21" s="365"/>
    </row>
    <row r="22" spans="2:9" x14ac:dyDescent="0.35">
      <c r="B22" s="365"/>
      <c r="C22" s="365"/>
      <c r="D22" s="365"/>
      <c r="E22" s="365"/>
      <c r="F22" s="365"/>
      <c r="G22" s="365"/>
      <c r="H22" s="365"/>
      <c r="I22" s="365"/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B710-599F-4488-8C00-35E0E26C9F09}">
  <dimension ref="B2:I25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22.54296875" style="359" customWidth="1"/>
    <col min="3" max="3" width="37.08984375" style="359" customWidth="1"/>
    <col min="4" max="4" width="29.6328125" style="359" customWidth="1"/>
    <col min="5" max="5" width="15.453125" style="359" customWidth="1"/>
    <col min="6" max="6" width="22.90625" style="359" customWidth="1"/>
    <col min="7" max="7" width="21.90625" style="359" customWidth="1"/>
    <col min="8" max="16384" width="10.90625" style="359"/>
  </cols>
  <sheetData>
    <row r="2" spans="2:9" ht="11.4" customHeight="1" x14ac:dyDescent="0.35">
      <c r="B2" s="455" t="s">
        <v>752</v>
      </c>
      <c r="C2" s="455"/>
      <c r="D2" s="455"/>
      <c r="E2" s="455"/>
    </row>
    <row r="3" spans="2:9" ht="11.4" customHeight="1" x14ac:dyDescent="0.35">
      <c r="B3" s="360"/>
      <c r="C3" s="360"/>
      <c r="D3" s="360"/>
      <c r="E3" s="360"/>
    </row>
    <row r="4" spans="2:9" x14ac:dyDescent="0.35">
      <c r="B4" s="358" t="s">
        <v>753</v>
      </c>
      <c r="G4" s="361" t="s">
        <v>9</v>
      </c>
    </row>
    <row r="5" spans="2:9" x14ac:dyDescent="0.35">
      <c r="B5" s="359" t="s">
        <v>119</v>
      </c>
      <c r="C5" s="362" t="s">
        <v>417</v>
      </c>
      <c r="D5" s="362" t="s">
        <v>418</v>
      </c>
      <c r="E5" s="362" t="s">
        <v>419</v>
      </c>
      <c r="F5" s="362" t="s">
        <v>420</v>
      </c>
      <c r="G5" s="362" t="s">
        <v>15</v>
      </c>
    </row>
    <row r="6" spans="2:9" x14ac:dyDescent="0.35">
      <c r="B6" s="363" t="s">
        <v>390</v>
      </c>
      <c r="C6" s="364">
        <v>52.692245999999997</v>
      </c>
      <c r="D6" s="364">
        <v>44.740465999999998</v>
      </c>
      <c r="E6" s="364">
        <v>1.5902769999999999</v>
      </c>
      <c r="F6" s="364">
        <v>13.926330999999999</v>
      </c>
      <c r="G6" s="364">
        <v>41.657671999999998</v>
      </c>
    </row>
    <row r="7" spans="2:9" x14ac:dyDescent="0.35">
      <c r="B7" s="363" t="s">
        <v>393</v>
      </c>
      <c r="C7" s="364">
        <v>0.12663860339999999</v>
      </c>
      <c r="D7" s="364">
        <v>9.3235339999999994E-5</v>
      </c>
      <c r="E7" s="364">
        <v>2.0009837999999999E-3</v>
      </c>
      <c r="F7" s="364">
        <v>9.0700436359300003</v>
      </c>
      <c r="G7" s="364">
        <v>0.56282573058999996</v>
      </c>
    </row>
    <row r="8" spans="2:9" x14ac:dyDescent="0.35">
      <c r="B8" s="363" t="s">
        <v>394</v>
      </c>
      <c r="C8" s="364">
        <v>20.655559</v>
      </c>
      <c r="D8" s="364">
        <v>17.889935999999999</v>
      </c>
      <c r="E8" s="364">
        <v>2.2517520000000002</v>
      </c>
      <c r="F8" s="364">
        <v>62.826841000000002</v>
      </c>
      <c r="G8" s="364">
        <v>19.636520999999998</v>
      </c>
    </row>
    <row r="9" spans="2:9" x14ac:dyDescent="0.35">
      <c r="B9" s="363" t="s">
        <v>397</v>
      </c>
      <c r="C9" s="364">
        <v>15.79951</v>
      </c>
      <c r="D9" s="364">
        <v>23.161989999999999</v>
      </c>
      <c r="E9" s="364">
        <v>25.258880000000001</v>
      </c>
      <c r="F9" s="364">
        <v>13.151289999999999</v>
      </c>
      <c r="G9" s="364">
        <v>17.934139999999999</v>
      </c>
    </row>
    <row r="10" spans="2:9" x14ac:dyDescent="0.35">
      <c r="B10" s="363" t="s">
        <v>400</v>
      </c>
      <c r="C10" s="364">
        <v>5.6205943886299403</v>
      </c>
      <c r="D10" s="364">
        <v>11.848760427032801</v>
      </c>
      <c r="E10" s="364">
        <v>65.776442173801399</v>
      </c>
      <c r="F10" s="364">
        <v>6.9081680000000004E-20</v>
      </c>
      <c r="G10" s="364">
        <v>15.5982409478638</v>
      </c>
    </row>
    <row r="11" spans="2:9" x14ac:dyDescent="0.35">
      <c r="B11" s="363" t="s">
        <v>403</v>
      </c>
      <c r="C11" s="364">
        <v>5.1054490000000001</v>
      </c>
      <c r="D11" s="364">
        <v>2.3587539999999998</v>
      </c>
      <c r="E11" s="364">
        <v>5.1206509999999996</v>
      </c>
      <c r="F11" s="364">
        <v>1.0254920000000001</v>
      </c>
      <c r="G11" s="364">
        <v>4.6105980000000004</v>
      </c>
    </row>
    <row r="12" spans="2:9" x14ac:dyDescent="0.35">
      <c r="B12" s="365"/>
      <c r="C12" s="365"/>
      <c r="D12" s="365"/>
      <c r="E12" s="365"/>
      <c r="F12" s="365"/>
      <c r="G12" s="365"/>
    </row>
    <row r="13" spans="2:9" x14ac:dyDescent="0.35">
      <c r="B13" s="365"/>
      <c r="C13" s="365"/>
      <c r="D13" s="365"/>
      <c r="E13" s="365"/>
      <c r="F13" s="365"/>
      <c r="G13" s="365"/>
    </row>
    <row r="14" spans="2:9" x14ac:dyDescent="0.35">
      <c r="B14" s="365"/>
      <c r="C14" s="365"/>
      <c r="D14" s="365"/>
      <c r="E14" s="365"/>
      <c r="F14" s="365"/>
      <c r="G14" s="365"/>
    </row>
    <row r="15" spans="2:9" x14ac:dyDescent="0.35">
      <c r="B15" s="358" t="s">
        <v>754</v>
      </c>
      <c r="C15" s="365"/>
      <c r="D15" s="365"/>
      <c r="E15" s="365"/>
      <c r="F15" s="365"/>
      <c r="G15" s="365"/>
    </row>
    <row r="16" spans="2:9" x14ac:dyDescent="0.35">
      <c r="I16" s="361" t="s">
        <v>9</v>
      </c>
    </row>
    <row r="17" spans="2:9" x14ac:dyDescent="0.35">
      <c r="B17" s="359" t="s">
        <v>119</v>
      </c>
      <c r="C17" s="362" t="s">
        <v>390</v>
      </c>
      <c r="D17" s="362" t="s">
        <v>393</v>
      </c>
      <c r="E17" s="362" t="s">
        <v>394</v>
      </c>
      <c r="F17" s="362" t="s">
        <v>397</v>
      </c>
      <c r="G17" s="362" t="s">
        <v>400</v>
      </c>
      <c r="H17" s="362" t="s">
        <v>403</v>
      </c>
      <c r="I17" s="362" t="s">
        <v>15</v>
      </c>
    </row>
    <row r="18" spans="2:9" x14ac:dyDescent="0.35">
      <c r="B18" s="363" t="s">
        <v>417</v>
      </c>
      <c r="C18" s="364">
        <v>86.559799999999996</v>
      </c>
      <c r="D18" s="364">
        <v>15.397729999999999</v>
      </c>
      <c r="E18" s="364">
        <v>71.984160000000003</v>
      </c>
      <c r="F18" s="364">
        <v>60.28754</v>
      </c>
      <c r="G18" s="364">
        <v>24.658760000000001</v>
      </c>
      <c r="H18" s="364">
        <v>75.777670000000001</v>
      </c>
      <c r="I18" s="364">
        <v>68.432829999999996</v>
      </c>
    </row>
    <row r="19" spans="2:9" x14ac:dyDescent="0.35">
      <c r="B19" s="363" t="s">
        <v>418</v>
      </c>
      <c r="C19" s="364">
        <v>11.07523475</v>
      </c>
      <c r="D19" s="364">
        <v>1.7082600000000001E-3</v>
      </c>
      <c r="E19" s="364">
        <v>9.3948896499999996</v>
      </c>
      <c r="F19" s="364">
        <v>13.318112060000001</v>
      </c>
      <c r="G19" s="364">
        <v>7.8332993599999998</v>
      </c>
      <c r="H19" s="364">
        <v>5.2756120700000002</v>
      </c>
      <c r="I19" s="364">
        <v>10.31210746</v>
      </c>
    </row>
    <row r="20" spans="2:9" x14ac:dyDescent="0.35">
      <c r="B20" s="363" t="s">
        <v>419</v>
      </c>
      <c r="C20" s="364">
        <v>0.61113600000000001</v>
      </c>
      <c r="D20" s="364">
        <v>5.6915399999999998E-2</v>
      </c>
      <c r="E20" s="364">
        <v>1.8357614</v>
      </c>
      <c r="F20" s="364">
        <v>22.547247500000001</v>
      </c>
      <c r="G20" s="364">
        <v>67.507945599999999</v>
      </c>
      <c r="H20" s="364">
        <v>17.779849599999999</v>
      </c>
      <c r="I20" s="364">
        <v>16.0088501</v>
      </c>
    </row>
    <row r="21" spans="2:9" x14ac:dyDescent="0.35">
      <c r="B21" s="363" t="s">
        <v>420</v>
      </c>
      <c r="C21" s="364">
        <v>1.7538290278081099</v>
      </c>
      <c r="D21" s="364">
        <v>84.543646539991499</v>
      </c>
      <c r="E21" s="364">
        <v>16.785188719161201</v>
      </c>
      <c r="F21" s="364">
        <v>3.8470989664015001</v>
      </c>
      <c r="G21" s="364">
        <v>2.3234470000000001E-20</v>
      </c>
      <c r="H21" s="364">
        <v>1.1668646331843899</v>
      </c>
      <c r="I21" s="364">
        <v>5.2462084572257597</v>
      </c>
    </row>
    <row r="22" spans="2:9" x14ac:dyDescent="0.35">
      <c r="B22" s="365"/>
      <c r="C22" s="365"/>
      <c r="D22" s="365"/>
      <c r="E22" s="365"/>
      <c r="F22" s="365"/>
      <c r="G22" s="365"/>
      <c r="H22" s="365"/>
      <c r="I22" s="365"/>
    </row>
    <row r="23" spans="2:9" x14ac:dyDescent="0.35">
      <c r="B23" s="365" t="s">
        <v>756</v>
      </c>
      <c r="C23" s="365"/>
      <c r="D23" s="365"/>
      <c r="E23" s="365"/>
      <c r="F23" s="365"/>
      <c r="G23" s="365"/>
      <c r="H23" s="365"/>
      <c r="I23" s="365"/>
    </row>
    <row r="24" spans="2:9" x14ac:dyDescent="0.35">
      <c r="B24" s="365" t="s">
        <v>755</v>
      </c>
      <c r="C24" s="365"/>
      <c r="D24" s="365"/>
      <c r="E24" s="365"/>
      <c r="F24" s="365"/>
      <c r="G24" s="365"/>
      <c r="H24" s="365"/>
      <c r="I24" s="365"/>
    </row>
    <row r="25" spans="2:9" x14ac:dyDescent="0.35">
      <c r="B25" s="359" t="s">
        <v>539</v>
      </c>
    </row>
  </sheetData>
  <mergeCells count="1">
    <mergeCell ref="B2:E2"/>
  </mergeCells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413D-258B-4F2B-B49E-B4131E2271CE}">
  <dimension ref="B2:J21"/>
  <sheetViews>
    <sheetView showGridLines="0" workbookViewId="0"/>
  </sheetViews>
  <sheetFormatPr baseColWidth="10" defaultColWidth="10.90625" defaultRowHeight="12.5" x14ac:dyDescent="0.35"/>
  <cols>
    <col min="1" max="1" width="2.6328125" style="359" customWidth="1"/>
    <col min="2" max="2" width="17.90625" style="359" customWidth="1"/>
    <col min="3" max="3" width="25.36328125" style="359" customWidth="1"/>
    <col min="4" max="4" width="27.453125" style="359" customWidth="1"/>
    <col min="5" max="5" width="30.90625" style="359" customWidth="1"/>
    <col min="6" max="6" width="32.08984375" style="359" customWidth="1"/>
    <col min="7" max="7" width="29.54296875" style="359" customWidth="1"/>
    <col min="8" max="8" width="31" style="359" customWidth="1"/>
    <col min="9" max="9" width="22" style="359" customWidth="1"/>
    <col min="10" max="10" width="23.90625" style="359" customWidth="1"/>
    <col min="11" max="16384" width="10.90625" style="359"/>
  </cols>
  <sheetData>
    <row r="2" spans="2:10" x14ac:dyDescent="0.35">
      <c r="B2" s="358" t="s">
        <v>758</v>
      </c>
    </row>
    <row r="4" spans="2:10" x14ac:dyDescent="0.35">
      <c r="B4" s="357"/>
      <c r="J4" s="361" t="s">
        <v>276</v>
      </c>
    </row>
    <row r="5" spans="2:10" x14ac:dyDescent="0.35">
      <c r="B5" s="359" t="s">
        <v>193</v>
      </c>
      <c r="C5" s="362" t="s">
        <v>421</v>
      </c>
      <c r="D5" s="362" t="s">
        <v>422</v>
      </c>
      <c r="E5" s="362" t="s">
        <v>423</v>
      </c>
      <c r="F5" s="362" t="s">
        <v>424</v>
      </c>
      <c r="G5" s="362" t="s">
        <v>425</v>
      </c>
      <c r="H5" s="362" t="s">
        <v>426</v>
      </c>
      <c r="I5" s="362" t="s">
        <v>427</v>
      </c>
      <c r="J5" s="362" t="s">
        <v>428</v>
      </c>
    </row>
    <row r="6" spans="2:10" x14ac:dyDescent="0.35">
      <c r="B6" s="363" t="s">
        <v>81</v>
      </c>
      <c r="C6" s="364">
        <v>8880.1277183450202</v>
      </c>
      <c r="D6" s="364">
        <v>68.152602127430995</v>
      </c>
      <c r="E6" s="364">
        <v>6526.5283753248495</v>
      </c>
      <c r="F6" s="364">
        <v>80.976030206863598</v>
      </c>
      <c r="G6" s="364">
        <v>1852.83513252226</v>
      </c>
      <c r="H6" s="364">
        <v>63.074636128212198</v>
      </c>
      <c r="I6" s="364">
        <v>500.764210497909</v>
      </c>
      <c r="J6" s="364">
        <v>24.638875717085099</v>
      </c>
    </row>
    <row r="7" spans="2:10" x14ac:dyDescent="0.35">
      <c r="B7" s="363" t="s">
        <v>82</v>
      </c>
      <c r="C7" s="364">
        <v>36.513571390000003</v>
      </c>
      <c r="D7" s="364">
        <v>0.28023188203175903</v>
      </c>
      <c r="E7" s="364">
        <v>24.924208589999999</v>
      </c>
      <c r="F7" s="364">
        <v>0.309239974393822</v>
      </c>
      <c r="G7" s="364">
        <v>11.18532858</v>
      </c>
      <c r="H7" s="364">
        <v>0.38077350638185697</v>
      </c>
      <c r="I7" s="364">
        <v>0.40403422</v>
      </c>
      <c r="J7" s="364">
        <v>1.9879513598088799E-2</v>
      </c>
    </row>
    <row r="8" spans="2:10" x14ac:dyDescent="0.35">
      <c r="B8" s="363" t="s">
        <v>83</v>
      </c>
      <c r="C8" s="364">
        <v>2437.2554836378799</v>
      </c>
      <c r="D8" s="364">
        <v>18.705283136426502</v>
      </c>
      <c r="E8" s="364">
        <v>533.71707007320504</v>
      </c>
      <c r="F8" s="364">
        <v>6.6219415748752404</v>
      </c>
      <c r="G8" s="364">
        <v>920.76486278467996</v>
      </c>
      <c r="H8" s="364">
        <v>31.344887443237901</v>
      </c>
      <c r="I8" s="364">
        <v>982.77355078000005</v>
      </c>
      <c r="J8" s="364">
        <v>48.354964009169898</v>
      </c>
    </row>
    <row r="9" spans="2:10" x14ac:dyDescent="0.35">
      <c r="B9" s="363" t="s">
        <v>84</v>
      </c>
      <c r="C9" s="364">
        <v>1675.87383133717</v>
      </c>
      <c r="D9" s="364">
        <v>12.861882854110799</v>
      </c>
      <c r="E9" s="364">
        <v>974.65787602546197</v>
      </c>
      <c r="F9" s="364">
        <v>12.0927882438674</v>
      </c>
      <c r="G9" s="364">
        <v>152.74273217031401</v>
      </c>
      <c r="H9" s="364">
        <v>5.199702922168</v>
      </c>
      <c r="I9" s="364">
        <v>548.47322314139501</v>
      </c>
      <c r="J9" s="364">
        <v>26.986280760146901</v>
      </c>
    </row>
    <row r="10" spans="2:10" x14ac:dyDescent="0.35">
      <c r="B10" s="363" t="s">
        <v>15</v>
      </c>
      <c r="C10" s="364">
        <v>13029.7706047101</v>
      </c>
      <c r="D10" s="364">
        <v>100</v>
      </c>
      <c r="E10" s="364">
        <v>8059.8275300135101</v>
      </c>
      <c r="F10" s="364">
        <v>100</v>
      </c>
      <c r="G10" s="364">
        <v>2937.5280560572501</v>
      </c>
      <c r="H10" s="364">
        <v>100</v>
      </c>
      <c r="I10" s="364">
        <v>2032.4150186393099</v>
      </c>
      <c r="J10" s="364">
        <v>100</v>
      </c>
    </row>
    <row r="11" spans="2:10" x14ac:dyDescent="0.35">
      <c r="B11" s="366"/>
      <c r="C11" s="367"/>
      <c r="D11" s="367"/>
      <c r="E11" s="367"/>
      <c r="F11" s="367"/>
      <c r="G11" s="367"/>
      <c r="H11" s="367"/>
      <c r="I11" s="367"/>
      <c r="J11" s="367"/>
    </row>
    <row r="12" spans="2:10" x14ac:dyDescent="0.35">
      <c r="B12" s="365" t="s">
        <v>757</v>
      </c>
      <c r="C12" s="365"/>
      <c r="D12" s="365"/>
      <c r="E12" s="365"/>
      <c r="F12" s="365"/>
      <c r="G12" s="365"/>
      <c r="H12" s="365"/>
      <c r="I12" s="365"/>
      <c r="J12" s="365"/>
    </row>
    <row r="13" spans="2:10" x14ac:dyDescent="0.35">
      <c r="B13" s="365" t="s">
        <v>539</v>
      </c>
      <c r="C13" s="365"/>
      <c r="D13" s="365"/>
      <c r="E13" s="365"/>
      <c r="F13" s="365"/>
      <c r="G13" s="365"/>
      <c r="H13" s="365"/>
      <c r="I13" s="365"/>
      <c r="J13" s="365"/>
    </row>
    <row r="14" spans="2:10" x14ac:dyDescent="0.35">
      <c r="B14" s="365"/>
      <c r="C14" s="365"/>
      <c r="D14" s="365"/>
      <c r="E14" s="365"/>
      <c r="F14" s="365"/>
      <c r="G14" s="365"/>
      <c r="H14" s="365"/>
      <c r="I14" s="365"/>
      <c r="J14" s="365"/>
    </row>
    <row r="15" spans="2:10" x14ac:dyDescent="0.35">
      <c r="B15" s="365"/>
      <c r="C15" s="365"/>
      <c r="D15" s="365"/>
      <c r="E15" s="365"/>
      <c r="F15" s="365"/>
      <c r="G15" s="365"/>
      <c r="H15" s="365"/>
      <c r="I15" s="365"/>
      <c r="J15" s="365"/>
    </row>
    <row r="16" spans="2:10" x14ac:dyDescent="0.35">
      <c r="B16" s="365"/>
      <c r="C16" s="365"/>
      <c r="D16" s="365"/>
      <c r="E16" s="365"/>
      <c r="F16" s="365"/>
      <c r="G16" s="365"/>
      <c r="H16" s="365"/>
      <c r="I16" s="365"/>
      <c r="J16" s="365"/>
    </row>
    <row r="17" spans="2:10" x14ac:dyDescent="0.35">
      <c r="B17" s="365"/>
      <c r="C17" s="365"/>
      <c r="D17" s="365"/>
      <c r="E17" s="365"/>
      <c r="F17" s="365"/>
      <c r="G17" s="365"/>
      <c r="H17" s="365"/>
      <c r="I17" s="365"/>
      <c r="J17" s="365"/>
    </row>
    <row r="18" spans="2:10" x14ac:dyDescent="0.35">
      <c r="B18" s="365"/>
      <c r="C18" s="365"/>
      <c r="D18" s="365"/>
      <c r="E18" s="365"/>
      <c r="F18" s="365"/>
      <c r="G18" s="365"/>
      <c r="H18" s="365"/>
      <c r="I18" s="365"/>
      <c r="J18" s="365"/>
    </row>
    <row r="19" spans="2:10" x14ac:dyDescent="0.35">
      <c r="B19" s="365"/>
      <c r="C19" s="365"/>
      <c r="D19" s="365"/>
      <c r="E19" s="365"/>
      <c r="F19" s="365"/>
      <c r="G19" s="365"/>
      <c r="H19" s="365"/>
      <c r="I19" s="365"/>
      <c r="J19" s="365"/>
    </row>
    <row r="20" spans="2:10" x14ac:dyDescent="0.35">
      <c r="B20" s="365"/>
      <c r="C20" s="365"/>
      <c r="D20" s="365"/>
      <c r="E20" s="365"/>
      <c r="F20" s="365"/>
      <c r="G20" s="365"/>
      <c r="H20" s="365"/>
      <c r="I20" s="365"/>
      <c r="J20" s="365"/>
    </row>
    <row r="21" spans="2:10" x14ac:dyDescent="0.35">
      <c r="B21" s="365"/>
      <c r="C21" s="365"/>
      <c r="D21" s="365"/>
      <c r="E21" s="365"/>
      <c r="F21" s="365"/>
      <c r="G21" s="365"/>
      <c r="H21" s="365"/>
      <c r="I21" s="365"/>
      <c r="J21" s="365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CB58-17A4-48EB-BA3F-AD93EB872204}">
  <dimension ref="B2:L30"/>
  <sheetViews>
    <sheetView showGridLines="0" workbookViewId="0"/>
  </sheetViews>
  <sheetFormatPr baseColWidth="10" defaultColWidth="11.453125" defaultRowHeight="12.5" x14ac:dyDescent="0.35"/>
  <cols>
    <col min="1" max="1" width="3.6328125" style="5" customWidth="1"/>
    <col min="2" max="2" width="70.6328125" style="5" customWidth="1"/>
    <col min="3" max="3" width="10.6328125" style="5" customWidth="1"/>
    <col min="4" max="6" width="11.453125" style="5" customWidth="1"/>
    <col min="7" max="16384" width="11.453125" style="5"/>
  </cols>
  <sheetData>
    <row r="2" spans="2:12" x14ac:dyDescent="0.35">
      <c r="B2" s="4" t="s">
        <v>41</v>
      </c>
    </row>
    <row r="3" spans="2:12" x14ac:dyDescent="0.35">
      <c r="B3" s="4"/>
    </row>
    <row r="4" spans="2:12" x14ac:dyDescent="0.35">
      <c r="F4" s="97"/>
      <c r="H4" s="289" t="s">
        <v>9</v>
      </c>
      <c r="L4" s="97"/>
    </row>
    <row r="5" spans="2:12" ht="15" customHeight="1" x14ac:dyDescent="0.35">
      <c r="C5" s="411" t="s">
        <v>774</v>
      </c>
      <c r="D5" s="413" t="s">
        <v>760</v>
      </c>
      <c r="E5" s="414"/>
      <c r="F5" s="414"/>
      <c r="G5" s="414"/>
      <c r="H5" s="415"/>
    </row>
    <row r="6" spans="2:12" x14ac:dyDescent="0.35">
      <c r="C6" s="412"/>
      <c r="D6" s="219">
        <v>2019</v>
      </c>
      <c r="E6" s="220">
        <v>2020</v>
      </c>
      <c r="F6" s="221">
        <v>2021</v>
      </c>
      <c r="G6" s="221">
        <v>2022</v>
      </c>
      <c r="H6" s="198">
        <v>2023</v>
      </c>
    </row>
    <row r="7" spans="2:12" x14ac:dyDescent="0.35">
      <c r="B7" s="400" t="s">
        <v>775</v>
      </c>
      <c r="C7" s="218"/>
      <c r="D7" s="218">
        <v>0.7</v>
      </c>
      <c r="E7" s="206">
        <v>-7.7</v>
      </c>
      <c r="F7" s="206">
        <v>5</v>
      </c>
      <c r="G7" s="206">
        <v>-1.2</v>
      </c>
      <c r="H7" s="207">
        <v>1.8</v>
      </c>
    </row>
    <row r="8" spans="2:12" x14ac:dyDescent="0.35">
      <c r="B8" s="222" t="s">
        <v>773</v>
      </c>
      <c r="C8" s="223">
        <v>100</v>
      </c>
      <c r="D8" s="223">
        <v>100</v>
      </c>
      <c r="E8" s="233">
        <v>92.3</v>
      </c>
      <c r="F8" s="233">
        <v>96.9</v>
      </c>
      <c r="G8" s="233">
        <v>95.8</v>
      </c>
      <c r="H8" s="224">
        <v>97.6</v>
      </c>
    </row>
    <row r="9" spans="2:12" x14ac:dyDescent="0.35">
      <c r="B9" s="222" t="s">
        <v>43</v>
      </c>
      <c r="C9" s="223"/>
      <c r="D9" s="223"/>
      <c r="E9" s="212"/>
      <c r="F9" s="212"/>
      <c r="G9" s="212"/>
      <c r="H9" s="224"/>
    </row>
    <row r="10" spans="2:12" x14ac:dyDescent="0.35">
      <c r="B10" s="162" t="s">
        <v>474</v>
      </c>
      <c r="C10" s="216">
        <v>10.9501702775804</v>
      </c>
      <c r="D10" s="216">
        <v>100</v>
      </c>
      <c r="E10" s="7">
        <v>89.117559154342104</v>
      </c>
      <c r="F10" s="7">
        <v>93.908075101227311</v>
      </c>
      <c r="G10" s="7">
        <v>93.15738066695603</v>
      </c>
      <c r="H10" s="211">
        <v>97.69636826256702</v>
      </c>
    </row>
    <row r="11" spans="2:12" x14ac:dyDescent="0.35">
      <c r="B11" s="162" t="s">
        <v>475</v>
      </c>
      <c r="C11" s="216">
        <v>10.509836782773201</v>
      </c>
      <c r="D11" s="216">
        <v>100</v>
      </c>
      <c r="E11" s="7">
        <v>83.960242997187692</v>
      </c>
      <c r="F11" s="7">
        <v>89.871332320947928</v>
      </c>
      <c r="G11" s="7">
        <v>91.900789348500041</v>
      </c>
      <c r="H11" s="211">
        <v>96.696409499207576</v>
      </c>
    </row>
    <row r="12" spans="2:12" x14ac:dyDescent="0.35">
      <c r="B12" s="162" t="s">
        <v>44</v>
      </c>
      <c r="C12" s="216">
        <v>9.0940638278900696</v>
      </c>
      <c r="D12" s="216">
        <v>100</v>
      </c>
      <c r="E12" s="7">
        <v>101.51695181133059</v>
      </c>
      <c r="F12" s="7">
        <v>106.33410282550641</v>
      </c>
      <c r="G12" s="7">
        <v>98.049672380175977</v>
      </c>
      <c r="H12" s="211">
        <v>95.21905121269657</v>
      </c>
    </row>
    <row r="13" spans="2:12" x14ac:dyDescent="0.35">
      <c r="B13" s="162" t="s">
        <v>476</v>
      </c>
      <c r="C13" s="216">
        <v>8.4345934378342111</v>
      </c>
      <c r="D13" s="216">
        <v>100</v>
      </c>
      <c r="E13" s="7">
        <v>113.2094471972388</v>
      </c>
      <c r="F13" s="7">
        <v>117.94386369013992</v>
      </c>
      <c r="G13" s="7">
        <v>106.94946662971215</v>
      </c>
      <c r="H13" s="211">
        <v>99.101250308123454</v>
      </c>
    </row>
    <row r="14" spans="2:12" x14ac:dyDescent="0.35">
      <c r="B14" s="162" t="s">
        <v>45</v>
      </c>
      <c r="C14" s="216">
        <v>7.6448402321260698</v>
      </c>
      <c r="D14" s="216">
        <v>100</v>
      </c>
      <c r="E14" s="7">
        <v>85.708340466140896</v>
      </c>
      <c r="F14" s="7">
        <v>91.196038982095331</v>
      </c>
      <c r="G14" s="7">
        <v>91.19121558999872</v>
      </c>
      <c r="H14" s="211">
        <v>94.358461676608115</v>
      </c>
    </row>
    <row r="15" spans="2:12" x14ac:dyDescent="0.35">
      <c r="B15" s="162" t="s">
        <v>46</v>
      </c>
      <c r="C15" s="216">
        <v>6.8597800235796997</v>
      </c>
      <c r="D15" s="216">
        <v>100</v>
      </c>
      <c r="E15" s="7">
        <v>90.929081388191946</v>
      </c>
      <c r="F15" s="7">
        <v>92.640716078313915</v>
      </c>
      <c r="G15" s="7">
        <v>91.41733558259719</v>
      </c>
      <c r="H15" s="211">
        <v>93.64708391229567</v>
      </c>
    </row>
    <row r="16" spans="2:12" x14ac:dyDescent="0.35">
      <c r="B16" s="162" t="s">
        <v>47</v>
      </c>
      <c r="C16" s="216">
        <v>6.6367062251564493</v>
      </c>
      <c r="D16" s="216">
        <v>100</v>
      </c>
      <c r="E16" s="7">
        <v>99.623510692717304</v>
      </c>
      <c r="F16" s="7">
        <v>109.18390292489363</v>
      </c>
      <c r="G16" s="7">
        <v>111.4481836476637</v>
      </c>
      <c r="H16" s="211">
        <v>117.06767365767131</v>
      </c>
    </row>
    <row r="17" spans="2:8" x14ac:dyDescent="0.35">
      <c r="B17" s="162" t="s">
        <v>48</v>
      </c>
      <c r="C17" s="216">
        <v>5.2391838147913896</v>
      </c>
      <c r="D17" s="216">
        <v>100</v>
      </c>
      <c r="E17" s="7">
        <v>96.607869605260177</v>
      </c>
      <c r="F17" s="7">
        <v>99.006855729214621</v>
      </c>
      <c r="G17" s="7">
        <v>98.266226438431971</v>
      </c>
      <c r="H17" s="211">
        <v>92.913257944593383</v>
      </c>
    </row>
    <row r="18" spans="2:8" x14ac:dyDescent="0.35">
      <c r="B18" s="162" t="s">
        <v>477</v>
      </c>
      <c r="C18" s="216">
        <v>3.9001674357098497</v>
      </c>
      <c r="D18" s="216">
        <v>100</v>
      </c>
      <c r="E18" s="7">
        <v>88.364824535747104</v>
      </c>
      <c r="F18" s="7">
        <v>92.059054588595089</v>
      </c>
      <c r="G18" s="7">
        <v>93.598917119087474</v>
      </c>
      <c r="H18" s="211">
        <v>97.047747220278396</v>
      </c>
    </row>
    <row r="19" spans="2:8" x14ac:dyDescent="0.35">
      <c r="B19" s="225" t="s">
        <v>49</v>
      </c>
      <c r="C19" s="226">
        <v>3.46473551571607</v>
      </c>
      <c r="D19" s="226">
        <v>100</v>
      </c>
      <c r="E19" s="112">
        <v>91.363676347742711</v>
      </c>
      <c r="F19" s="112">
        <v>93.418736697303743</v>
      </c>
      <c r="G19" s="112">
        <v>93.353066397888256</v>
      </c>
      <c r="H19" s="227">
        <v>98.7808337333596</v>
      </c>
    </row>
    <row r="20" spans="2:8" x14ac:dyDescent="0.35">
      <c r="C20" s="7"/>
      <c r="D20" s="7"/>
      <c r="E20" s="7"/>
      <c r="F20" s="7"/>
      <c r="G20" s="7"/>
      <c r="H20" s="7"/>
    </row>
    <row r="21" spans="2:8" x14ac:dyDescent="0.35">
      <c r="B21" s="5" t="s">
        <v>471</v>
      </c>
    </row>
    <row r="22" spans="2:8" x14ac:dyDescent="0.35">
      <c r="B22" s="5" t="s">
        <v>464</v>
      </c>
    </row>
    <row r="23" spans="2:8" x14ac:dyDescent="0.35">
      <c r="B23" s="5" t="s">
        <v>465</v>
      </c>
    </row>
    <row r="24" spans="2:8" x14ac:dyDescent="0.35">
      <c r="B24" s="5" t="s">
        <v>466</v>
      </c>
    </row>
    <row r="25" spans="2:8" x14ac:dyDescent="0.35">
      <c r="B25" s="5" t="s">
        <v>467</v>
      </c>
    </row>
    <row r="26" spans="2:8" x14ac:dyDescent="0.35">
      <c r="B26" s="5" t="s">
        <v>472</v>
      </c>
    </row>
    <row r="27" spans="2:8" x14ac:dyDescent="0.35">
      <c r="B27" s="5" t="s">
        <v>468</v>
      </c>
    </row>
    <row r="28" spans="2:8" x14ac:dyDescent="0.35">
      <c r="B28" s="5" t="s">
        <v>469</v>
      </c>
    </row>
    <row r="29" spans="2:8" x14ac:dyDescent="0.35">
      <c r="B29" s="5" t="s">
        <v>470</v>
      </c>
    </row>
    <row r="30" spans="2:8" x14ac:dyDescent="0.35">
      <c r="B30" s="5" t="s">
        <v>473</v>
      </c>
    </row>
  </sheetData>
  <mergeCells count="2">
    <mergeCell ref="C5:C6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89</vt:i4>
      </vt:variant>
    </vt:vector>
  </HeadingPairs>
  <TitlesOfParts>
    <vt:vector size="89" baseType="lpstr">
      <vt:lpstr>F1 Tab1</vt:lpstr>
      <vt:lpstr>F1 Graph1</vt:lpstr>
      <vt:lpstr>F1 Graph2</vt:lpstr>
      <vt:lpstr>F1 Graph3</vt:lpstr>
      <vt:lpstr>F1 Graph4</vt:lpstr>
      <vt:lpstr>F1 Graph5</vt:lpstr>
      <vt:lpstr>F2 Tab1</vt:lpstr>
      <vt:lpstr>F2 Graph1</vt:lpstr>
      <vt:lpstr>F2 Tab2</vt:lpstr>
      <vt:lpstr>F2 Graph2</vt:lpstr>
      <vt:lpstr>F2 Tab3</vt:lpstr>
      <vt:lpstr>F2 Graph3</vt:lpstr>
      <vt:lpstr>F2 Tab4</vt:lpstr>
      <vt:lpstr>F3 Tab1</vt:lpstr>
      <vt:lpstr>F3 Graph1</vt:lpstr>
      <vt:lpstr>F3 Graph2</vt:lpstr>
      <vt:lpstr>F3 Graph3</vt:lpstr>
      <vt:lpstr>F3 Tab2</vt:lpstr>
      <vt:lpstr>F4 Tab 1</vt:lpstr>
      <vt:lpstr>F4 Graph 1</vt:lpstr>
      <vt:lpstr>F4 Graph 2</vt:lpstr>
      <vt:lpstr>F4 Graph 3</vt:lpstr>
      <vt:lpstr>F4 Tab 2</vt:lpstr>
      <vt:lpstr>F4 Tab 3</vt:lpstr>
      <vt:lpstr>F4 Tab 4</vt:lpstr>
      <vt:lpstr>F4 Graph 4</vt:lpstr>
      <vt:lpstr>F4 Tab 5</vt:lpstr>
      <vt:lpstr>F4 Graph 5</vt:lpstr>
      <vt:lpstr>F5 Tab 1</vt:lpstr>
      <vt:lpstr>F5 Graph 1</vt:lpstr>
      <vt:lpstr>F5 Graph 2</vt:lpstr>
      <vt:lpstr>F5 Graph 3</vt:lpstr>
      <vt:lpstr>F5 Tab 2</vt:lpstr>
      <vt:lpstr>F5 Graph 4</vt:lpstr>
      <vt:lpstr>F5 Tab 3</vt:lpstr>
      <vt:lpstr>F5 Tab 4</vt:lpstr>
      <vt:lpstr>F5 Graph 5</vt:lpstr>
      <vt:lpstr>F5 Tab 5</vt:lpstr>
      <vt:lpstr>F5 Graph 6</vt:lpstr>
      <vt:lpstr>F5 Tab 6</vt:lpstr>
      <vt:lpstr>F5 Graph 7</vt:lpstr>
      <vt:lpstr>F6 Tab 1</vt:lpstr>
      <vt:lpstr>F6 Graph 1</vt:lpstr>
      <vt:lpstr>F6 Graph 2</vt:lpstr>
      <vt:lpstr>F6 Tab 2</vt:lpstr>
      <vt:lpstr>F6 Graph 3</vt:lpstr>
      <vt:lpstr>F6 Tab 3</vt:lpstr>
      <vt:lpstr>F7 Tab 1</vt:lpstr>
      <vt:lpstr>F7 Graph 1</vt:lpstr>
      <vt:lpstr>F7 Graph 2</vt:lpstr>
      <vt:lpstr>F7 Tab 2</vt:lpstr>
      <vt:lpstr>F7 Tab 3</vt:lpstr>
      <vt:lpstr>F7 Graph 3</vt:lpstr>
      <vt:lpstr>F7 Tab 4</vt:lpstr>
      <vt:lpstr>F8 Tab 1</vt:lpstr>
      <vt:lpstr>F8 Graph 1</vt:lpstr>
      <vt:lpstr>F8 Graph 2</vt:lpstr>
      <vt:lpstr>F8 Tab 2</vt:lpstr>
      <vt:lpstr>F8 Tab 3</vt:lpstr>
      <vt:lpstr>F9 Tab 1</vt:lpstr>
      <vt:lpstr>F9 Graph1</vt:lpstr>
      <vt:lpstr>F9 Tab2</vt:lpstr>
      <vt:lpstr>F9 Graph2</vt:lpstr>
      <vt:lpstr>F9 Graph3</vt:lpstr>
      <vt:lpstr>F9 Tab3</vt:lpstr>
      <vt:lpstr>F9 Graph4</vt:lpstr>
      <vt:lpstr>F10 Tab1</vt:lpstr>
      <vt:lpstr>F10 Graph1</vt:lpstr>
      <vt:lpstr>F10 Tab2</vt:lpstr>
      <vt:lpstr>F11 Table 1</vt:lpstr>
      <vt:lpstr>F11 Graph 1</vt:lpstr>
      <vt:lpstr>F11 Graph 2</vt:lpstr>
      <vt:lpstr>F11 Table 2</vt:lpstr>
      <vt:lpstr>F12 - Tab 1</vt:lpstr>
      <vt:lpstr>F12 - Graph 1</vt:lpstr>
      <vt:lpstr>F12 - Graph 2</vt:lpstr>
      <vt:lpstr>F12 - Tab 2</vt:lpstr>
      <vt:lpstr>F12 - Tab 3</vt:lpstr>
      <vt:lpstr>F12 - Tab 4</vt:lpstr>
      <vt:lpstr>F13 Tab1</vt:lpstr>
      <vt:lpstr>F13 Graphiques</vt:lpstr>
      <vt:lpstr>F13 Tab2</vt:lpstr>
      <vt:lpstr>F14 Tab 1</vt:lpstr>
      <vt:lpstr>F14 Graph 1</vt:lpstr>
      <vt:lpstr>F14 Tab 2</vt:lpstr>
      <vt:lpstr>F15 Table 1</vt:lpstr>
      <vt:lpstr>F15 Graphique 1</vt:lpstr>
      <vt:lpstr>F15 Graphique 2A</vt:lpstr>
      <vt:lpstr>F15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2024-11-28T16:16:26Z</dcterms:modified>
</cp:coreProperties>
</file>