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I:\BPC\03_PUBLICATIONS\01-Publications\• Etudes et Résultats\ER Projections infirmière 16-10\5-Maquette relecture\Dossier ER1319-BAT\"/>
    </mc:Choice>
  </mc:AlternateContent>
  <xr:revisionPtr revIDLastSave="0" documentId="13_ncr:1_{0E1D902E-1753-495A-8C9A-DCB4B0E1BF6B}" xr6:coauthVersionLast="47" xr6:coauthVersionMax="47" xr10:uidLastSave="{00000000-0000-0000-0000-000000000000}"/>
  <bookViews>
    <workbookView xWindow="450" yWindow="75" windowWidth="23670" windowHeight="14130" tabRatio="683" firstSheet="3" activeTab="8" xr2:uid="{00000000-000D-0000-FFFF-FFFF00000000}"/>
  </bookViews>
  <sheets>
    <sheet name="Graphique Web" sheetId="27" r:id="rId1"/>
    <sheet name="Graphique 1" sheetId="20" r:id="rId2"/>
    <sheet name="Graphique 2" sheetId="19" r:id="rId3"/>
    <sheet name="Graphique 3" sheetId="8" r:id="rId4"/>
    <sheet name="Graphique 4" sheetId="21" r:id="rId5"/>
    <sheet name="Graphique 5" sheetId="22" r:id="rId6"/>
    <sheet name="Tableau complémentaire A" sheetId="23" r:id="rId7"/>
    <sheet name="Tableau complémentaire B" sheetId="24" r:id="rId8"/>
    <sheet name="Tableau complémentaire C" sheetId="25" r:id="rId9"/>
    <sheet name="Tableau complémentaire D" sheetId="26" r:id="rId10"/>
  </sheets>
  <externalReferences>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6" l="1"/>
  <c r="E6" i="26"/>
  <c r="D6" i="26"/>
  <c r="H6" i="26"/>
  <c r="F6" i="26"/>
  <c r="G7" i="26"/>
  <c r="E7" i="26"/>
  <c r="D7" i="26"/>
  <c r="H7" i="26"/>
  <c r="F7" i="26"/>
  <c r="G8" i="26"/>
  <c r="E8" i="26"/>
  <c r="D8" i="26"/>
  <c r="H8" i="26"/>
  <c r="F8" i="26"/>
  <c r="G9" i="26"/>
  <c r="E9" i="26"/>
  <c r="D9" i="26"/>
  <c r="H9" i="26"/>
  <c r="F9" i="26"/>
  <c r="G10" i="26"/>
  <c r="E10" i="26"/>
  <c r="D10" i="26"/>
  <c r="H10" i="26"/>
  <c r="F10" i="26"/>
  <c r="G11" i="26"/>
  <c r="E11" i="26"/>
  <c r="D11" i="26"/>
  <c r="H11" i="26"/>
  <c r="F11" i="26"/>
  <c r="G12" i="26"/>
  <c r="E12" i="26"/>
  <c r="D12" i="26"/>
  <c r="H12" i="26"/>
  <c r="F12" i="26"/>
  <c r="G13" i="26"/>
  <c r="E13" i="26"/>
  <c r="D13" i="26"/>
  <c r="H13" i="26"/>
  <c r="F13" i="26"/>
  <c r="G14" i="26"/>
  <c r="E14" i="26"/>
  <c r="D14" i="26"/>
  <c r="H14" i="26"/>
  <c r="F14" i="26"/>
  <c r="G15" i="26"/>
  <c r="E15" i="26"/>
  <c r="D15" i="26"/>
  <c r="H15" i="26"/>
  <c r="F15" i="26"/>
  <c r="G16" i="26"/>
  <c r="E16" i="26"/>
  <c r="D16" i="26"/>
  <c r="H16" i="26"/>
  <c r="F16" i="26"/>
  <c r="G17" i="26"/>
  <c r="E17" i="26"/>
  <c r="D17" i="26"/>
  <c r="H17" i="26"/>
  <c r="F17" i="26"/>
  <c r="G18" i="26"/>
  <c r="E18" i="26"/>
  <c r="D18" i="26"/>
  <c r="H18" i="26"/>
  <c r="F18" i="26"/>
  <c r="G19" i="26"/>
  <c r="E19" i="26"/>
  <c r="D19" i="26"/>
  <c r="H19" i="26"/>
  <c r="F19" i="26"/>
  <c r="G20" i="26"/>
  <c r="E20" i="26"/>
  <c r="D20" i="26"/>
  <c r="H20" i="26"/>
  <c r="F20" i="26"/>
  <c r="G21" i="26"/>
  <c r="E21" i="26"/>
  <c r="D21" i="26"/>
  <c r="H21" i="26"/>
  <c r="F21" i="26"/>
  <c r="G22" i="26"/>
  <c r="E22" i="26"/>
  <c r="D22" i="26"/>
  <c r="H22" i="26"/>
  <c r="F22" i="26"/>
  <c r="G23" i="26"/>
  <c r="E23" i="26"/>
  <c r="D23" i="26"/>
  <c r="H23" i="26"/>
  <c r="F23" i="26"/>
  <c r="G24" i="26"/>
  <c r="E24" i="26"/>
  <c r="D24" i="26"/>
  <c r="H24" i="26"/>
  <c r="F24" i="26"/>
  <c r="G25" i="26"/>
  <c r="E25" i="26"/>
  <c r="D25" i="26"/>
  <c r="H25" i="26"/>
  <c r="F25" i="26"/>
  <c r="G26" i="26"/>
  <c r="E26" i="26"/>
  <c r="D26" i="26"/>
  <c r="H26" i="26"/>
  <c r="F26" i="26"/>
  <c r="G27" i="26"/>
  <c r="E27" i="26"/>
  <c r="D27" i="26"/>
  <c r="H27" i="26"/>
  <c r="F27" i="26"/>
  <c r="G28" i="26"/>
  <c r="E28" i="26"/>
  <c r="D28" i="26"/>
  <c r="H28" i="26"/>
  <c r="F28" i="26"/>
  <c r="G29" i="26"/>
  <c r="E29" i="26"/>
  <c r="D29" i="26"/>
  <c r="H29" i="26"/>
  <c r="F29" i="26"/>
  <c r="G30" i="26"/>
  <c r="E30" i="26"/>
  <c r="D30" i="26"/>
  <c r="H30" i="26"/>
  <c r="F30" i="26"/>
  <c r="G31" i="26"/>
  <c r="E31" i="26"/>
  <c r="D31" i="26"/>
  <c r="H31" i="26"/>
  <c r="F31" i="26"/>
  <c r="G32" i="26"/>
  <c r="E32" i="26"/>
  <c r="D32" i="26"/>
  <c r="H32" i="26"/>
  <c r="F32" i="26"/>
  <c r="G33" i="26"/>
  <c r="E33" i="26"/>
  <c r="D33" i="26"/>
  <c r="H33" i="26"/>
  <c r="F33" i="26"/>
  <c r="G34" i="26"/>
  <c r="E34" i="26"/>
  <c r="D34" i="26"/>
  <c r="H34" i="26"/>
  <c r="F34" i="26"/>
  <c r="G35" i="26"/>
  <c r="E35" i="26"/>
  <c r="D35" i="26"/>
  <c r="H35" i="26"/>
  <c r="F35" i="26"/>
  <c r="G36" i="26"/>
  <c r="E36" i="26"/>
  <c r="D36" i="26"/>
  <c r="H36" i="26"/>
  <c r="F36" i="26"/>
  <c r="G37" i="26"/>
  <c r="E37" i="26"/>
  <c r="D37" i="26"/>
  <c r="H37" i="26"/>
  <c r="F37" i="26"/>
  <c r="G38" i="26"/>
  <c r="E38" i="26"/>
  <c r="D38" i="26"/>
  <c r="H38" i="26"/>
  <c r="F38" i="26"/>
  <c r="G39" i="26"/>
  <c r="E39" i="26"/>
  <c r="D39" i="26"/>
  <c r="H39" i="26"/>
  <c r="F39" i="26"/>
  <c r="G40" i="26"/>
  <c r="E40" i="26"/>
  <c r="D40" i="26"/>
  <c r="H40" i="26"/>
  <c r="F40" i="26"/>
  <c r="G41" i="26"/>
  <c r="E41" i="26"/>
  <c r="D41" i="26"/>
  <c r="H41" i="26"/>
  <c r="F41" i="26"/>
  <c r="G42" i="26"/>
  <c r="E42" i="26"/>
  <c r="D42" i="26"/>
  <c r="H42" i="26"/>
  <c r="F42" i="26"/>
  <c r="G43" i="26"/>
  <c r="E43" i="26"/>
  <c r="D43" i="26"/>
  <c r="H43" i="26"/>
  <c r="F43" i="26"/>
  <c r="C35" i="26" l="1"/>
  <c r="C43" i="26"/>
  <c r="C39" i="26"/>
  <c r="C31" i="26"/>
  <c r="C23" i="26"/>
  <c r="C15" i="26"/>
  <c r="C6" i="26"/>
  <c r="C27" i="26"/>
  <c r="C19" i="26"/>
  <c r="C17" i="26"/>
  <c r="C9" i="26"/>
  <c r="C8" i="26"/>
  <c r="C25" i="26"/>
  <c r="C42" i="26"/>
  <c r="C34" i="26"/>
  <c r="C18" i="26"/>
  <c r="C37" i="26"/>
  <c r="C29" i="26"/>
  <c r="C26" i="26"/>
  <c r="C36" i="26"/>
  <c r="C41" i="26"/>
  <c r="C7" i="26"/>
  <c r="C33" i="26"/>
  <c r="C16" i="26"/>
  <c r="C40" i="26"/>
  <c r="C32" i="26"/>
  <c r="C24" i="26"/>
  <c r="C10" i="26"/>
  <c r="C21" i="26"/>
  <c r="C13" i="26"/>
  <c r="C11" i="26"/>
  <c r="C28" i="26"/>
  <c r="C12" i="26"/>
  <c r="C20" i="26"/>
  <c r="C38" i="26"/>
  <c r="C30" i="26"/>
  <c r="C22" i="26"/>
  <c r="C14" i="26"/>
  <c r="G6" i="8" l="1"/>
  <c r="H6" i="8"/>
  <c r="G7" i="8"/>
  <c r="H7" i="8"/>
  <c r="G8" i="8"/>
  <c r="H8" i="8"/>
  <c r="G9" i="8"/>
  <c r="H9" i="8"/>
  <c r="G10" i="8"/>
  <c r="H10" i="8"/>
  <c r="F7" i="8"/>
  <c r="F8" i="8"/>
  <c r="F9" i="8"/>
  <c r="F10" i="8"/>
  <c r="F6" i="8"/>
</calcChain>
</file>

<file path=xl/sharedStrings.xml><?xml version="1.0" encoding="utf-8"?>
<sst xmlns="http://schemas.openxmlformats.org/spreadsheetml/2006/main" count="176" uniqueCount="129">
  <si>
    <t>Hôpital public</t>
  </si>
  <si>
    <t>Libéral</t>
  </si>
  <si>
    <t>Hôpital privé</t>
  </si>
  <si>
    <t>Secteur social et médico-social</t>
  </si>
  <si>
    <t>Effectifs</t>
  </si>
  <si>
    <t>Année</t>
  </si>
  <si>
    <t>Variante 1a) 32 200 diplômées par an</t>
  </si>
  <si>
    <t>Variante 1b) 30 400 diplômées par an</t>
  </si>
  <si>
    <t>Variante 1c) 26 200 diplômées par an</t>
  </si>
  <si>
    <t>Salariées</t>
  </si>
  <si>
    <t>Libérales</t>
  </si>
  <si>
    <t>Scénario tendanciel</t>
  </si>
  <si>
    <t>Taux de perte moyen entre 2013 et 2019
(11 %)</t>
  </si>
  <si>
    <t>Nombre de diplômées</t>
  </si>
  <si>
    <t>Tableau B1 - Évolution des quotas de places annuels</t>
  </si>
  <si>
    <t>Variantes selon le nombre annuel de diplômées</t>
  </si>
  <si>
    <t>Variantes permettant de maintenir le niveau de densité entre 2021 et 2050</t>
  </si>
  <si>
    <t xml:space="preserve">     Variante 1a) 32 200 diplômées par an</t>
  </si>
  <si>
    <t xml:space="preserve">     Variante 1b) 30 400 diplômées par an</t>
  </si>
  <si>
    <t xml:space="preserve">     Variante 1c) 26 200 diplômées par an</t>
  </si>
  <si>
    <t xml:space="preserve">     Variante 2b) 18 900 diplômées par an pour maintenir la densité simple</t>
  </si>
  <si>
    <t xml:space="preserve">     Variante 2a) 32 800 diplômées par an pour maintenir la densité standardisée</t>
  </si>
  <si>
    <t>Tableau B5 - Évolution du taux de diplomation annuel selon les scénarios</t>
  </si>
  <si>
    <t>Tableau B6 - Évolution du nombre annuel du nombre de diplômées selon les scénarios</t>
  </si>
  <si>
    <t>Scénario population centrale</t>
  </si>
  <si>
    <t>Scénario population basse</t>
  </si>
  <si>
    <t>Scénario population jeune</t>
  </si>
  <si>
    <t>Scénario population âgée</t>
  </si>
  <si>
    <t>Scénario population haute</t>
  </si>
  <si>
    <t>Autres</t>
  </si>
  <si>
    <t>Années</t>
  </si>
  <si>
    <t>Mode d’exercice</t>
  </si>
  <si>
    <t>Tableau complémentaire A - Nombre d’infirmières en emploi en 2050 selon les nombres annuels de diplômées et d’infirmières étrangères</t>
  </si>
  <si>
    <t>Nombre d’infirmières étrangères</t>
  </si>
  <si>
    <t>Tableau B2 - Évolution du taux d’inscription en école de formation</t>
  </si>
  <si>
    <t>Taux d’inscription en école de formation trois ans auparavant</t>
  </si>
  <si>
    <t>Tableau B3 - Évolution du taux de perte d’étudiantes en formation, selon les scénarios</t>
  </si>
  <si>
    <t>Tableau B4 - Évolution du taux de réussite à l’examen final en troisième année</t>
  </si>
  <si>
    <t>Taux de réussite à l’examen final en troisième année</t>
  </si>
  <si>
    <t>Tableau complémentaire C - Densité standardisée en 2050 selon les scénarios de projection de population de l’Insee et le nombre d’infirmières en emploi en 2050</t>
  </si>
  <si>
    <t>Nombre d’infirmières en emploi pour 100 000 habitants en 2050</t>
  </si>
  <si>
    <t>Nombre d’infirmières en emploi en 2050</t>
  </si>
  <si>
    <t>Tableau complémentaire D - Évolution de la densité standardisée selon le mode d’exercice dans le scénario tendanciel</t>
  </si>
  <si>
    <t>Densité standardisée - Nombre d’infirmières pour 100 000 habitants</t>
  </si>
  <si>
    <r>
      <rPr>
        <b/>
        <sz val="8"/>
        <rFont val="Marianne"/>
        <family val="3"/>
      </rPr>
      <t>Champ</t>
    </r>
    <r>
      <rPr>
        <sz val="8"/>
        <rFont val="Marianne"/>
        <family val="3"/>
      </rPr>
      <t xml:space="preserve"> &gt; Infirmières en emploi âgées de 21 à 70 ans, France hors Mayotte.</t>
    </r>
  </si>
  <si>
    <r>
      <rPr>
        <b/>
        <sz val="8"/>
        <rFont val="Marianne"/>
        <family val="3"/>
      </rPr>
      <t xml:space="preserve">Sources </t>
    </r>
    <r>
      <rPr>
        <sz val="8"/>
        <rFont val="Marianne"/>
        <family val="3"/>
      </rPr>
      <t>&gt; CNAM, SNDS ; Insee, BTS, estimations de population et projections de population 2021-2070 ; projections DREES.</t>
    </r>
  </si>
  <si>
    <t>Densité standardisée</t>
  </si>
  <si>
    <t>Densité simple</t>
  </si>
  <si>
    <r>
      <rPr>
        <b/>
        <sz val="8"/>
        <rFont val="Marianne"/>
        <family val="3"/>
      </rPr>
      <t xml:space="preserve">Sources </t>
    </r>
    <r>
      <rPr>
        <sz val="8"/>
        <rFont val="Marianne"/>
        <family val="3"/>
      </rPr>
      <t>&gt; CNAM, SNDS ; Insee, BTS, estimations de population ; projections DREES.</t>
    </r>
  </si>
  <si>
    <r>
      <rPr>
        <b/>
        <sz val="8"/>
        <rFont val="Marianne"/>
        <family val="3"/>
      </rPr>
      <t>Note</t>
    </r>
    <r>
      <rPr>
        <sz val="8"/>
        <rFont val="Marianne"/>
        <family val="3"/>
      </rPr>
      <t xml:space="preserve"> &gt; Les quotas de places sont le nombre de places ouvertes en formation d’infirmières en France chaque année.</t>
    </r>
  </si>
  <si>
    <r>
      <rPr>
        <b/>
        <sz val="8"/>
        <rFont val="Marianne"/>
        <family val="3"/>
      </rPr>
      <t>Lecture</t>
    </r>
    <r>
      <rPr>
        <sz val="8"/>
        <rFont val="Marianne"/>
        <family val="3"/>
      </rPr>
      <t xml:space="preserve"> &gt; À partir de 2026, le quota de places annuel est fixé à 38 000 dans le scénario tendanciel et dans les variantes 1a, 1b et 1c.</t>
    </r>
  </si>
  <si>
    <r>
      <rPr>
        <b/>
        <sz val="8"/>
        <rFont val="Marianne"/>
        <family val="3"/>
      </rPr>
      <t>Champ</t>
    </r>
    <r>
      <rPr>
        <sz val="8"/>
        <rFont val="Marianne"/>
        <family val="3"/>
      </rPr>
      <t xml:space="preserve"> &gt; France.</t>
    </r>
  </si>
  <si>
    <r>
      <rPr>
        <b/>
        <sz val="8"/>
        <rFont val="Marianne"/>
        <family val="3"/>
      </rPr>
      <t xml:space="preserve">Source </t>
    </r>
    <r>
      <rPr>
        <sz val="8"/>
        <rFont val="Marianne"/>
        <family val="3"/>
      </rPr>
      <t xml:space="preserve">&gt; DREES, Enquête annuelle sur les écoles de formation aux professions de santé de 2010 à 2022 ; projections DREES.   </t>
    </r>
  </si>
  <si>
    <r>
      <rPr>
        <b/>
        <sz val="8"/>
        <rFont val="Marianne"/>
        <family val="3"/>
      </rPr>
      <t>Note</t>
    </r>
    <r>
      <rPr>
        <sz val="8"/>
        <rFont val="Marianne"/>
        <family val="3"/>
      </rPr>
      <t xml:space="preserve"> &gt; Le taux d’inscription est le rapport entre le quota de places (nombre de places ouverte en formation) et le nombre d’étudiantes inscrites en première année. Le niveau du taux d’inscription est commun à chacun des scénarios présentés dans cette étude.</t>
    </r>
  </si>
  <si>
    <r>
      <rPr>
        <b/>
        <sz val="8"/>
        <rFont val="Marianne"/>
        <family val="3"/>
      </rPr>
      <t>Lecture</t>
    </r>
    <r>
      <rPr>
        <sz val="8"/>
        <rFont val="Marianne"/>
        <family val="3"/>
      </rPr>
      <t xml:space="preserve"> &gt; À partir de 2025, le taux d’inscription est égal à 100 % dans chacun des scénarios.</t>
    </r>
  </si>
  <si>
    <r>
      <rPr>
        <b/>
        <sz val="8"/>
        <rFont val="Marianne"/>
        <family val="3"/>
      </rPr>
      <t>Note</t>
    </r>
    <r>
      <rPr>
        <sz val="8"/>
        <rFont val="Marianne"/>
        <family val="3"/>
      </rPr>
      <t xml:space="preserve"> &gt; Le taux de perte est la part des étudiantes en dernière année en moins par rapport au nombre d’étudiantes en première année trois ans plus tôt. Ce taux de perte approche le taux d’abandon des étudiantes d’une promotion au cours de leur formation.</t>
    </r>
  </si>
  <si>
    <r>
      <rPr>
        <b/>
        <sz val="8"/>
        <rFont val="Marianne"/>
        <family val="3"/>
      </rPr>
      <t>Lecture</t>
    </r>
    <r>
      <rPr>
        <sz val="8"/>
        <rFont val="Marianne"/>
        <family val="3"/>
      </rPr>
      <t xml:space="preserve"> &gt; Dans le scénario tendanciel, le taux de perte est égal à 20 % à partir de 2022.</t>
    </r>
  </si>
  <si>
    <r>
      <rPr>
        <b/>
        <sz val="8"/>
        <rFont val="Marianne"/>
        <family val="3"/>
      </rPr>
      <t>Note</t>
    </r>
    <r>
      <rPr>
        <sz val="8"/>
        <rFont val="Marianne"/>
        <family val="3"/>
      </rPr>
      <t xml:space="preserve"> &gt; Le taux de réussite est le rapport entre le nombre de diplômées et le nombre d’étudiantes se présentant à l’examen final pour l’obtention du diplôme. Le niveau du taux de réussite est commun à chacun des scénarios présentés dans cette étude.</t>
    </r>
  </si>
  <si>
    <r>
      <rPr>
        <b/>
        <sz val="8"/>
        <rFont val="Marianne"/>
        <family val="3"/>
      </rPr>
      <t>Lecture</t>
    </r>
    <r>
      <rPr>
        <sz val="8"/>
        <rFont val="Marianne"/>
        <family val="3"/>
      </rPr>
      <t xml:space="preserve"> &gt; Dans chacun des scénarios, le taux de réussite à l’examen final est égal à 95 % à partir de 2022.</t>
    </r>
  </si>
  <si>
    <r>
      <rPr>
        <b/>
        <sz val="8"/>
        <rFont val="Marianne"/>
        <family val="3"/>
      </rPr>
      <t>Lecture</t>
    </r>
    <r>
      <rPr>
        <sz val="8"/>
        <rFont val="Marianne"/>
        <family val="3"/>
      </rPr>
      <t xml:space="preserve"> &gt; Dans le scénario tendanciel, le taux de diplomation est égal à 76 % à partir de 2023.</t>
    </r>
  </si>
  <si>
    <r>
      <rPr>
        <b/>
        <sz val="8"/>
        <rFont val="Marianne"/>
        <family val="3"/>
      </rPr>
      <t>Note</t>
    </r>
    <r>
      <rPr>
        <sz val="8"/>
        <rFont val="Marianne"/>
        <family val="3"/>
      </rPr>
      <t xml:space="preserve"> &gt; Le nombre de diplômées résulte des hypothèses choisies sur les quotas de places annuels, les taux d’inscription, les taux de perte et les taux de réussite à l’examen final en troisième année. Plusieurs combinaisons peuvent aboutir à un même nombre de diplômées.</t>
    </r>
  </si>
  <si>
    <r>
      <rPr>
        <b/>
        <sz val="8"/>
        <rFont val="Marianne"/>
        <family val="3"/>
      </rPr>
      <t>Lecture</t>
    </r>
    <r>
      <rPr>
        <sz val="8"/>
        <rFont val="Marianne"/>
        <family val="3"/>
      </rPr>
      <t xml:space="preserve"> &gt; Dans le scénario tendanciel, le nombre de diplômées annuel est égal à 29 000 à partir de 2026.</t>
    </r>
  </si>
  <si>
    <r>
      <rPr>
        <b/>
        <sz val="8"/>
        <rFont val="Marianne"/>
        <family val="3"/>
      </rPr>
      <t xml:space="preserve">Source </t>
    </r>
    <r>
      <rPr>
        <sz val="8"/>
        <rFont val="Marianne"/>
        <family val="3"/>
      </rPr>
      <t>&gt; DREES, Enquête annuelle sur les écoles de formation aux professions de santé de 2010 à 2022 ; projections DREES.</t>
    </r>
  </si>
  <si>
    <t>Tableaux complémentaires B - Hypothèses sur les quotas de places, taux d’inscription, taux de perte d’étudiantes en formation, et taux de réussite à l’examen final en troisième année dans les scénarios projetés</t>
  </si>
  <si>
    <r>
      <rPr>
        <b/>
        <sz val="8"/>
        <rFont val="Marianne"/>
        <family val="3"/>
      </rPr>
      <t>Notes</t>
    </r>
    <r>
      <rPr>
        <sz val="8"/>
        <rFont val="Marianne"/>
        <family val="3"/>
      </rPr>
      <t xml:space="preserve"> &gt; La densité simple est le rapport entre le nombre d’infirmières en emploi et le nombre d’habitants. La densité standardisée est le rapport entre le nombre d’infirmières et un nombre d’habitants dont le poids de chaque tranche d’âge est proportionnel à sa consommation de soins infirmiers. Ainsi, cette méthode corrige la densité des différences de niveaux de recours selon l’âge, et permet d’intégrer la hausse du besoin de soins que génère le vieillissement.
Les autres modes d’exercice rassemblent, par exemple, les infirmières scolaires, les infirmières travaillant dans les laboratoires d’analyses médicales (Babet, Donnenfeld, Kamionka, 2024).</t>
    </r>
  </si>
  <si>
    <r>
      <rPr>
        <b/>
        <sz val="8"/>
        <rFont val="Marianne"/>
        <family val="3"/>
      </rPr>
      <t>Lecture</t>
    </r>
    <r>
      <rPr>
        <sz val="8"/>
        <rFont val="Marianne"/>
        <family val="3"/>
      </rPr>
      <t xml:space="preserve"> &gt; Selon le scénario tendanciel, la densité standardisée des infirmières libérales est égale à 146 infirmières libérales pour 100 000 habitants en 2021 et à 170 infirmières libérales pour 100 000 habitants en 2050.</t>
    </r>
  </si>
  <si>
    <r>
      <t>Lecture &gt;</t>
    </r>
    <r>
      <rPr>
        <sz val="8"/>
        <color theme="1"/>
        <rFont val="Marianne"/>
        <family val="3"/>
      </rPr>
      <t xml:space="preserve"> Selon le scénario tendanciel, le nombre d’infirmières en emploi serait égal à 821 000 en 2050.</t>
    </r>
  </si>
  <si>
    <r>
      <t xml:space="preserve">Champ &gt; </t>
    </r>
    <r>
      <rPr>
        <sz val="8"/>
        <color theme="1"/>
        <rFont val="Marianne"/>
        <family val="3"/>
      </rPr>
      <t>Infirmières en emploi âgées de 21 à 70 ans,</t>
    </r>
    <r>
      <rPr>
        <b/>
        <sz val="8"/>
        <color theme="1"/>
        <rFont val="Marianne"/>
        <family val="3"/>
      </rPr>
      <t xml:space="preserve"> </t>
    </r>
    <r>
      <rPr>
        <sz val="8"/>
        <color theme="1"/>
        <rFont val="Marianne"/>
        <family val="3"/>
      </rPr>
      <t>France hors Mayotte.</t>
    </r>
  </si>
  <si>
    <t>Graphique Web : Effectifs et densités d’infirmières en emploi selon le scénario tendanciel</t>
  </si>
  <si>
    <t>Scénario tendanciel : 
29 000 diplômées par an</t>
  </si>
  <si>
    <t>Variante 1a) Taux de perte moyen entre 2013 et 2019 (11 %)</t>
  </si>
  <si>
    <t>Variante 1b) taux de perte moyen entre 2020 et 2022 
(16 %)</t>
  </si>
  <si>
    <t>Scénario tendanciel : taux de perte en 2022 (20 %)</t>
  </si>
  <si>
    <t>Variante 1c) taux supérieur (28 %)</t>
  </si>
  <si>
    <t>Variante 2b) taux de perte en 2022 
(20 %)</t>
  </si>
  <si>
    <t>Variante 2a) taux de perte en 2022 
(20 %)</t>
  </si>
  <si>
    <t>Graphique 2 - Pyramide des âges des infirmières en emploi en 2013, 2021 et 2050, selon le scénario tendanciel</t>
  </si>
  <si>
    <t>Graphique 3 - Répartition des infirmières en emploi par mode d’exercice en 2013, 2021 et 2050, selon le scénario tendanciel</t>
  </si>
  <si>
    <t>Tableau B - Relation entre le nombre de diplômées, les quotas de places, le taux d'inscription, le taux de perte et le taux de réussite</t>
  </si>
  <si>
    <t>(1) 
Quota trois ans auparavant</t>
  </si>
  <si>
    <t>(2) 
Nombre d'inscrites en première année trois ans auparavant</t>
  </si>
  <si>
    <t>(3) = (2)/(1) 
Taux d'inscription trois ans auparavant</t>
  </si>
  <si>
    <t>(4) 
Nombre de présentées au diplôme</t>
  </si>
  <si>
    <t>(5) = 1 - (4)/(2)
Taux de perte</t>
  </si>
  <si>
    <t>(6) 
Nombre de diplômées</t>
  </si>
  <si>
    <t>(7) = (6)/(4)
Taux de réussite</t>
  </si>
  <si>
    <t>(8) = (6)/(1) = (3) * (1-(5)) * (7)
Taux de diplomation</t>
  </si>
  <si>
    <r>
      <rPr>
        <b/>
        <sz val="8"/>
        <rFont val="Marianne"/>
        <family val="3"/>
      </rPr>
      <t>Note</t>
    </r>
    <r>
      <rPr>
        <sz val="8"/>
        <rFont val="Marianne"/>
        <family val="3"/>
      </rPr>
      <t xml:space="preserve"> &gt; Le nombre de diplômées résulte des hypothèses choisies sur les quotas de places annuels, les taux d’inscription, les taux de perte et les taux de réussite à l’examen final en troisième année.</t>
    </r>
  </si>
  <si>
    <r>
      <rPr>
        <b/>
        <sz val="8"/>
        <rFont val="Marianne"/>
        <family val="3"/>
      </rPr>
      <t>Lecture</t>
    </r>
    <r>
      <rPr>
        <sz val="8"/>
        <rFont val="Marianne"/>
        <family val="3"/>
      </rPr>
      <t xml:space="preserve"> &gt; En 2021, le nombre de diplômées est égal à 24 557.</t>
    </r>
  </si>
  <si>
    <t xml:space="preserve">     Variante 2b) 18 400 diplômées par an pour maintenir la densité simple</t>
  </si>
  <si>
    <t>25 - 29 ans</t>
  </si>
  <si>
    <t>30 - 34 ans</t>
  </si>
  <si>
    <t>35 - 39 ans</t>
  </si>
  <si>
    <t>40 - 44 ans</t>
  </si>
  <si>
    <t>45 - 49 ans</t>
  </si>
  <si>
    <t>50 - 54 ans</t>
  </si>
  <si>
    <t>55 - 59 ans</t>
  </si>
  <si>
    <t>60 - 64 ans</t>
  </si>
  <si>
    <t>65 - 70 ans</t>
  </si>
  <si>
    <t>Taux de perte moyen entre 2020 et 2022
(16 %)</t>
  </si>
  <si>
    <t>Taux de perte en 2022
(20 %)</t>
  </si>
  <si>
    <t>Taux supérieur
(28 %)</t>
  </si>
  <si>
    <r>
      <rPr>
        <b/>
        <sz val="8"/>
        <rFont val="Marianne"/>
        <family val="3"/>
      </rPr>
      <t>Lecture &gt;</t>
    </r>
    <r>
      <rPr>
        <sz val="8"/>
        <rFont val="Marianne"/>
        <family val="3"/>
      </rPr>
      <t xml:space="preserve"> Selon le modèle de projection, il y aurait 900 000 infirmières en emploi en 2050 dans le cas où il y aurait dix fois plus d’infirmières étrangères qu’en 2021 venant exercer en France et 29 000 diplômées chaque année.</t>
    </r>
  </si>
  <si>
    <t>En milliers</t>
  </si>
  <si>
    <t>Répartition (en %)</t>
  </si>
  <si>
    <t>Scénario tendanciel 29 000 diplômées par an</t>
  </si>
  <si>
    <r>
      <t xml:space="preserve">Note &gt; </t>
    </r>
    <r>
      <rPr>
        <sz val="8"/>
        <rFont val="Marianne"/>
        <family val="3"/>
      </rPr>
      <t>La densité standardisée est le rapport entre le nombre d’infirmières et les besoins en soins estimés pour une population dite standardisée. Cette dernière se calcule ainsi : le nombre de personnes de chaque tranche d’âge quinquennale est multiplié par un poids proportionnel à sa consommation de soins infirmiers. Ainsi, cette méthode corrige la densité des différences de niveaux de recours selon l’âge, et permet d’intégrer la hausse des besoins en soins que génère le vieillissement. La densité simple est le rapport entre le nombre d’infirmières en emploi et le nombre d’habitants.</t>
    </r>
  </si>
  <si>
    <r>
      <t>Sources &gt;</t>
    </r>
    <r>
      <rPr>
        <sz val="8"/>
        <color theme="1"/>
        <rFont val="Marianne"/>
        <family val="3"/>
      </rPr>
      <t xml:space="preserve"> CNAM, SNDS ; Insee, BTS, Panel tous actifs, estimations de population et projections de population 2021-2070 ; DREES, enquête annuelle sur les écoles de formation aux professions de santé, enquête sur les élèves et étudiantes en formation aux professions sanitaires et sociales ; projections DREES.</t>
    </r>
  </si>
  <si>
    <r>
      <t xml:space="preserve">Moins de 25 </t>
    </r>
    <r>
      <rPr>
        <sz val="8"/>
        <color theme="1"/>
        <rFont val="Marianne"/>
        <family val="3"/>
      </rPr>
      <t>ans</t>
    </r>
  </si>
  <si>
    <r>
      <rPr>
        <b/>
        <sz val="8"/>
        <rFont val="Marianne"/>
        <family val="3"/>
      </rPr>
      <t>Note</t>
    </r>
    <r>
      <rPr>
        <sz val="8"/>
        <rFont val="Marianne"/>
        <family val="3"/>
      </rPr>
      <t xml:space="preserve"> &gt; Le taux de diplomation correspond au rapport entre le nombre de diplômées à l’année </t>
    </r>
    <r>
      <rPr>
        <i/>
        <sz val="8"/>
        <rFont val="Marianne"/>
        <family val="3"/>
      </rPr>
      <t>n</t>
    </r>
    <r>
      <rPr>
        <sz val="8"/>
        <rFont val="Marianne"/>
        <family val="3"/>
      </rPr>
      <t xml:space="preserve"> et le nombre de places ouvertes en formation trois ans auparavant. Il dépend des quotas de places, du taux d’inscription, du taux de perte et du taux de réussite à l’examen final.</t>
    </r>
  </si>
  <si>
    <r>
      <rPr>
        <b/>
        <sz val="8"/>
        <rFont val="Marianne"/>
        <family val="3"/>
      </rPr>
      <t>Notes &gt;</t>
    </r>
    <r>
      <rPr>
        <sz val="8"/>
        <rFont val="Marianne"/>
        <family val="3"/>
      </rPr>
      <t xml:space="preserve"> L’Insee réalise des projections de population tous les cinq ans environ, en utilisant la méthode des composantes qui consiste à projeter séparément les évolutions de la fécondité, de la mortalité et du solde migratoire avant de considérer l’évolution de la population qui en résulte. Pour chaque composante, les tendances récentes (hors pandémie de Covid-19) sont prolongées pour élaborer une hypothèse centrale et des hypothèses alternatives tenant compte des incertitudes inhérentes à cet exercice. Le « scénario central » est construit sous les trois hypothèses centrales. Le « scénario population haute » combine les hypothèses hautes et le « scénario population basse » est son scénario symétrique. 
Le «</t>
    </r>
    <r>
      <rPr>
        <sz val="8"/>
        <rFont val="Calibri"/>
        <family val="2"/>
      </rPr>
      <t> </t>
    </r>
    <r>
      <rPr>
        <sz val="8"/>
        <rFont val="Marianne"/>
        <family val="3"/>
      </rPr>
      <t xml:space="preserve">scénario population âgée » est construit sous les hypothèses de fécondité et de migration basses et d’espérance de vie élevée ; le « scénario population jeune » est son symétrique.
La densité simple est le rapport entre le nombre d’infirmières en emploi et le nombre d’habitants. La densité standardisée est le rapport entre le nombre d’infirmières et un nombre d’habitants dont le poids de chaque tranche d’âge est proportionnel à sa consommation de soins infirmiers. Ainsi, cette méthode corrige la densité des différences de niveaux de recours selon l’âge, et permet d’intégrer la hausse du besoin de soins que génère le vieillissement. </t>
    </r>
  </si>
  <si>
    <t>Variante 2b) 18 400 diplômées par an pour maintenir la densité simple</t>
  </si>
  <si>
    <t>Variante 2a) 32 900 diplômées par an pour maintenir la densité standardisée</t>
  </si>
  <si>
    <t>Graphique 1 -  Projections du nombre d’infirmières en emploi selon les effectifs de diplômées à l’horizon 2050</t>
  </si>
  <si>
    <t>Graphique 4 - Évolution de la densité d’infirmières pour 100 000 habitants entre 2013 et 2050</t>
  </si>
  <si>
    <r>
      <rPr>
        <b/>
        <sz val="8"/>
        <rFont val="Marianne"/>
        <family val="3"/>
      </rPr>
      <t xml:space="preserve">Note &gt; </t>
    </r>
    <r>
      <rPr>
        <sz val="8"/>
        <rFont val="Marianne"/>
      </rPr>
      <t>La densité simple est le rapport entre le nombre d’infirmières en emploi et le nombre d’habitants. La densité standardisée est le rapport entre le
nombre d’infirmières et un nombre d’habitants dont le poids de chaque tranche d’âge est proportionnel à sa consommation de soins infirmiers. Ainsi, cette
méthode corrige la densité des différences de niveaux de recours selon l’âge, et permet d’intégrer la hausse du besoin de soins que génère le vieillissement.</t>
    </r>
    <r>
      <rPr>
        <b/>
        <sz val="8"/>
        <rFont val="Marianne"/>
        <family val="3"/>
      </rPr>
      <t xml:space="preserve">
Lecture &gt;</t>
    </r>
    <r>
      <rPr>
        <sz val="8"/>
        <rFont val="Marianne"/>
      </rPr>
      <t xml:space="preserve"> Selon le scénario tendanciel, la densité simple augmenterait continûment pour atteindre 1 186 infirmières pour 100 000 habitants en 2050. Dans ce
scénario, la densité standardisée, qui prend en compte l’effet du vieillissement de la population sur les besoins en soins infirmiers, baisserait entre 2021 et 2050,
passant de 885 infirmières pour 100 000 habitants en 2021 à 807 infirmières en 2050.</t>
    </r>
    <r>
      <rPr>
        <b/>
        <sz val="8"/>
        <rFont val="Marianne"/>
        <family val="3"/>
      </rPr>
      <t xml:space="preserve">
Champ &gt; </t>
    </r>
    <r>
      <rPr>
        <sz val="8"/>
        <rFont val="Marianne"/>
      </rPr>
      <t>Infirmières en emploi âgées de 21 à 70 ans, France hors Mayotte.</t>
    </r>
    <r>
      <rPr>
        <b/>
        <sz val="8"/>
        <rFont val="Marianne"/>
        <family val="3"/>
      </rPr>
      <t xml:space="preserve">
Sources &gt; </t>
    </r>
    <r>
      <rPr>
        <sz val="8"/>
        <rFont val="Marianne"/>
      </rPr>
      <t>CNAM, SNDS ; Insee, BTS, estimations de population et projections de population 2021-2070 ; projections DREES.</t>
    </r>
  </si>
  <si>
    <t>Graphique 5 - Correspondances entre quotas de places, taux de perte d’étudiantes en cours de formation et nombre de diplômées</t>
  </si>
  <si>
    <r>
      <rPr>
        <b/>
        <sz val="8"/>
        <rFont val="Marianne"/>
        <family val="3"/>
      </rPr>
      <t>Lectur</t>
    </r>
    <r>
      <rPr>
        <b/>
        <sz val="8"/>
        <rFont val="Marianne"/>
      </rPr>
      <t>e &gt;</t>
    </r>
    <r>
      <rPr>
        <sz val="8"/>
        <rFont val="Marianne"/>
        <family val="3"/>
      </rPr>
      <t xml:space="preserve"> Dans le scénario de population centrale de l’Insee, la densité standardisée s’élèverait à 900 infirmières pour 100 000 habitants en 2050 s’il y avait 915 000 infirmières en emploi en 2050. Dans le scénario de population basse de l’Insee, la densité standardisée s’élèverait à 900</t>
    </r>
    <r>
      <rPr>
        <sz val="8"/>
        <rFont val="Calibri"/>
        <family val="2"/>
      </rPr>
      <t> </t>
    </r>
    <r>
      <rPr>
        <sz val="8"/>
        <rFont val="Marianne"/>
        <family val="3"/>
      </rPr>
      <t>infirmières pour 100 000 habitants en 2050 s’il y avait 820 000 infirmières en emploi en 2050.</t>
    </r>
  </si>
  <si>
    <r>
      <rPr>
        <b/>
        <sz val="8"/>
        <rFont val="Marianne"/>
        <family val="3"/>
      </rPr>
      <t>Champ</t>
    </r>
    <r>
      <rPr>
        <b/>
        <sz val="8"/>
        <rFont val="Marianne"/>
      </rPr>
      <t xml:space="preserve"> &gt;</t>
    </r>
    <r>
      <rPr>
        <sz val="8"/>
        <rFont val="Marianne"/>
        <family val="3"/>
      </rPr>
      <t xml:space="preserve"> Infirmières en emploi âgées de 21 à 70 ans, France hors Mayotte.</t>
    </r>
  </si>
  <si>
    <r>
      <rPr>
        <b/>
        <sz val="8"/>
        <rFont val="Marianne"/>
        <family val="3"/>
      </rPr>
      <t>Sources</t>
    </r>
    <r>
      <rPr>
        <b/>
        <sz val="8"/>
        <rFont val="Marianne"/>
      </rPr>
      <t xml:space="preserve"> &gt;</t>
    </r>
    <r>
      <rPr>
        <sz val="8"/>
        <rFont val="Marianne"/>
        <family val="3"/>
      </rPr>
      <t xml:space="preserve"> CNAM, SNDS ; Insee, BTS, estimations de population et projections de population 2021-2070 ; projections DREES.</t>
    </r>
  </si>
  <si>
    <r>
      <rPr>
        <b/>
        <sz val="8"/>
        <rFont val="Marianne"/>
      </rPr>
      <t xml:space="preserve">Notes &gt; </t>
    </r>
    <r>
      <rPr>
        <sz val="8"/>
        <rFont val="Marianne"/>
        <family val="3"/>
      </rPr>
      <t xml:space="preserve">Le nombre de diplômées par an est notamment dépendant des quotas de places de formation offertes et du taux de perte d’étudiantes en cours de formation. Les variantes 1a, 1b et 1c correspondent à différentes hypothèses sur ces deux variables. La densité simple est le rapport entre le nombre d’infirmières en emploi et le nombre d’habitants. La densité standardisée est le rapport entre le nombre d’infirmières et un nombre d’habitants dont le poids de chaque tranche d’âge est proportionnel à sa consommation de soins infirmiers. Ainsi, cette méthode corrige la densité simple des différences de niveaux de recours selon l’âge et permet d’intégrer la hausse du besoin de soins que génère le vieillissement de la population.
</t>
    </r>
    <r>
      <rPr>
        <b/>
        <sz val="8"/>
        <rFont val="Marianne"/>
      </rPr>
      <t>Lecture &gt;</t>
    </r>
    <r>
      <rPr>
        <sz val="8"/>
        <rFont val="Marianne"/>
        <family val="3"/>
      </rPr>
      <t xml:space="preserve"> Selon le scénario tendanciel, 821 000 infirmières seraient en emploi en 2050.
</t>
    </r>
    <r>
      <rPr>
        <b/>
        <sz val="8"/>
        <rFont val="Marianne"/>
      </rPr>
      <t>Champ &gt;</t>
    </r>
    <r>
      <rPr>
        <sz val="8"/>
        <rFont val="Marianne"/>
        <family val="3"/>
      </rPr>
      <t xml:space="preserve"> Infirmières en emploi âgées de 21 à 70 ans, France hors Mayotte.
</t>
    </r>
    <r>
      <rPr>
        <b/>
        <sz val="8"/>
        <rFont val="Marianne"/>
      </rPr>
      <t xml:space="preserve">Sources &gt; </t>
    </r>
    <r>
      <rPr>
        <sz val="8"/>
        <rFont val="Marianne"/>
        <family val="3"/>
      </rPr>
      <t>CNAM, SNDS ; Insee, BTS ; projections DREES.</t>
    </r>
  </si>
  <si>
    <t>Tranches d’âge quinquennales</t>
  </si>
  <si>
    <r>
      <rPr>
        <b/>
        <sz val="8"/>
        <rFont val="Marianne"/>
      </rPr>
      <t>Lecture &gt;</t>
    </r>
    <r>
      <rPr>
        <sz val="8"/>
        <rFont val="Marianne"/>
        <family val="3"/>
      </rPr>
      <t xml:space="preserve"> Selon le scénario tendanciel, le nombre d’infirmières salariées de moins de 25 ans s’élèverait à 56 000 en 2050, après 34</t>
    </r>
    <r>
      <rPr>
        <sz val="8"/>
        <rFont val="Calibri"/>
        <family val="2"/>
      </rPr>
      <t> </t>
    </r>
    <r>
      <rPr>
        <sz val="8"/>
        <rFont val="Marianne"/>
        <family val="3"/>
      </rPr>
      <t xml:space="preserve">000 en 2013 et 2021.
</t>
    </r>
    <r>
      <rPr>
        <b/>
        <sz val="8"/>
        <rFont val="Marianne"/>
      </rPr>
      <t>Champ &gt;</t>
    </r>
    <r>
      <rPr>
        <sz val="8"/>
        <rFont val="Marianne"/>
        <family val="3"/>
      </rPr>
      <t xml:space="preserve"> Infirmières en emploi âgées de 21 à 70 ans, France hors Mayotte.
</t>
    </r>
    <r>
      <rPr>
        <b/>
        <sz val="8"/>
        <rFont val="Marianne"/>
      </rPr>
      <t>Sources &gt;</t>
    </r>
    <r>
      <rPr>
        <sz val="8"/>
        <rFont val="Marianne"/>
        <family val="3"/>
      </rPr>
      <t xml:space="preserve"> CNAM, SNDS ; Insee, BTS ; projections DREES.</t>
    </r>
  </si>
  <si>
    <r>
      <rPr>
        <b/>
        <sz val="8"/>
        <rFont val="Marianne"/>
      </rPr>
      <t xml:space="preserve">Note &gt; </t>
    </r>
    <r>
      <rPr>
        <sz val="8"/>
        <rFont val="Marianne"/>
        <family val="3"/>
      </rPr>
      <t xml:space="preserve">La catégorie « autres » représente les autres modes d’exercice tels que, par exemple, les infirmières scolaires, les infirmières travaillant dans les laboratoires d’analyses médicales.
</t>
    </r>
    <r>
      <rPr>
        <b/>
        <sz val="8"/>
        <rFont val="Marianne"/>
      </rPr>
      <t>Lecture &gt;</t>
    </r>
    <r>
      <rPr>
        <sz val="8"/>
        <rFont val="Marianne"/>
        <family val="3"/>
      </rPr>
      <t xml:space="preserve"> Selon le scénario tendanciel, le nombre d’infirmières en emploi augmenterait dans chacun des modes d’exercice entre 2013 et 2050, et particulièrement chez les infirmières libérales qui passeraient de 77 000 en 2013 à 173 000 en 2050. En 2013, 14 % des infirmièresen emploi étaient libérales.
</t>
    </r>
    <r>
      <rPr>
        <b/>
        <sz val="8"/>
        <rFont val="Marianne"/>
      </rPr>
      <t>Champ  &gt;</t>
    </r>
    <r>
      <rPr>
        <sz val="8"/>
        <rFont val="Marianne"/>
        <family val="3"/>
      </rPr>
      <t xml:space="preserve"> Infirmières en emploi âgées de 21 à 70 ans, France hors Mayotte.
</t>
    </r>
    <r>
      <rPr>
        <b/>
        <sz val="8"/>
        <rFont val="Marianne"/>
      </rPr>
      <t>Sources &gt;</t>
    </r>
    <r>
      <rPr>
        <sz val="8"/>
        <rFont val="Marianne"/>
        <family val="3"/>
      </rPr>
      <t xml:space="preserve"> CNAM, SNDS ; Insee, BTS ; projections DREES.</t>
    </r>
  </si>
  <si>
    <t>Scénario pour maintenir la même couverture 
(variante 2a)</t>
  </si>
  <si>
    <t>Quotas de places</t>
  </si>
  <si>
    <t>Nombre de diplômées annuel</t>
  </si>
  <si>
    <t>Nombre de diplômées annuel en fonction du taux de perte</t>
  </si>
  <si>
    <r>
      <rPr>
        <b/>
        <sz val="8"/>
        <rFont val="Marianne"/>
      </rPr>
      <t>Notes &gt;</t>
    </r>
    <r>
      <rPr>
        <sz val="8"/>
        <rFont val="Marianne"/>
        <family val="3"/>
      </rPr>
      <t xml:space="preserve"> Le quota de places correspond au nombre de places ouvertes en formation d’infirmière. Il est égal à 38 000 places par an à partir de 2026. Le taux de perte mesure l’écart entre le nombre d’étudiantes en dernière année et celui en première année trois ans plus tôt, rapporté au nombre de ces dernières. Ce taux de perte approche le taux d’abandon des étudiantes d’une promotion au cours de leur formation. Entre 2013 et 2019, il est égal en moyenne à 11 %, entre 2020 et 2022, à 16 %, et en 2022, à 20%. Dans le modèle de projection, le nombre de diplômées dépend du quota de places et du taux de perte. Plusieurs combinaisons de quotas et de taux de perte peuvent aboutir au même nombre de diplômées.
</t>
    </r>
    <r>
      <rPr>
        <b/>
        <sz val="8"/>
        <rFont val="Marianne"/>
      </rPr>
      <t xml:space="preserve">Lecture &gt; </t>
    </r>
    <r>
      <rPr>
        <sz val="8"/>
        <rFont val="Marianne"/>
        <family val="3"/>
      </rPr>
      <t xml:space="preserve">Dans le modèle, 29 000 diplômées par an correspondent à un taux de perte égal à 20 % et à un quota de places de 38 000 (scénario tendanciel).
Par ailleurs, 32 200 diplômées par an correspondent à un taux de perte égal à 11 % et à un quota de places de 38 000 (variante 1a).
</t>
    </r>
    <r>
      <rPr>
        <b/>
        <sz val="8"/>
        <rFont val="Marianne"/>
      </rPr>
      <t>Champ &gt;</t>
    </r>
    <r>
      <rPr>
        <sz val="8"/>
        <rFont val="Marianne"/>
        <family val="3"/>
      </rPr>
      <t xml:space="preserve"> Infirmières en emploi âgées de 21 à 70 ans, France hors Mayotte.
</t>
    </r>
    <r>
      <rPr>
        <b/>
        <sz val="8"/>
        <rFont val="Marianne"/>
      </rPr>
      <t>Sources &gt;</t>
    </r>
    <r>
      <rPr>
        <sz val="8"/>
        <rFont val="Marianne"/>
        <family val="3"/>
      </rPr>
      <t xml:space="preserve"> CNAM, SNDS ; Insee, BTS, estimations de population et projections de population 2021-2070 ; projections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</si>
</sst>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_€"/>
    <numFmt numFmtId="166" formatCode="_-* #,##0\ _€_-;\-* #,##0\ _€_-;_-* &quot;-&quot;??\ _€_-;_-@"/>
  </numFmts>
  <fonts count="17" x14ac:knownFonts="1">
    <font>
      <sz val="11"/>
      <color theme="1"/>
      <name val="Calibri"/>
      <family val="2"/>
      <scheme val="minor"/>
    </font>
    <font>
      <sz val="11"/>
      <color theme="1"/>
      <name val="Calibri"/>
      <family val="2"/>
      <scheme val="minor"/>
    </font>
    <font>
      <sz val="10"/>
      <name val="Arial"/>
      <family val="2"/>
    </font>
    <font>
      <sz val="8"/>
      <color theme="1"/>
      <name val="Marianne"/>
      <family val="3"/>
    </font>
    <font>
      <b/>
      <sz val="8"/>
      <color theme="1"/>
      <name val="Marianne"/>
      <family val="3"/>
    </font>
    <font>
      <sz val="8"/>
      <name val="Marianne"/>
      <family val="3"/>
    </font>
    <font>
      <b/>
      <sz val="8"/>
      <name val="Marianne"/>
      <family val="3"/>
    </font>
    <font>
      <i/>
      <sz val="8"/>
      <color theme="1"/>
      <name val="Marianne"/>
      <family val="3"/>
    </font>
    <font>
      <i/>
      <sz val="8"/>
      <name val="Marianne"/>
      <family val="3"/>
    </font>
    <font>
      <b/>
      <sz val="8"/>
      <color theme="1"/>
      <name val="Marianne"/>
      <family val="3"/>
    </font>
    <font>
      <sz val="8"/>
      <name val="Marianne"/>
      <family val="3"/>
    </font>
    <font>
      <sz val="8"/>
      <color theme="1"/>
      <name val="Marianne"/>
      <family val="3"/>
    </font>
    <font>
      <i/>
      <sz val="8"/>
      <color theme="1"/>
      <name val="Marianne"/>
      <family val="3"/>
    </font>
    <font>
      <sz val="8"/>
      <name val="Calibri"/>
      <family val="2"/>
    </font>
    <font>
      <b/>
      <sz val="8"/>
      <name val="Marianne"/>
    </font>
    <font>
      <sz val="8"/>
      <name val="Marianne"/>
    </font>
    <font>
      <b/>
      <sz val="8"/>
      <color theme="1"/>
      <name val="Marianne"/>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11">
    <xf numFmtId="0" fontId="0" fillId="0" borderId="0" xfId="0"/>
    <xf numFmtId="0" fontId="4" fillId="2" borderId="0" xfId="0" applyFont="1" applyFill="1"/>
    <xf numFmtId="0" fontId="3" fillId="2" borderId="0" xfId="0" applyFont="1" applyFill="1"/>
    <xf numFmtId="0" fontId="3" fillId="2" borderId="4" xfId="0" applyFont="1" applyFill="1" applyBorder="1"/>
    <xf numFmtId="0" fontId="3" fillId="2" borderId="3" xfId="0" applyFont="1" applyFill="1" applyBorder="1"/>
    <xf numFmtId="0" fontId="3" fillId="2" borderId="10" xfId="0" applyFont="1" applyFill="1" applyBorder="1"/>
    <xf numFmtId="0" fontId="3" fillId="2" borderId="1" xfId="0" applyFont="1" applyFill="1" applyBorder="1"/>
    <xf numFmtId="0" fontId="3" fillId="2" borderId="13" xfId="0" applyFont="1" applyFill="1" applyBorder="1"/>
    <xf numFmtId="0" fontId="3" fillId="2" borderId="16" xfId="0" applyFont="1" applyFill="1" applyBorder="1"/>
    <xf numFmtId="0" fontId="3" fillId="2" borderId="2" xfId="0" applyFont="1" applyFill="1" applyBorder="1"/>
    <xf numFmtId="1" fontId="3" fillId="2" borderId="11" xfId="0" applyNumberFormat="1" applyFont="1" applyFill="1" applyBorder="1"/>
    <xf numFmtId="1" fontId="3" fillId="2" borderId="9" xfId="0" applyNumberFormat="1" applyFont="1" applyFill="1" applyBorder="1"/>
    <xf numFmtId="1" fontId="3" fillId="2" borderId="14" xfId="0" applyNumberFormat="1" applyFont="1" applyFill="1" applyBorder="1"/>
    <xf numFmtId="1" fontId="3" fillId="2" borderId="0" xfId="0" applyNumberFormat="1" applyFont="1" applyFill="1"/>
    <xf numFmtId="1" fontId="3" fillId="2" borderId="10" xfId="0" applyNumberFormat="1" applyFont="1" applyFill="1" applyBorder="1"/>
    <xf numFmtId="1" fontId="3" fillId="2" borderId="1" xfId="0" applyNumberFormat="1" applyFont="1" applyFill="1" applyBorder="1"/>
    <xf numFmtId="1" fontId="3" fillId="2" borderId="13" xfId="0" applyNumberFormat="1" applyFont="1" applyFill="1" applyBorder="1"/>
    <xf numFmtId="1" fontId="3" fillId="2" borderId="16" xfId="0" applyNumberFormat="1" applyFont="1" applyFill="1" applyBorder="1"/>
    <xf numFmtId="0" fontId="3" fillId="2" borderId="9" xfId="0" applyFont="1" applyFill="1" applyBorder="1"/>
    <xf numFmtId="1" fontId="3" fillId="2" borderId="12" xfId="0" applyNumberFormat="1" applyFont="1" applyFill="1" applyBorder="1"/>
    <xf numFmtId="1" fontId="3" fillId="2" borderId="3" xfId="0" applyNumberFormat="1" applyFont="1" applyFill="1" applyBorder="1"/>
    <xf numFmtId="1" fontId="3" fillId="2" borderId="15" xfId="0" applyNumberFormat="1" applyFont="1" applyFill="1" applyBorder="1"/>
    <xf numFmtId="0" fontId="5" fillId="2" borderId="0" xfId="0" applyFont="1" applyFill="1"/>
    <xf numFmtId="9" fontId="3" fillId="2" borderId="0" xfId="1" applyFont="1" applyFill="1"/>
    <xf numFmtId="0" fontId="3" fillId="2" borderId="0" xfId="0" applyFont="1" applyFill="1" applyAlignment="1">
      <alignment horizontal="righ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165" fontId="3" fillId="2" borderId="1" xfId="0" applyNumberFormat="1" applyFont="1" applyFill="1" applyBorder="1"/>
    <xf numFmtId="9" fontId="3" fillId="2" borderId="1" xfId="1" applyFont="1" applyFill="1" applyBorder="1"/>
    <xf numFmtId="0" fontId="3" fillId="2" borderId="11" xfId="0" applyFont="1" applyFill="1" applyBorder="1"/>
    <xf numFmtId="0" fontId="3" fillId="2" borderId="12" xfId="0" applyFont="1" applyFill="1" applyBorder="1"/>
    <xf numFmtId="9" fontId="3" fillId="2" borderId="9" xfId="1" applyFont="1" applyFill="1" applyBorder="1"/>
    <xf numFmtId="9" fontId="3" fillId="2" borderId="3" xfId="1" applyFont="1" applyFill="1" applyBorder="1"/>
    <xf numFmtId="0" fontId="3" fillId="2" borderId="1" xfId="1" applyNumberFormat="1" applyFont="1" applyFill="1" applyBorder="1"/>
    <xf numFmtId="0" fontId="3" fillId="2" borderId="9" xfId="1" applyNumberFormat="1" applyFont="1" applyFill="1" applyBorder="1"/>
    <xf numFmtId="0" fontId="3" fillId="2" borderId="3" xfId="1" applyNumberFormat="1" applyFont="1" applyFill="1" applyBorder="1"/>
    <xf numFmtId="1" fontId="3" fillId="3" borderId="1" xfId="1" applyNumberFormat="1" applyFont="1" applyFill="1" applyBorder="1"/>
    <xf numFmtId="0" fontId="3" fillId="3" borderId="2" xfId="0" applyFont="1" applyFill="1" applyBorder="1"/>
    <xf numFmtId="1" fontId="3" fillId="3" borderId="9" xfId="1" applyNumberFormat="1" applyFont="1" applyFill="1" applyBorder="1"/>
    <xf numFmtId="1" fontId="3" fillId="3" borderId="3" xfId="1" applyNumberFormat="1" applyFont="1" applyFill="1" applyBorder="1"/>
    <xf numFmtId="9" fontId="3" fillId="3" borderId="1" xfId="1" applyFont="1" applyFill="1" applyBorder="1"/>
    <xf numFmtId="9" fontId="3" fillId="3" borderId="9" xfId="1" applyFont="1" applyFill="1" applyBorder="1"/>
    <xf numFmtId="9" fontId="3" fillId="3" borderId="3" xfId="1" applyFont="1" applyFill="1" applyBorder="1"/>
    <xf numFmtId="0" fontId="0" fillId="2" borderId="0" xfId="0" applyFill="1"/>
    <xf numFmtId="0" fontId="5" fillId="2" borderId="0" xfId="0" applyFont="1" applyFill="1" applyAlignment="1">
      <alignment horizontal="left" vertical="top" wrapText="1"/>
    </xf>
    <xf numFmtId="1" fontId="3" fillId="2" borderId="1" xfId="1" applyNumberFormat="1" applyFont="1" applyFill="1" applyBorder="1"/>
    <xf numFmtId="1" fontId="3" fillId="2" borderId="2" xfId="0" applyNumberFormat="1" applyFont="1" applyFill="1" applyBorder="1"/>
    <xf numFmtId="1" fontId="3" fillId="3" borderId="2" xfId="0" applyNumberFormat="1" applyFont="1" applyFill="1" applyBorder="1"/>
    <xf numFmtId="1" fontId="3" fillId="2" borderId="9" xfId="1" applyNumberFormat="1" applyFont="1" applyFill="1" applyBorder="1"/>
    <xf numFmtId="1" fontId="3" fillId="2" borderId="3" xfId="1" applyNumberFormat="1" applyFont="1" applyFill="1" applyBorder="1"/>
    <xf numFmtId="0" fontId="5" fillId="2" borderId="0" xfId="0" applyFont="1" applyFill="1" applyAlignment="1">
      <alignment vertical="top"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6" fillId="2" borderId="0" xfId="0" applyFont="1" applyFill="1"/>
    <xf numFmtId="0" fontId="11" fillId="2" borderId="1" xfId="0" applyFont="1" applyFill="1" applyBorder="1"/>
    <xf numFmtId="0" fontId="9" fillId="2" borderId="0" xfId="0" applyFont="1" applyFill="1"/>
    <xf numFmtId="0" fontId="11" fillId="2" borderId="0" xfId="0" applyFont="1" applyFill="1"/>
    <xf numFmtId="0" fontId="11" fillId="2" borderId="3" xfId="0" applyFont="1" applyFill="1" applyBorder="1"/>
    <xf numFmtId="1" fontId="11" fillId="2" borderId="1" xfId="0" applyNumberFormat="1" applyFont="1" applyFill="1" applyBorder="1"/>
    <xf numFmtId="0" fontId="10" fillId="2" borderId="0" xfId="0" applyFont="1" applyFill="1"/>
    <xf numFmtId="0" fontId="12" fillId="2" borderId="0" xfId="0" applyFont="1" applyFill="1"/>
    <xf numFmtId="9" fontId="11" fillId="2" borderId="0" xfId="1" applyFont="1" applyFill="1"/>
    <xf numFmtId="9" fontId="11" fillId="2" borderId="0" xfId="0" applyNumberFormat="1" applyFont="1" applyFill="1"/>
    <xf numFmtId="0" fontId="11" fillId="2" borderId="0" xfId="0" applyFont="1" applyFill="1" applyAlignment="1">
      <alignment horizontal="right"/>
    </xf>
    <xf numFmtId="0" fontId="3" fillId="2" borderId="0" xfId="0" applyFont="1" applyFill="1" applyAlignment="1">
      <alignment horizontal="right"/>
    </xf>
    <xf numFmtId="0" fontId="5" fillId="2" borderId="0" xfId="0" applyFont="1" applyFill="1" applyAlignment="1">
      <alignment horizontal="left" vertical="top"/>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4" xfId="0" applyFont="1" applyFill="1" applyBorder="1"/>
    <xf numFmtId="0" fontId="3" fillId="2" borderId="0" xfId="0" applyFont="1" applyFill="1" applyAlignment="1">
      <alignment vertical="center"/>
    </xf>
    <xf numFmtId="0" fontId="16" fillId="2" borderId="1" xfId="0" applyFont="1" applyFill="1" applyBorder="1"/>
    <xf numFmtId="3"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0" fontId="3" fillId="2" borderId="0" xfId="0" applyFont="1" applyFill="1" applyBorder="1"/>
    <xf numFmtId="0" fontId="3" fillId="2" borderId="14" xfId="0" applyFont="1" applyFill="1" applyBorder="1" applyAlignment="1">
      <alignment vertical="center"/>
    </xf>
    <xf numFmtId="0" fontId="4" fillId="2" borderId="1" xfId="0" applyFont="1" applyFill="1" applyBorder="1" applyAlignment="1">
      <alignment horizontal="center" vertical="center" wrapText="1"/>
    </xf>
    <xf numFmtId="166" fontId="4" fillId="2"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xf>
    <xf numFmtId="166" fontId="3" fillId="2" borderId="1" xfId="0" applyNumberFormat="1" applyFont="1" applyFill="1" applyBorder="1" applyAlignment="1">
      <alignment horizontal="center" vertical="center"/>
    </xf>
    <xf numFmtId="9" fontId="4" fillId="2" borderId="1" xfId="1" applyFont="1" applyFill="1" applyBorder="1" applyAlignment="1">
      <alignment horizontal="center" vertical="center"/>
    </xf>
    <xf numFmtId="166"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6" fillId="2" borderId="0" xfId="0" applyFont="1" applyFill="1"/>
    <xf numFmtId="0" fontId="16" fillId="3" borderId="1" xfId="0" applyFont="1" applyFill="1" applyBorder="1"/>
    <xf numFmtId="0" fontId="6" fillId="2" borderId="0" xfId="0" applyFont="1" applyFill="1" applyAlignment="1">
      <alignment horizontal="left" vertical="center" wrapText="1"/>
    </xf>
    <xf numFmtId="0" fontId="4" fillId="2" borderId="0" xfId="0" applyFont="1" applyFill="1" applyAlignment="1">
      <alignment horizontal="left" vertical="center"/>
    </xf>
    <xf numFmtId="0" fontId="9" fillId="2" borderId="0" xfId="0" applyFont="1" applyFill="1" applyAlignment="1">
      <alignment horizontal="left" vertical="center" wrapText="1"/>
    </xf>
    <xf numFmtId="0" fontId="15" fillId="2" borderId="0" xfId="0" applyFont="1" applyFill="1" applyAlignment="1">
      <alignment horizontal="left" vertical="top" wrapText="1"/>
    </xf>
    <xf numFmtId="0" fontId="5" fillId="2" borderId="0" xfId="0" applyFont="1" applyFill="1" applyAlignment="1">
      <alignment horizontal="left" vertical="top" wrapText="1"/>
    </xf>
    <xf numFmtId="0" fontId="16" fillId="2" borderId="1" xfId="0" applyFont="1" applyFill="1" applyBorder="1" applyAlignment="1">
      <alignment horizontal="center"/>
    </xf>
    <xf numFmtId="0" fontId="5" fillId="2" borderId="0" xfId="0" applyFont="1" applyFill="1" applyAlignment="1">
      <alignment horizontal="left" wrapText="1"/>
    </xf>
    <xf numFmtId="0" fontId="10" fillId="2" borderId="0" xfId="0" applyFont="1" applyFill="1" applyAlignment="1">
      <alignment horizontal="left"/>
    </xf>
    <xf numFmtId="0" fontId="16" fillId="2" borderId="5" xfId="0" applyFont="1" applyFill="1" applyBorder="1" applyAlignment="1">
      <alignment horizontal="center"/>
    </xf>
    <xf numFmtId="0" fontId="16" fillId="2" borderId="6" xfId="0" applyFont="1" applyFill="1" applyBorder="1" applyAlignment="1">
      <alignment horizontal="center"/>
    </xf>
    <xf numFmtId="0" fontId="16" fillId="2" borderId="7" xfId="0" applyFont="1" applyFill="1" applyBorder="1" applyAlignment="1">
      <alignment horizontal="center"/>
    </xf>
    <xf numFmtId="0" fontId="16" fillId="2" borderId="8" xfId="0" applyFont="1" applyFill="1" applyBorder="1" applyAlignment="1">
      <alignment horizontal="center"/>
    </xf>
    <xf numFmtId="0" fontId="5"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0" fillId="2" borderId="0" xfId="0" applyFont="1" applyFill="1" applyAlignment="1">
      <alignment horizontal="left" vertical="top" wrapText="1"/>
    </xf>
    <xf numFmtId="164" fontId="4" fillId="2" borderId="1" xfId="0" applyNumberFormat="1" applyFont="1" applyFill="1" applyBorder="1" applyAlignment="1">
      <alignment horizontal="center"/>
    </xf>
    <xf numFmtId="164" fontId="16" fillId="2" borderId="1" xfId="0" applyNumberFormat="1" applyFont="1" applyFill="1" applyBorder="1" applyAlignment="1">
      <alignment horizontal="center"/>
    </xf>
    <xf numFmtId="0" fontId="3" fillId="2" borderId="10" xfId="0" applyFont="1" applyFill="1" applyBorder="1" applyAlignment="1">
      <alignment horizontal="center"/>
    </xf>
    <xf numFmtId="0" fontId="3" fillId="2" borderId="16" xfId="0" applyFont="1" applyFill="1" applyBorder="1" applyAlignment="1">
      <alignment horizontal="center"/>
    </xf>
    <xf numFmtId="0" fontId="3" fillId="2" borderId="13" xfId="0" applyFont="1" applyFill="1" applyBorder="1" applyAlignment="1">
      <alignment horizontal="center"/>
    </xf>
    <xf numFmtId="0" fontId="10" fillId="2" borderId="0" xfId="0" applyFont="1" applyFill="1" applyAlignment="1">
      <alignment horizontal="left" wrapText="1"/>
    </xf>
    <xf numFmtId="0" fontId="16" fillId="2" borderId="10"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3" xfId="0" applyFont="1" applyFill="1" applyBorder="1" applyAlignment="1">
      <alignment horizontal="center" vertical="center"/>
    </xf>
  </cellXfs>
  <cellStyles count="3">
    <cellStyle name="Normal" xfId="0" builtinId="0"/>
    <cellStyle name="Normal 2" xfId="2" xr:uid="{00000000-0005-0000-0000-000001000000}"/>
    <cellStyle name="Pourcentage" xfId="1" builtinId="5"/>
  </cellStyles>
  <dxfs count="0"/>
  <tableStyles count="0" defaultTableStyle="TableStyleMedium2" defaultPivotStyle="PivotStyleLight16"/>
  <colors>
    <mruColors>
      <color rgb="FFFF7C80"/>
      <color rgb="FFFF99FF"/>
      <color rgb="FF6666FF"/>
      <color rgb="FFFF9999"/>
      <color rgb="FF9966FF"/>
      <color rgb="FF0099CC"/>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251821845968671E-2"/>
          <c:y val="0.27703962510183577"/>
          <c:w val="0.82871976614196219"/>
          <c:h val="0.64282915740450697"/>
        </c:manualLayout>
      </c:layout>
      <c:lineChart>
        <c:grouping val="standard"/>
        <c:varyColors val="0"/>
        <c:ser>
          <c:idx val="5"/>
          <c:order val="0"/>
          <c:spPr>
            <a:ln w="28575" cap="rnd">
              <a:solidFill>
                <a:srgbClr val="C00000"/>
              </a:solidFill>
              <a:round/>
            </a:ln>
            <a:effectLst/>
          </c:spPr>
          <c:marker>
            <c:symbol val="none"/>
          </c:marker>
          <c:dLbls>
            <c:dLbl>
              <c:idx val="37"/>
              <c:layout>
                <c:manualLayout>
                  <c:x val="0"/>
                  <c:y val="-3.7758105078279335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C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24-4D7A-817F-D8E168899B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1'!$B$5:$B$42</c:f>
              <c:numCache>
                <c:formatCode>General</c:formatCode>
                <c:ptCount val="3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numCache>
            </c:numRef>
          </c:cat>
          <c:val>
            <c:numRef>
              <c:f>'Graphique 1'!$G$45:$G$82</c:f>
              <c:numCache>
                <c:formatCode>General</c:formatCode>
                <c:ptCount val="38"/>
              </c:numCache>
            </c:numRef>
          </c:val>
          <c:smooth val="0"/>
          <c:extLst>
            <c:ext xmlns:c16="http://schemas.microsoft.com/office/drawing/2014/chart" uri="{C3380CC4-5D6E-409C-BE32-E72D297353CC}">
              <c16:uniqueId val="{00000001-DF24-4D7A-817F-D8E168899B96}"/>
            </c:ext>
          </c:extLst>
        </c:ser>
        <c:ser>
          <c:idx val="6"/>
          <c:order val="1"/>
          <c:spPr>
            <a:ln w="28575" cap="rnd">
              <a:solidFill>
                <a:srgbClr val="4472C4">
                  <a:lumMod val="75000"/>
                </a:srgbClr>
              </a:solidFill>
              <a:round/>
            </a:ln>
            <a:effectLst/>
          </c:spPr>
          <c:marker>
            <c:symbol val="none"/>
          </c:marker>
          <c:dLbls>
            <c:dLbl>
              <c:idx val="37"/>
              <c:layout>
                <c:manualLayout>
                  <c:x val="0"/>
                  <c:y val="1.4159289404354743E-2"/>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accent5">
                            <a:lumMod val="75000"/>
                          </a:schemeClr>
                        </a:solidFill>
                        <a:latin typeface="+mn-lt"/>
                        <a:ea typeface="+mn-ea"/>
                        <a:cs typeface="+mn-cs"/>
                      </a:defRPr>
                    </a:pPr>
                    <a:r>
                      <a:rPr lang="en-US" sz="1400" b="1">
                        <a:solidFill>
                          <a:schemeClr val="accent5">
                            <a:lumMod val="75000"/>
                          </a:schemeClr>
                        </a:solidFill>
                      </a:rPr>
                      <a:t>821 000</a:t>
                    </a: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5">
                          <a:lumMod val="7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F24-4D7A-817F-D8E168899B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1'!$B$5:$B$42</c:f>
              <c:numCache>
                <c:formatCode>General</c:formatCode>
                <c:ptCount val="3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numCache>
            </c:numRef>
          </c:cat>
          <c:val>
            <c:numRef>
              <c:f>'Graphique 1'!$C$5:$C$42</c:f>
              <c:numCache>
                <c:formatCode>0</c:formatCode>
                <c:ptCount val="38"/>
                <c:pt idx="0">
                  <c:v>553632</c:v>
                </c:pt>
                <c:pt idx="1">
                  <c:v>564045</c:v>
                </c:pt>
                <c:pt idx="2">
                  <c:v>572680</c:v>
                </c:pt>
                <c:pt idx="3">
                  <c:v>577281</c:v>
                </c:pt>
                <c:pt idx="4">
                  <c:v>581315</c:v>
                </c:pt>
                <c:pt idx="5">
                  <c:v>584865</c:v>
                </c:pt>
                <c:pt idx="6">
                  <c:v>590410</c:v>
                </c:pt>
                <c:pt idx="7">
                  <c:v>599438</c:v>
                </c:pt>
                <c:pt idx="8">
                  <c:v>598914.99999999895</c:v>
                </c:pt>
                <c:pt idx="9">
                  <c:v>606536.348815548</c:v>
                </c:pt>
                <c:pt idx="10">
                  <c:v>615360.69538508297</c:v>
                </c:pt>
                <c:pt idx="11">
                  <c:v>624550.20819812303</c:v>
                </c:pt>
                <c:pt idx="12">
                  <c:v>634670.80935767095</c:v>
                </c:pt>
                <c:pt idx="13">
                  <c:v>645628.283856216</c:v>
                </c:pt>
                <c:pt idx="14">
                  <c:v>656082.61882012</c:v>
                </c:pt>
                <c:pt idx="15">
                  <c:v>666261.51726782101</c:v>
                </c:pt>
                <c:pt idx="16">
                  <c:v>676132.209838112</c:v>
                </c:pt>
                <c:pt idx="17">
                  <c:v>685737.42014712899</c:v>
                </c:pt>
                <c:pt idx="18">
                  <c:v>695139.98472790304</c:v>
                </c:pt>
                <c:pt idx="19">
                  <c:v>704279.12029288802</c:v>
                </c:pt>
                <c:pt idx="20">
                  <c:v>713068.74727550196</c:v>
                </c:pt>
                <c:pt idx="21">
                  <c:v>721484.69925867894</c:v>
                </c:pt>
                <c:pt idx="22">
                  <c:v>729614.08569402504</c:v>
                </c:pt>
                <c:pt idx="23">
                  <c:v>737523.65175694297</c:v>
                </c:pt>
                <c:pt idx="24">
                  <c:v>745248.39999293105</c:v>
                </c:pt>
                <c:pt idx="25">
                  <c:v>752714.24092251097</c:v>
                </c:pt>
                <c:pt idx="26">
                  <c:v>759935.77839902695</c:v>
                </c:pt>
                <c:pt idx="27">
                  <c:v>766870.92575685203</c:v>
                </c:pt>
                <c:pt idx="28">
                  <c:v>773483.48906864901</c:v>
                </c:pt>
                <c:pt idx="29">
                  <c:v>779788.180749021</c:v>
                </c:pt>
                <c:pt idx="30">
                  <c:v>785770.22981573001</c:v>
                </c:pt>
                <c:pt idx="31">
                  <c:v>791527.55396202498</c:v>
                </c:pt>
                <c:pt idx="32">
                  <c:v>797055.22107721202</c:v>
                </c:pt>
                <c:pt idx="33">
                  <c:v>802350.93690946698</c:v>
                </c:pt>
                <c:pt idx="34">
                  <c:v>807382.73125724995</c:v>
                </c:pt>
                <c:pt idx="35">
                  <c:v>812130.25941314897</c:v>
                </c:pt>
                <c:pt idx="36">
                  <c:v>816658.95480821305</c:v>
                </c:pt>
                <c:pt idx="37">
                  <c:v>821002.581197744</c:v>
                </c:pt>
              </c:numCache>
            </c:numRef>
          </c:val>
          <c:smooth val="0"/>
          <c:extLst>
            <c:ext xmlns:c16="http://schemas.microsoft.com/office/drawing/2014/chart" uri="{C3380CC4-5D6E-409C-BE32-E72D297353CC}">
              <c16:uniqueId val="{00000003-DF24-4D7A-817F-D8E168899B96}"/>
            </c:ext>
          </c:extLst>
        </c:ser>
        <c:ser>
          <c:idx val="7"/>
          <c:order val="2"/>
          <c:spPr>
            <a:ln w="28575" cap="rnd">
              <a:solidFill>
                <a:srgbClr val="FF99FF"/>
              </a:solidFill>
              <a:round/>
            </a:ln>
            <a:effectLst/>
          </c:spPr>
          <c:marker>
            <c:symbol val="none"/>
          </c:marker>
          <c:dLbls>
            <c:dLbl>
              <c:idx val="37"/>
              <c:tx>
                <c:rich>
                  <a:bodyPr rot="0" spcFirstLastPara="1" vertOverflow="ellipsis" vert="horz" wrap="square" lIns="38100" tIns="19050" rIns="38100" bIns="19050" anchor="ctr" anchorCtr="1">
                    <a:spAutoFit/>
                  </a:bodyPr>
                  <a:lstStyle/>
                  <a:p>
                    <a:pPr>
                      <a:defRPr sz="1400" b="1" i="0" u="none" strike="noStrike" kern="1200" baseline="0">
                        <a:solidFill>
                          <a:srgbClr val="FF99FF"/>
                        </a:solidFill>
                        <a:latin typeface="+mn-lt"/>
                        <a:ea typeface="+mn-ea"/>
                        <a:cs typeface="+mn-cs"/>
                      </a:defRPr>
                    </a:pPr>
                    <a:r>
                      <a:rPr lang="en-US" sz="1400" b="1">
                        <a:solidFill>
                          <a:srgbClr val="FF99FF"/>
                        </a:solidFill>
                      </a:rPr>
                      <a:t>886 000</a:t>
                    </a: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FF99FF"/>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F24-4D7A-817F-D8E168899B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1'!$B$5:$B$42</c:f>
              <c:numCache>
                <c:formatCode>General</c:formatCode>
                <c:ptCount val="3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numCache>
            </c:numRef>
          </c:cat>
          <c:val>
            <c:numRef>
              <c:f>'Graphique 1'!$D$5:$D$42</c:f>
              <c:numCache>
                <c:formatCode>0</c:formatCode>
                <c:ptCount val="38"/>
                <c:pt idx="0">
                  <c:v>553632</c:v>
                </c:pt>
                <c:pt idx="1">
                  <c:v>564045</c:v>
                </c:pt>
                <c:pt idx="2">
                  <c:v>572680</c:v>
                </c:pt>
                <c:pt idx="3">
                  <c:v>577281</c:v>
                </c:pt>
                <c:pt idx="4">
                  <c:v>581315</c:v>
                </c:pt>
                <c:pt idx="5">
                  <c:v>584865</c:v>
                </c:pt>
                <c:pt idx="6">
                  <c:v>590410</c:v>
                </c:pt>
                <c:pt idx="7">
                  <c:v>599438</c:v>
                </c:pt>
                <c:pt idx="8">
                  <c:v>598914.99999999895</c:v>
                </c:pt>
                <c:pt idx="9">
                  <c:v>606536.348815548</c:v>
                </c:pt>
                <c:pt idx="10">
                  <c:v>615054.69538508204</c:v>
                </c:pt>
                <c:pt idx="11">
                  <c:v>623934.02081784105</c:v>
                </c:pt>
                <c:pt idx="12">
                  <c:v>634427.69692483905</c:v>
                </c:pt>
                <c:pt idx="13">
                  <c:v>647207.22272282199</c:v>
                </c:pt>
                <c:pt idx="14">
                  <c:v>660845.12411017297</c:v>
                </c:pt>
                <c:pt idx="15">
                  <c:v>674062.30903816095</c:v>
                </c:pt>
                <c:pt idx="16">
                  <c:v>686862.51251575805</c:v>
                </c:pt>
                <c:pt idx="17">
                  <c:v>699337.02709230804</c:v>
                </c:pt>
                <c:pt idx="18">
                  <c:v>711567.94323393598</c:v>
                </c:pt>
                <c:pt idx="19">
                  <c:v>723513.30417364603</c:v>
                </c:pt>
                <c:pt idx="20">
                  <c:v>735095.99473918101</c:v>
                </c:pt>
                <c:pt idx="21">
                  <c:v>746290.00146658695</c:v>
                </c:pt>
                <c:pt idx="22">
                  <c:v>757180.41452712403</c:v>
                </c:pt>
                <c:pt idx="23">
                  <c:v>767830.36717886303</c:v>
                </c:pt>
                <c:pt idx="24">
                  <c:v>778270.61683628894</c:v>
                </c:pt>
                <c:pt idx="25">
                  <c:v>788424.10904117895</c:v>
                </c:pt>
                <c:pt idx="26">
                  <c:v>798305.27636785503</c:v>
                </c:pt>
                <c:pt idx="27">
                  <c:v>807872.62794814305</c:v>
                </c:pt>
                <c:pt idx="28">
                  <c:v>817089.51262143604</c:v>
                </c:pt>
                <c:pt idx="29">
                  <c:v>825968.35007888195</c:v>
                </c:pt>
                <c:pt idx="30">
                  <c:v>834491.007605855</c:v>
                </c:pt>
                <c:pt idx="31">
                  <c:v>842753.51311650104</c:v>
                </c:pt>
                <c:pt idx="32">
                  <c:v>850750.22089434799</c:v>
                </c:pt>
                <c:pt idx="33">
                  <c:v>858478.22651633597</c:v>
                </c:pt>
                <c:pt idx="34">
                  <c:v>865904.40891398594</c:v>
                </c:pt>
                <c:pt idx="35">
                  <c:v>873006.77000889997</c:v>
                </c:pt>
                <c:pt idx="36">
                  <c:v>879849.96110972401</c:v>
                </c:pt>
                <c:pt idx="37">
                  <c:v>886467.87836832996</c:v>
                </c:pt>
              </c:numCache>
            </c:numRef>
          </c:val>
          <c:smooth val="0"/>
          <c:extLst>
            <c:ext xmlns:c16="http://schemas.microsoft.com/office/drawing/2014/chart" uri="{C3380CC4-5D6E-409C-BE32-E72D297353CC}">
              <c16:uniqueId val="{00000005-DF24-4D7A-817F-D8E168899B96}"/>
            </c:ext>
          </c:extLst>
        </c:ser>
        <c:ser>
          <c:idx val="8"/>
          <c:order val="3"/>
          <c:spPr>
            <a:ln w="28575" cap="rnd">
              <a:solidFill>
                <a:srgbClr val="ED7D31">
                  <a:lumMod val="60000"/>
                  <a:lumOff val="40000"/>
                </a:srgbClr>
              </a:solidFill>
              <a:round/>
            </a:ln>
            <a:effectLst/>
          </c:spPr>
          <c:marker>
            <c:symbol val="none"/>
          </c:marker>
          <c:dLbls>
            <c:dLbl>
              <c:idx val="37"/>
              <c:tx>
                <c:rich>
                  <a:bodyPr rot="0" spcFirstLastPara="1" vertOverflow="ellipsis" vert="horz" wrap="square" lIns="38100" tIns="19050" rIns="38100" bIns="19050" anchor="ctr" anchorCtr="1">
                    <a:spAutoFit/>
                  </a:bodyPr>
                  <a:lstStyle/>
                  <a:p>
                    <a:pPr>
                      <a:defRPr sz="1400" b="1" i="0" u="none" strike="noStrike" kern="1200" baseline="0">
                        <a:solidFill>
                          <a:schemeClr val="accent2">
                            <a:lumMod val="60000"/>
                            <a:lumOff val="40000"/>
                          </a:schemeClr>
                        </a:solidFill>
                        <a:latin typeface="+mn-lt"/>
                        <a:ea typeface="+mn-ea"/>
                        <a:cs typeface="+mn-cs"/>
                      </a:defRPr>
                    </a:pPr>
                    <a:r>
                      <a:rPr lang="en-US" sz="1400" b="1">
                        <a:solidFill>
                          <a:schemeClr val="accent2">
                            <a:lumMod val="60000"/>
                            <a:lumOff val="40000"/>
                          </a:schemeClr>
                        </a:solidFill>
                      </a:rPr>
                      <a:t>847 000</a:t>
                    </a: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2">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F24-4D7A-817F-D8E168899B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1'!$B$5:$B$42</c:f>
              <c:numCache>
                <c:formatCode>General</c:formatCode>
                <c:ptCount val="3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numCache>
            </c:numRef>
          </c:cat>
          <c:val>
            <c:numRef>
              <c:f>'Graphique 1'!$E$5:$E$42</c:f>
              <c:numCache>
                <c:formatCode>0</c:formatCode>
                <c:ptCount val="38"/>
                <c:pt idx="0">
                  <c:v>553632</c:v>
                </c:pt>
                <c:pt idx="1">
                  <c:v>564045</c:v>
                </c:pt>
                <c:pt idx="2">
                  <c:v>572680</c:v>
                </c:pt>
                <c:pt idx="3">
                  <c:v>577281</c:v>
                </c:pt>
                <c:pt idx="4">
                  <c:v>581315</c:v>
                </c:pt>
                <c:pt idx="5">
                  <c:v>584865</c:v>
                </c:pt>
                <c:pt idx="6">
                  <c:v>590410</c:v>
                </c:pt>
                <c:pt idx="7">
                  <c:v>599438</c:v>
                </c:pt>
                <c:pt idx="8">
                  <c:v>598914.99999999895</c:v>
                </c:pt>
                <c:pt idx="9">
                  <c:v>606536.348815548</c:v>
                </c:pt>
                <c:pt idx="10">
                  <c:v>614748.69538508204</c:v>
                </c:pt>
                <c:pt idx="11">
                  <c:v>622667.83343755698</c:v>
                </c:pt>
                <c:pt idx="12">
                  <c:v>631840.92502408603</c:v>
                </c:pt>
                <c:pt idx="13">
                  <c:v>642554.97116472002</c:v>
                </c:pt>
                <c:pt idx="14">
                  <c:v>653837.51701642701</c:v>
                </c:pt>
                <c:pt idx="15">
                  <c:v>665503.39070275996</c:v>
                </c:pt>
                <c:pt idx="16">
                  <c:v>676768.13294280402</c:v>
                </c:pt>
                <c:pt idx="17">
                  <c:v>687701.91526588902</c:v>
                </c:pt>
                <c:pt idx="18">
                  <c:v>698397.88067967305</c:v>
                </c:pt>
                <c:pt idx="19">
                  <c:v>708809.73914272303</c:v>
                </c:pt>
                <c:pt idx="20">
                  <c:v>718863.92071510397</c:v>
                </c:pt>
                <c:pt idx="21">
                  <c:v>728541.63909428997</c:v>
                </c:pt>
                <c:pt idx="22">
                  <c:v>737929.578093588</c:v>
                </c:pt>
                <c:pt idx="23">
                  <c:v>747092.67032802897</c:v>
                </c:pt>
                <c:pt idx="24">
                  <c:v>756062.95559446304</c:v>
                </c:pt>
                <c:pt idx="25">
                  <c:v>764763.44571098802</c:v>
                </c:pt>
                <c:pt idx="26">
                  <c:v>773207.86603440298</c:v>
                </c:pt>
                <c:pt idx="27">
                  <c:v>781355.317025178</c:v>
                </c:pt>
                <c:pt idx="28">
                  <c:v>789170.36803588702</c:v>
                </c:pt>
                <c:pt idx="29">
                  <c:v>796667.17874501401</c:v>
                </c:pt>
                <c:pt idx="30">
                  <c:v>803829.09076281905</c:v>
                </c:pt>
                <c:pt idx="31">
                  <c:v>810752.18051511201</c:v>
                </c:pt>
                <c:pt idx="32">
                  <c:v>817430.93815720698</c:v>
                </c:pt>
                <c:pt idx="33">
                  <c:v>823862.80716124596</c:v>
                </c:pt>
                <c:pt idx="34">
                  <c:v>830015.25545902795</c:v>
                </c:pt>
                <c:pt idx="35">
                  <c:v>835866.79151744104</c:v>
                </c:pt>
                <c:pt idx="36">
                  <c:v>841481.77083154302</c:v>
                </c:pt>
                <c:pt idx="37">
                  <c:v>846893.89291894797</c:v>
                </c:pt>
              </c:numCache>
            </c:numRef>
          </c:val>
          <c:smooth val="0"/>
          <c:extLst>
            <c:ext xmlns:c16="http://schemas.microsoft.com/office/drawing/2014/chart" uri="{C3380CC4-5D6E-409C-BE32-E72D297353CC}">
              <c16:uniqueId val="{00000007-DF24-4D7A-817F-D8E168899B96}"/>
            </c:ext>
          </c:extLst>
        </c:ser>
        <c:ser>
          <c:idx val="9"/>
          <c:order val="4"/>
          <c:spPr>
            <a:ln w="28575" cap="rnd">
              <a:solidFill>
                <a:srgbClr val="6666FF"/>
              </a:solidFill>
              <a:round/>
            </a:ln>
            <a:effectLst/>
          </c:spPr>
          <c:marker>
            <c:symbol val="none"/>
          </c:marker>
          <c:dLbls>
            <c:dLbl>
              <c:idx val="37"/>
              <c:layout>
                <c:manualLayout>
                  <c:x val="-2.569043031470777E-3"/>
                  <c:y val="7.0796447021773713E-3"/>
                </c:manualLayout>
              </c:layout>
              <c:tx>
                <c:rich>
                  <a:bodyPr rot="0" spcFirstLastPara="1" vertOverflow="ellipsis" vert="horz" wrap="square" lIns="38100" tIns="19050" rIns="38100" bIns="19050" anchor="ctr" anchorCtr="1">
                    <a:spAutoFit/>
                  </a:bodyPr>
                  <a:lstStyle/>
                  <a:p>
                    <a:pPr>
                      <a:defRPr sz="1400" b="1" i="0" u="none" strike="noStrike" kern="1200" baseline="0">
                        <a:solidFill>
                          <a:srgbClr val="6666FF"/>
                        </a:solidFill>
                        <a:latin typeface="+mn-lt"/>
                        <a:ea typeface="+mn-ea"/>
                        <a:cs typeface="+mn-cs"/>
                      </a:defRPr>
                    </a:pPr>
                    <a:r>
                      <a:rPr lang="en-US" sz="1400" b="1">
                        <a:solidFill>
                          <a:srgbClr val="6666FF"/>
                        </a:solidFill>
                      </a:rPr>
                      <a:t>761 000</a:t>
                    </a: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6666FF"/>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F24-4D7A-817F-D8E168899B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1'!$B$5:$B$42</c:f>
              <c:numCache>
                <c:formatCode>General</c:formatCode>
                <c:ptCount val="3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numCache>
            </c:numRef>
          </c:cat>
          <c:val>
            <c:numRef>
              <c:f>'Graphique 1'!$F$5:$F$42</c:f>
              <c:numCache>
                <c:formatCode>0</c:formatCode>
                <c:ptCount val="38"/>
                <c:pt idx="0">
                  <c:v>553632</c:v>
                </c:pt>
                <c:pt idx="1">
                  <c:v>564045</c:v>
                </c:pt>
                <c:pt idx="2">
                  <c:v>572680</c:v>
                </c:pt>
                <c:pt idx="3">
                  <c:v>577281</c:v>
                </c:pt>
                <c:pt idx="4">
                  <c:v>581315</c:v>
                </c:pt>
                <c:pt idx="5">
                  <c:v>584865</c:v>
                </c:pt>
                <c:pt idx="6">
                  <c:v>590410</c:v>
                </c:pt>
                <c:pt idx="7">
                  <c:v>599438</c:v>
                </c:pt>
                <c:pt idx="8">
                  <c:v>598914.99999999895</c:v>
                </c:pt>
                <c:pt idx="9">
                  <c:v>606536.348815548</c:v>
                </c:pt>
                <c:pt idx="10">
                  <c:v>614748.69538508204</c:v>
                </c:pt>
                <c:pt idx="11">
                  <c:v>622667.83343755698</c:v>
                </c:pt>
                <c:pt idx="12">
                  <c:v>631237.92502408405</c:v>
                </c:pt>
                <c:pt idx="13">
                  <c:v>639526.19015063299</c:v>
                </c:pt>
                <c:pt idx="14">
                  <c:v>647404.93730313203</c:v>
                </c:pt>
                <c:pt idx="15">
                  <c:v>655088.94824768195</c:v>
                </c:pt>
                <c:pt idx="16">
                  <c:v>662504.19790636899</c:v>
                </c:pt>
                <c:pt idx="17">
                  <c:v>669682.67078308098</c:v>
                </c:pt>
                <c:pt idx="18">
                  <c:v>676678.48267732002</c:v>
                </c:pt>
                <c:pt idx="19">
                  <c:v>683423.49555886805</c:v>
                </c:pt>
                <c:pt idx="20">
                  <c:v>689833.99411596195</c:v>
                </c:pt>
                <c:pt idx="21">
                  <c:v>695888.14354022499</c:v>
                </c:pt>
                <c:pt idx="22">
                  <c:v>701675.57849101396</c:v>
                </c:pt>
                <c:pt idx="23">
                  <c:v>707265.14791283896</c:v>
                </c:pt>
                <c:pt idx="24">
                  <c:v>712693.74554846797</c:v>
                </c:pt>
                <c:pt idx="25">
                  <c:v>717887.74933923304</c:v>
                </c:pt>
                <c:pt idx="26">
                  <c:v>722862.36024022999</c:v>
                </c:pt>
                <c:pt idx="27">
                  <c:v>727576.72766535694</c:v>
                </c:pt>
                <c:pt idx="28">
                  <c:v>731995.93025027204</c:v>
                </c:pt>
                <c:pt idx="29">
                  <c:v>736136.78885082295</c:v>
                </c:pt>
                <c:pt idx="30">
                  <c:v>739985.893963599</c:v>
                </c:pt>
                <c:pt idx="31">
                  <c:v>743642.05578921502</c:v>
                </c:pt>
                <c:pt idx="32">
                  <c:v>747101.21839235397</c:v>
                </c:pt>
                <c:pt idx="33">
                  <c:v>750361.67977094406</c:v>
                </c:pt>
                <c:pt idx="34">
                  <c:v>753392.36646253697</c:v>
                </c:pt>
                <c:pt idx="35">
                  <c:v>756173.31532900606</c:v>
                </c:pt>
                <c:pt idx="36">
                  <c:v>758770.00668387895</c:v>
                </c:pt>
                <c:pt idx="37">
                  <c:v>761216.402478409</c:v>
                </c:pt>
              </c:numCache>
            </c:numRef>
          </c:val>
          <c:smooth val="0"/>
          <c:extLst>
            <c:ext xmlns:c16="http://schemas.microsoft.com/office/drawing/2014/chart" uri="{C3380CC4-5D6E-409C-BE32-E72D297353CC}">
              <c16:uniqueId val="{00000009-DF24-4D7A-817F-D8E168899B96}"/>
            </c:ext>
          </c:extLst>
        </c:ser>
        <c:ser>
          <c:idx val="0"/>
          <c:order val="5"/>
          <c:tx>
            <c:v>8</c:v>
          </c:tx>
          <c:spPr>
            <a:ln w="28575" cap="rnd">
              <a:solidFill>
                <a:srgbClr val="00B050"/>
              </a:solidFill>
              <a:round/>
            </a:ln>
            <a:effectLst/>
          </c:spPr>
          <c:marker>
            <c:symbol val="none"/>
          </c:marker>
          <c:dLbls>
            <c:dLbl>
              <c:idx val="37"/>
              <c:layout>
                <c:manualLayout>
                  <c:x val="7.9892582670175478E-3"/>
                  <c:y val="-2.0871700833257462E-3"/>
                </c:manualLayout>
              </c:layout>
              <c:tx>
                <c:rich>
                  <a:bodyPr/>
                  <a:lstStyle/>
                  <a:p>
                    <a:r>
                      <a:rPr lang="en-US"/>
                      <a:t>615 000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F24-4D7A-817F-D8E168899B96}"/>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00B05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'Graphique 1'!$H$5:$H$42</c:f>
              <c:numCache>
                <c:formatCode>0</c:formatCode>
                <c:ptCount val="38"/>
                <c:pt idx="0">
                  <c:v>553632</c:v>
                </c:pt>
                <c:pt idx="1">
                  <c:v>564045</c:v>
                </c:pt>
                <c:pt idx="2">
                  <c:v>572680</c:v>
                </c:pt>
                <c:pt idx="3">
                  <c:v>577281</c:v>
                </c:pt>
                <c:pt idx="4">
                  <c:v>581315</c:v>
                </c:pt>
                <c:pt idx="5">
                  <c:v>584865</c:v>
                </c:pt>
                <c:pt idx="6">
                  <c:v>590410</c:v>
                </c:pt>
                <c:pt idx="7">
                  <c:v>599438</c:v>
                </c:pt>
                <c:pt idx="8">
                  <c:v>598914.99999999895</c:v>
                </c:pt>
                <c:pt idx="9">
                  <c:v>606536.348815548</c:v>
                </c:pt>
                <c:pt idx="10">
                  <c:v>615360.69538508297</c:v>
                </c:pt>
                <c:pt idx="11">
                  <c:v>624550.20819812303</c:v>
                </c:pt>
                <c:pt idx="12">
                  <c:v>634670.80935767095</c:v>
                </c:pt>
                <c:pt idx="13">
                  <c:v>642577.28385621496</c:v>
                </c:pt>
                <c:pt idx="14">
                  <c:v>647068.33876376704</c:v>
                </c:pt>
                <c:pt idx="15">
                  <c:v>648514.70517167402</c:v>
                </c:pt>
                <c:pt idx="16">
                  <c:v>649235.22096467798</c:v>
                </c:pt>
                <c:pt idx="17">
                  <c:v>649334.50983115402</c:v>
                </c:pt>
                <c:pt idx="18">
                  <c:v>649442.76715446904</c:v>
                </c:pt>
                <c:pt idx="19">
                  <c:v>649428.66272633802</c:v>
                </c:pt>
                <c:pt idx="20">
                  <c:v>649148.75431640598</c:v>
                </c:pt>
                <c:pt idx="21">
                  <c:v>648554.24554115103</c:v>
                </c:pt>
                <c:pt idx="22">
                  <c:v>647728.915567816</c:v>
                </c:pt>
                <c:pt idx="23">
                  <c:v>646742.03711199202</c:v>
                </c:pt>
                <c:pt idx="24">
                  <c:v>645639.59047457995</c:v>
                </c:pt>
                <c:pt idx="25">
                  <c:v>644357.79681162396</c:v>
                </c:pt>
                <c:pt idx="26">
                  <c:v>642918.58743977395</c:v>
                </c:pt>
                <c:pt idx="27">
                  <c:v>641282.69373409601</c:v>
                </c:pt>
                <c:pt idx="28">
                  <c:v>639414.68514982297</c:v>
                </c:pt>
                <c:pt idx="29">
                  <c:v>637332.76421095501</c:v>
                </c:pt>
                <c:pt idx="30">
                  <c:v>635028.44529386901</c:v>
                </c:pt>
                <c:pt idx="31">
                  <c:v>632607.25661293895</c:v>
                </c:pt>
                <c:pt idx="32">
                  <c:v>630069.77365847805</c:v>
                </c:pt>
                <c:pt idx="33">
                  <c:v>627417.00249343202</c:v>
                </c:pt>
                <c:pt idx="34">
                  <c:v>624620.191335376</c:v>
                </c:pt>
                <c:pt idx="35">
                  <c:v>621662.52011639206</c:v>
                </c:pt>
                <c:pt idx="36">
                  <c:v>618613.02162923699</c:v>
                </c:pt>
                <c:pt idx="37">
                  <c:v>615507.60962427105</c:v>
                </c:pt>
              </c:numCache>
            </c:numRef>
          </c:val>
          <c:smooth val="0"/>
          <c:extLst>
            <c:ext xmlns:c16="http://schemas.microsoft.com/office/drawing/2014/chart" uri="{C3380CC4-5D6E-409C-BE32-E72D297353CC}">
              <c16:uniqueId val="{0000000C-DF24-4D7A-817F-D8E168899B96}"/>
            </c:ext>
          </c:extLst>
        </c:ser>
        <c:ser>
          <c:idx val="10"/>
          <c:order val="6"/>
          <c:spPr>
            <a:ln w="28575" cap="rnd">
              <a:solidFill>
                <a:srgbClr val="C00000"/>
              </a:solidFill>
              <a:round/>
            </a:ln>
            <a:effectLst/>
          </c:spPr>
          <c:marker>
            <c:symbol val="none"/>
          </c:marker>
          <c:dLbls>
            <c:dLbl>
              <c:idx val="37"/>
              <c:layout>
                <c:manualLayout>
                  <c:x val="-6.4226075786771308E-3"/>
                  <c:y val="-4.2477868213064228E-2"/>
                </c:manualLayout>
              </c:layout>
              <c:tx>
                <c:rich>
                  <a:bodyPr rot="0" spcFirstLastPara="1" vertOverflow="ellipsis" vert="horz" wrap="square" lIns="38100" tIns="19050" rIns="38100" bIns="19050" anchor="ctr" anchorCtr="1">
                    <a:spAutoFit/>
                  </a:bodyPr>
                  <a:lstStyle/>
                  <a:p>
                    <a:pPr>
                      <a:defRPr sz="1400" b="1" i="0" u="none" strike="noStrike" kern="1200" baseline="0">
                        <a:solidFill>
                          <a:srgbClr val="C00000"/>
                        </a:solidFill>
                        <a:latin typeface="+mn-lt"/>
                        <a:ea typeface="+mn-ea"/>
                        <a:cs typeface="+mn-cs"/>
                      </a:defRPr>
                    </a:pPr>
                    <a:r>
                      <a:rPr lang="en-US" sz="1400" b="1">
                        <a:solidFill>
                          <a:srgbClr val="C00000"/>
                        </a:solidFill>
                      </a:rPr>
                      <a:t>902 000</a:t>
                    </a: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C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DF24-4D7A-817F-D8E168899B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1'!$B$5:$B$42</c:f>
              <c:numCache>
                <c:formatCode>General</c:formatCode>
                <c:ptCount val="3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pt idx="18">
                  <c:v>2031</c:v>
                </c:pt>
                <c:pt idx="19">
                  <c:v>2032</c:v>
                </c:pt>
                <c:pt idx="20">
                  <c:v>2033</c:v>
                </c:pt>
                <c:pt idx="21">
                  <c:v>2034</c:v>
                </c:pt>
                <c:pt idx="22">
                  <c:v>2035</c:v>
                </c:pt>
                <c:pt idx="23">
                  <c:v>2036</c:v>
                </c:pt>
                <c:pt idx="24">
                  <c:v>2037</c:v>
                </c:pt>
                <c:pt idx="25">
                  <c:v>2038</c:v>
                </c:pt>
                <c:pt idx="26">
                  <c:v>2039</c:v>
                </c:pt>
                <c:pt idx="27">
                  <c:v>2040</c:v>
                </c:pt>
                <c:pt idx="28">
                  <c:v>2041</c:v>
                </c:pt>
                <c:pt idx="29">
                  <c:v>2042</c:v>
                </c:pt>
                <c:pt idx="30">
                  <c:v>2043</c:v>
                </c:pt>
                <c:pt idx="31">
                  <c:v>2044</c:v>
                </c:pt>
                <c:pt idx="32">
                  <c:v>2045</c:v>
                </c:pt>
                <c:pt idx="33">
                  <c:v>2046</c:v>
                </c:pt>
                <c:pt idx="34">
                  <c:v>2047</c:v>
                </c:pt>
                <c:pt idx="35">
                  <c:v>2048</c:v>
                </c:pt>
                <c:pt idx="36">
                  <c:v>2049</c:v>
                </c:pt>
                <c:pt idx="37">
                  <c:v>2050</c:v>
                </c:pt>
              </c:numCache>
            </c:numRef>
          </c:cat>
          <c:val>
            <c:numRef>
              <c:f>'Graphique 1'!$G$5:$G$42</c:f>
              <c:numCache>
                <c:formatCode>0</c:formatCode>
                <c:ptCount val="38"/>
                <c:pt idx="0">
                  <c:v>553632</c:v>
                </c:pt>
                <c:pt idx="1">
                  <c:v>564045</c:v>
                </c:pt>
                <c:pt idx="2">
                  <c:v>572680</c:v>
                </c:pt>
                <c:pt idx="3">
                  <c:v>577281</c:v>
                </c:pt>
                <c:pt idx="4">
                  <c:v>581315</c:v>
                </c:pt>
                <c:pt idx="5">
                  <c:v>584865</c:v>
                </c:pt>
                <c:pt idx="6">
                  <c:v>590410</c:v>
                </c:pt>
                <c:pt idx="7">
                  <c:v>599438</c:v>
                </c:pt>
                <c:pt idx="8">
                  <c:v>598914.99999999895</c:v>
                </c:pt>
                <c:pt idx="9">
                  <c:v>606536.348815548</c:v>
                </c:pt>
                <c:pt idx="10">
                  <c:v>615360.69538508297</c:v>
                </c:pt>
                <c:pt idx="11">
                  <c:v>624550.20819812303</c:v>
                </c:pt>
                <c:pt idx="12">
                  <c:v>634670.80935767095</c:v>
                </c:pt>
                <c:pt idx="13">
                  <c:v>649440.283856216</c:v>
                </c:pt>
                <c:pt idx="14">
                  <c:v>663534.54788429895</c:v>
                </c:pt>
                <c:pt idx="15">
                  <c:v>677173.36651880899</c:v>
                </c:pt>
                <c:pt idx="16">
                  <c:v>690547.75352712802</c:v>
                </c:pt>
                <c:pt idx="17">
                  <c:v>703587.18416817102</c:v>
                </c:pt>
                <c:pt idx="18">
                  <c:v>716377.48759366898</c:v>
                </c:pt>
                <c:pt idx="19">
                  <c:v>728888.04868088895</c:v>
                </c:pt>
                <c:pt idx="20">
                  <c:v>741029.58729426702</c:v>
                </c:pt>
                <c:pt idx="21">
                  <c:v>752777.36503278499</c:v>
                </c:pt>
                <c:pt idx="22">
                  <c:v>764216.82759742404</c:v>
                </c:pt>
                <c:pt idx="23">
                  <c:v>775410.48308951303</c:v>
                </c:pt>
                <c:pt idx="24">
                  <c:v>786387.32509088295</c:v>
                </c:pt>
                <c:pt idx="25">
                  <c:v>797071.29598959</c:v>
                </c:pt>
                <c:pt idx="26">
                  <c:v>807477.13148525998</c:v>
                </c:pt>
                <c:pt idx="27">
                  <c:v>817563.02201419906</c:v>
                </c:pt>
                <c:pt idx="28">
                  <c:v>827292.76650047197</c:v>
                </c:pt>
                <c:pt idx="29">
                  <c:v>836676.53884692804</c:v>
                </c:pt>
                <c:pt idx="30">
                  <c:v>845696.04925624502</c:v>
                </c:pt>
                <c:pt idx="31">
                  <c:v>854447.67521561706</c:v>
                </c:pt>
                <c:pt idx="32">
                  <c:v>862925.65726041805</c:v>
                </c:pt>
                <c:pt idx="33">
                  <c:v>871127.53636570601</c:v>
                </c:pt>
                <c:pt idx="34">
                  <c:v>879019.14093590796</c:v>
                </c:pt>
                <c:pt idx="35">
                  <c:v>886578.40145821497</c:v>
                </c:pt>
                <c:pt idx="36">
                  <c:v>893870.26476481999</c:v>
                </c:pt>
                <c:pt idx="37">
                  <c:v>900928.47570400801</c:v>
                </c:pt>
              </c:numCache>
            </c:numRef>
          </c:val>
          <c:smooth val="0"/>
          <c:extLst>
            <c:ext xmlns:c16="http://schemas.microsoft.com/office/drawing/2014/chart" uri="{C3380CC4-5D6E-409C-BE32-E72D297353CC}">
              <c16:uniqueId val="{0000000B-DF24-4D7A-817F-D8E168899B96}"/>
            </c:ext>
          </c:extLst>
        </c:ser>
        <c:dLbls>
          <c:showLegendKey val="0"/>
          <c:showVal val="0"/>
          <c:showCatName val="0"/>
          <c:showSerName val="0"/>
          <c:showPercent val="0"/>
          <c:showBubbleSize val="0"/>
        </c:dLbls>
        <c:smooth val="0"/>
        <c:axId val="401980400"/>
        <c:axId val="401982696"/>
      </c:lineChart>
      <c:catAx>
        <c:axId val="401980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crossAx val="401982696"/>
        <c:crosses val="autoZero"/>
        <c:auto val="1"/>
        <c:lblAlgn val="ctr"/>
        <c:lblOffset val="100"/>
        <c:tickLblSkip val="2"/>
        <c:noMultiLvlLbl val="0"/>
      </c:catAx>
      <c:valAx>
        <c:axId val="401982696"/>
        <c:scaling>
          <c:orientation val="minMax"/>
          <c:min val="5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crossAx val="401980400"/>
        <c:crosses val="autoZero"/>
        <c:crossBetween val="between"/>
        <c:majorUnit val="5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a:ln w="28575" cap="rnd">
              <a:solidFill>
                <a:schemeClr val="accent1"/>
              </a:solidFill>
              <a:round/>
            </a:ln>
            <a:effectLst/>
          </c:spPr>
          <c:marker>
            <c:symbol val="none"/>
          </c:marker>
          <c:val>
            <c:numRef>
              <c:f>'Graphique 1'!$B$132:$B$169</c:f>
              <c:numCache>
                <c:formatCode>General</c:formatCode>
                <c:ptCount val="38"/>
              </c:numCache>
            </c:numRef>
          </c:val>
          <c:smooth val="0"/>
          <c:extLst>
            <c:ext xmlns:c16="http://schemas.microsoft.com/office/drawing/2014/chart" uri="{C3380CC4-5D6E-409C-BE32-E72D297353CC}">
              <c16:uniqueId val="{00000000-F782-4379-97D3-FDA1461B043E}"/>
            </c:ext>
          </c:extLst>
        </c:ser>
        <c:ser>
          <c:idx val="1"/>
          <c:order val="1"/>
          <c:spPr>
            <a:ln w="28575" cap="rnd">
              <a:solidFill>
                <a:schemeClr val="accent2"/>
              </a:solidFill>
              <a:round/>
            </a:ln>
            <a:effectLst/>
          </c:spPr>
          <c:marker>
            <c:symbol val="none"/>
          </c:marker>
          <c:val>
            <c:numRef>
              <c:f>'Graphique 1'!$C$132:$C$169</c:f>
              <c:numCache>
                <c:formatCode>General</c:formatCode>
                <c:ptCount val="38"/>
              </c:numCache>
            </c:numRef>
          </c:val>
          <c:smooth val="0"/>
          <c:extLst>
            <c:ext xmlns:c16="http://schemas.microsoft.com/office/drawing/2014/chart" uri="{C3380CC4-5D6E-409C-BE32-E72D297353CC}">
              <c16:uniqueId val="{00000001-F782-4379-97D3-FDA1461B043E}"/>
            </c:ext>
          </c:extLst>
        </c:ser>
        <c:ser>
          <c:idx val="2"/>
          <c:order val="2"/>
          <c:spPr>
            <a:ln w="28575" cap="rnd">
              <a:solidFill>
                <a:schemeClr val="accent3"/>
              </a:solidFill>
              <a:round/>
            </a:ln>
            <a:effectLst/>
          </c:spPr>
          <c:marker>
            <c:symbol val="none"/>
          </c:marker>
          <c:val>
            <c:numRef>
              <c:f>'Graphique 1'!$D$132:$D$169</c:f>
              <c:numCache>
                <c:formatCode>General</c:formatCode>
                <c:ptCount val="38"/>
              </c:numCache>
            </c:numRef>
          </c:val>
          <c:smooth val="0"/>
          <c:extLst>
            <c:ext xmlns:c16="http://schemas.microsoft.com/office/drawing/2014/chart" uri="{C3380CC4-5D6E-409C-BE32-E72D297353CC}">
              <c16:uniqueId val="{00000002-F782-4379-97D3-FDA1461B043E}"/>
            </c:ext>
          </c:extLst>
        </c:ser>
        <c:ser>
          <c:idx val="3"/>
          <c:order val="3"/>
          <c:spPr>
            <a:ln w="28575" cap="rnd">
              <a:solidFill>
                <a:schemeClr val="accent4"/>
              </a:solidFill>
              <a:round/>
            </a:ln>
            <a:effectLst/>
          </c:spPr>
          <c:marker>
            <c:symbol val="none"/>
          </c:marker>
          <c:val>
            <c:numRef>
              <c:f>'Graphique 1'!$E$132:$E$169</c:f>
              <c:numCache>
                <c:formatCode>General</c:formatCode>
                <c:ptCount val="38"/>
              </c:numCache>
            </c:numRef>
          </c:val>
          <c:smooth val="0"/>
          <c:extLst>
            <c:ext xmlns:c16="http://schemas.microsoft.com/office/drawing/2014/chart" uri="{C3380CC4-5D6E-409C-BE32-E72D297353CC}">
              <c16:uniqueId val="{00000003-F782-4379-97D3-FDA1461B043E}"/>
            </c:ext>
          </c:extLst>
        </c:ser>
        <c:ser>
          <c:idx val="4"/>
          <c:order val="4"/>
          <c:spPr>
            <a:ln w="28575" cap="rnd">
              <a:solidFill>
                <a:schemeClr val="accent5"/>
              </a:solidFill>
              <a:round/>
            </a:ln>
            <a:effectLst/>
          </c:spPr>
          <c:marker>
            <c:symbol val="none"/>
          </c:marker>
          <c:val>
            <c:numRef>
              <c:f>'Graphique 1'!$F$132:$F$169</c:f>
              <c:numCache>
                <c:formatCode>General</c:formatCode>
                <c:ptCount val="38"/>
              </c:numCache>
            </c:numRef>
          </c:val>
          <c:smooth val="0"/>
          <c:extLst>
            <c:ext xmlns:c16="http://schemas.microsoft.com/office/drawing/2014/chart" uri="{C3380CC4-5D6E-409C-BE32-E72D297353CC}">
              <c16:uniqueId val="{00000004-F782-4379-97D3-FDA1461B043E}"/>
            </c:ext>
          </c:extLst>
        </c:ser>
        <c:ser>
          <c:idx val="5"/>
          <c:order val="5"/>
          <c:spPr>
            <a:ln w="28575" cap="rnd">
              <a:solidFill>
                <a:schemeClr val="accent6"/>
              </a:solidFill>
              <a:round/>
            </a:ln>
            <a:effectLst/>
          </c:spPr>
          <c:marker>
            <c:symbol val="none"/>
          </c:marker>
          <c:val>
            <c:numRef>
              <c:f>'Graphique 1'!$G$132:$G$169</c:f>
              <c:numCache>
                <c:formatCode>General</c:formatCode>
                <c:ptCount val="38"/>
              </c:numCache>
            </c:numRef>
          </c:val>
          <c:smooth val="0"/>
          <c:extLst>
            <c:ext xmlns:c16="http://schemas.microsoft.com/office/drawing/2014/chart" uri="{C3380CC4-5D6E-409C-BE32-E72D297353CC}">
              <c16:uniqueId val="{00000005-F782-4379-97D3-FDA1461B043E}"/>
            </c:ext>
          </c:extLst>
        </c:ser>
        <c:dLbls>
          <c:showLegendKey val="0"/>
          <c:showVal val="0"/>
          <c:showCatName val="0"/>
          <c:showSerName val="0"/>
          <c:showPercent val="0"/>
          <c:showBubbleSize val="0"/>
        </c:dLbls>
        <c:smooth val="0"/>
        <c:axId val="63756704"/>
        <c:axId val="63757184"/>
      </c:lineChart>
      <c:catAx>
        <c:axId val="637567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757184"/>
        <c:crosses val="autoZero"/>
        <c:auto val="1"/>
        <c:lblAlgn val="ctr"/>
        <c:lblOffset val="100"/>
        <c:noMultiLvlLbl val="0"/>
      </c:catAx>
      <c:valAx>
        <c:axId val="63757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375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'Graphique 3'!$A$24</c:f>
              <c:strCache>
                <c:ptCount val="1"/>
              </c:strCache>
            </c:strRef>
          </c:tx>
          <c:spPr>
            <a:solidFill>
              <a:srgbClr val="6666FF"/>
            </a:solidFill>
            <a:ln>
              <a:noFill/>
            </a:ln>
            <a:effectLst/>
          </c:spPr>
          <c:invertIfNegative val="0"/>
          <c:dLbls>
            <c:dLbl>
              <c:idx val="0"/>
              <c:tx>
                <c:rich>
                  <a:bodyPr/>
                  <a:lstStyle/>
                  <a:p>
                    <a:r>
                      <a:rPr lang="en-US"/>
                      <a:t>49%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C6B-471E-9916-2FB0A50E88B2}"/>
                </c:ext>
              </c:extLst>
            </c:dLbl>
            <c:dLbl>
              <c:idx val="1"/>
              <c:tx>
                <c:rich>
                  <a:bodyPr/>
                  <a:lstStyle/>
                  <a:p>
                    <a:r>
                      <a:rPr lang="en-US"/>
                      <a:t>47%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C6B-471E-9916-2FB0A50E88B2}"/>
                </c:ext>
              </c:extLst>
            </c:dLbl>
            <c:dLbl>
              <c:idx val="2"/>
              <c:tx>
                <c:rich>
                  <a:bodyPr/>
                  <a:lstStyle/>
                  <a:p>
                    <a:r>
                      <a:rPr lang="en-US"/>
                      <a:t>40%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C6B-471E-9916-2FB0A50E88B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3'!$B$23:$D$23</c:f>
              <c:numCache>
                <c:formatCode>General</c:formatCode>
                <c:ptCount val="3"/>
              </c:numCache>
            </c:numRef>
          </c:cat>
          <c:val>
            <c:numRef>
              <c:f>'Graphique 3'!$C$6:$E$6</c:f>
              <c:numCache>
                <c:formatCode>0</c:formatCode>
                <c:ptCount val="3"/>
                <c:pt idx="0">
                  <c:v>271480</c:v>
                </c:pt>
                <c:pt idx="1">
                  <c:v>282644.21539014898</c:v>
                </c:pt>
                <c:pt idx="2">
                  <c:v>324656.27425855002</c:v>
                </c:pt>
              </c:numCache>
            </c:numRef>
          </c:val>
          <c:extLst>
            <c:ext xmlns:c16="http://schemas.microsoft.com/office/drawing/2014/chart" uri="{C3380CC4-5D6E-409C-BE32-E72D297353CC}">
              <c16:uniqueId val="{00000000-3C6B-471E-9916-2FB0A50E88B2}"/>
            </c:ext>
          </c:extLst>
        </c:ser>
        <c:ser>
          <c:idx val="1"/>
          <c:order val="1"/>
          <c:tx>
            <c:strRef>
              <c:f>'Graphique 3'!$A$25</c:f>
              <c:strCache>
                <c:ptCount val="1"/>
              </c:strCache>
            </c:strRef>
          </c:tx>
          <c:spPr>
            <a:solidFill>
              <a:srgbClr val="FF99FF"/>
            </a:solidFill>
            <a:ln>
              <a:noFill/>
            </a:ln>
            <a:effectLst/>
          </c:spPr>
          <c:invertIfNegative val="0"/>
          <c:dLbls>
            <c:dLbl>
              <c:idx val="0"/>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C6B-471E-9916-2FB0A50E88B2}"/>
                </c:ext>
              </c:extLst>
            </c:dLbl>
            <c:dLbl>
              <c:idx val="1"/>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3C6B-471E-9916-2FB0A50E88B2}"/>
                </c:ext>
              </c:extLst>
            </c:dLbl>
            <c:dLbl>
              <c:idx val="2"/>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C6B-471E-9916-2FB0A50E88B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3'!$B$23:$D$23</c:f>
              <c:numCache>
                <c:formatCode>General</c:formatCode>
                <c:ptCount val="3"/>
              </c:numCache>
            </c:numRef>
          </c:cat>
          <c:val>
            <c:numRef>
              <c:f>'Graphique 3'!$C$7:$E$7</c:f>
              <c:numCache>
                <c:formatCode>0</c:formatCode>
                <c:ptCount val="3"/>
                <c:pt idx="0">
                  <c:v>90844</c:v>
                </c:pt>
                <c:pt idx="1">
                  <c:v>93295.0436287341</c:v>
                </c:pt>
                <c:pt idx="2">
                  <c:v>131860.15525557601</c:v>
                </c:pt>
              </c:numCache>
            </c:numRef>
          </c:val>
          <c:extLst>
            <c:ext xmlns:c16="http://schemas.microsoft.com/office/drawing/2014/chart" uri="{C3380CC4-5D6E-409C-BE32-E72D297353CC}">
              <c16:uniqueId val="{00000001-3C6B-471E-9916-2FB0A50E88B2}"/>
            </c:ext>
          </c:extLst>
        </c:ser>
        <c:ser>
          <c:idx val="2"/>
          <c:order val="2"/>
          <c:tx>
            <c:strRef>
              <c:f>'Graphique 3'!$A$26</c:f>
              <c:strCache>
                <c:ptCount val="1"/>
              </c:strCache>
            </c:strRef>
          </c:tx>
          <c:spPr>
            <a:solidFill>
              <a:srgbClr val="99CCFF"/>
            </a:solidFill>
            <a:ln>
              <a:noFill/>
            </a:ln>
            <a:effectLst/>
          </c:spPr>
          <c:invertIfNegative val="0"/>
          <c:dLbls>
            <c:dLbl>
              <c:idx val="0"/>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3C6B-471E-9916-2FB0A50E88B2}"/>
                </c:ext>
              </c:extLst>
            </c:dLbl>
            <c:dLbl>
              <c:idx val="1"/>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C6B-471E-9916-2FB0A50E88B2}"/>
                </c:ext>
              </c:extLst>
            </c:dLbl>
            <c:dLbl>
              <c:idx val="2"/>
              <c:tx>
                <c:rich>
                  <a:bodyPr/>
                  <a:lstStyle/>
                  <a:p>
                    <a:r>
                      <a:rPr lang="en-US"/>
                      <a:t>21%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C6B-471E-9916-2FB0A50E88B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3'!$B$23:$D$23</c:f>
              <c:numCache>
                <c:formatCode>General</c:formatCode>
                <c:ptCount val="3"/>
              </c:numCache>
            </c:numRef>
          </c:cat>
          <c:val>
            <c:numRef>
              <c:f>'Graphique 3'!$C$8:$E$8</c:f>
              <c:numCache>
                <c:formatCode>0</c:formatCode>
                <c:ptCount val="3"/>
                <c:pt idx="0">
                  <c:v>76738</c:v>
                </c:pt>
                <c:pt idx="1">
                  <c:v>98631</c:v>
                </c:pt>
                <c:pt idx="2">
                  <c:v>173044.475001527</c:v>
                </c:pt>
              </c:numCache>
            </c:numRef>
          </c:val>
          <c:extLst>
            <c:ext xmlns:c16="http://schemas.microsoft.com/office/drawing/2014/chart" uri="{C3380CC4-5D6E-409C-BE32-E72D297353CC}">
              <c16:uniqueId val="{00000002-3C6B-471E-9916-2FB0A50E88B2}"/>
            </c:ext>
          </c:extLst>
        </c:ser>
        <c:ser>
          <c:idx val="3"/>
          <c:order val="3"/>
          <c:tx>
            <c:strRef>
              <c:f>'Graphique 3'!$A$27</c:f>
              <c:strCache>
                <c:ptCount val="1"/>
              </c:strCache>
            </c:strRef>
          </c:tx>
          <c:spPr>
            <a:solidFill>
              <a:srgbClr val="FF9999"/>
            </a:solidFill>
            <a:ln>
              <a:noFill/>
            </a:ln>
            <a:effectLst/>
          </c:spPr>
          <c:invertIfNegative val="0"/>
          <c:dLbls>
            <c:dLbl>
              <c:idx val="0"/>
              <c:tx>
                <c:rich>
                  <a:bodyPr/>
                  <a:lstStyle/>
                  <a:p>
                    <a:r>
                      <a:rPr lang="en-US"/>
                      <a:t>10%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C6B-471E-9916-2FB0A50E88B2}"/>
                </c:ext>
              </c:extLst>
            </c:dLbl>
            <c:dLbl>
              <c:idx val="1"/>
              <c:tx>
                <c:rich>
                  <a:bodyPr/>
                  <a:lstStyle/>
                  <a:p>
                    <a:r>
                      <a:rPr lang="en-US"/>
                      <a:t>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C6B-471E-9916-2FB0A50E88B2}"/>
                </c:ext>
              </c:extLst>
            </c:dLbl>
            <c:dLbl>
              <c:idx val="2"/>
              <c:tx>
                <c:rich>
                  <a:bodyPr/>
                  <a:lstStyle/>
                  <a:p>
                    <a:r>
                      <a:rPr lang="en-US"/>
                      <a:t>10%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C6B-471E-9916-2FB0A50E88B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3'!$B$23:$D$23</c:f>
              <c:numCache>
                <c:formatCode>General</c:formatCode>
                <c:ptCount val="3"/>
              </c:numCache>
            </c:numRef>
          </c:cat>
          <c:val>
            <c:numRef>
              <c:f>'Graphique 3'!$C$9:$E$9</c:f>
              <c:numCache>
                <c:formatCode>0</c:formatCode>
                <c:ptCount val="3"/>
                <c:pt idx="0">
                  <c:v>54595</c:v>
                </c:pt>
                <c:pt idx="1">
                  <c:v>55133.706000599399</c:v>
                </c:pt>
                <c:pt idx="2">
                  <c:v>80906.632265800101</c:v>
                </c:pt>
              </c:numCache>
            </c:numRef>
          </c:val>
          <c:extLst>
            <c:ext xmlns:c16="http://schemas.microsoft.com/office/drawing/2014/chart" uri="{C3380CC4-5D6E-409C-BE32-E72D297353CC}">
              <c16:uniqueId val="{00000003-3C6B-471E-9916-2FB0A50E88B2}"/>
            </c:ext>
          </c:extLst>
        </c:ser>
        <c:ser>
          <c:idx val="4"/>
          <c:order val="4"/>
          <c:tx>
            <c:strRef>
              <c:f>'Graphique 3'!$A$28</c:f>
              <c:strCache>
                <c:ptCount val="1"/>
              </c:strCache>
            </c:strRef>
          </c:tx>
          <c:spPr>
            <a:solidFill>
              <a:schemeClr val="bg1">
                <a:lumMod val="85000"/>
              </a:schemeClr>
            </a:solidFill>
            <a:ln>
              <a:noFill/>
            </a:ln>
            <a:effectLst/>
          </c:spPr>
          <c:invertIfNegative val="0"/>
          <c:dLbls>
            <c:dLbl>
              <c:idx val="0"/>
              <c:tx>
                <c:rich>
                  <a:bodyPr/>
                  <a:lstStyle/>
                  <a:p>
                    <a:r>
                      <a:rPr lang="en-US"/>
                      <a:t>11%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3C6B-471E-9916-2FB0A50E88B2}"/>
                </c:ext>
              </c:extLst>
            </c:dLbl>
            <c:dLbl>
              <c:idx val="1"/>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3C6B-471E-9916-2FB0A50E88B2}"/>
                </c:ext>
              </c:extLst>
            </c:dLbl>
            <c:dLbl>
              <c:idx val="2"/>
              <c:tx>
                <c:rich>
                  <a:bodyPr/>
                  <a:lstStyle/>
                  <a:p>
                    <a:r>
                      <a:rPr lang="en-US"/>
                      <a:t>13%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3C6B-471E-9916-2FB0A50E88B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'Graphique 3'!$B$23:$D$23</c:f>
              <c:numCache>
                <c:formatCode>General</c:formatCode>
                <c:ptCount val="3"/>
              </c:numCache>
            </c:numRef>
          </c:cat>
          <c:val>
            <c:numRef>
              <c:f>'Graphique 3'!$C$10:$E$10</c:f>
              <c:numCache>
                <c:formatCode>0</c:formatCode>
                <c:ptCount val="3"/>
                <c:pt idx="0">
                  <c:v>59975</c:v>
                </c:pt>
                <c:pt idx="1">
                  <c:v>69211.034980517506</c:v>
                </c:pt>
                <c:pt idx="2">
                  <c:v>110535.04441628999</c:v>
                </c:pt>
              </c:numCache>
            </c:numRef>
          </c:val>
          <c:extLst>
            <c:ext xmlns:c16="http://schemas.microsoft.com/office/drawing/2014/chart" uri="{C3380CC4-5D6E-409C-BE32-E72D297353CC}">
              <c16:uniqueId val="{00000004-3C6B-471E-9916-2FB0A50E88B2}"/>
            </c:ext>
          </c:extLst>
        </c:ser>
        <c:dLbls>
          <c:showLegendKey val="0"/>
          <c:showVal val="0"/>
          <c:showCatName val="0"/>
          <c:showSerName val="0"/>
          <c:showPercent val="0"/>
          <c:showBubbleSize val="0"/>
        </c:dLbls>
        <c:gapWidth val="150"/>
        <c:overlap val="100"/>
        <c:axId val="1117544463"/>
        <c:axId val="1117532943"/>
      </c:barChart>
      <c:catAx>
        <c:axId val="1117544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crossAx val="1117532943"/>
        <c:crosses val="autoZero"/>
        <c:auto val="1"/>
        <c:lblAlgn val="ctr"/>
        <c:lblOffset val="100"/>
        <c:noMultiLvlLbl val="0"/>
      </c:catAx>
      <c:valAx>
        <c:axId val="11175329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crossAx val="11175444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mn-lt"/>
                <a:ea typeface="+mn-ea"/>
                <a:cs typeface="+mn-cs"/>
              </a:defRPr>
            </a:pPr>
            <a:r>
              <a:rPr lang="en-US"/>
              <a:t>Taux de diplomation (nb diplômées / quotas)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9.2792226037019518E-2"/>
          <c:y val="0.1307488684429178"/>
          <c:w val="0.88421921150195659"/>
          <c:h val="0.76823620469291232"/>
        </c:manualLayout>
      </c:layout>
      <c:lineChart>
        <c:grouping val="standard"/>
        <c:varyColors val="0"/>
        <c:ser>
          <c:idx val="0"/>
          <c:order val="0"/>
          <c:spPr>
            <a:ln w="28575" cap="rnd">
              <a:solidFill>
                <a:srgbClr val="4472C4">
                  <a:lumMod val="75000"/>
                </a:srgbClr>
              </a:solidFill>
              <a:round/>
            </a:ln>
            <a:effectLst/>
          </c:spPr>
          <c:marker>
            <c:symbol val="none"/>
          </c:marker>
          <c:cat>
            <c:numRef>
              <c:f>[1]Feuil1!$B$48:$S$48</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[1]Feuil1!$B$42:$K$42</c:f>
              <c:numCache>
                <c:formatCode>General</c:formatCode>
                <c:ptCount val="10"/>
                <c:pt idx="0">
                  <c:v>0.83432770492956465</c:v>
                </c:pt>
                <c:pt idx="1">
                  <c:v>0.82879463423704902</c:v>
                </c:pt>
                <c:pt idx="2">
                  <c:v>0.83057363095555115</c:v>
                </c:pt>
                <c:pt idx="3">
                  <c:v>0.84003496419130186</c:v>
                </c:pt>
                <c:pt idx="4">
                  <c:v>0.83324170471665537</c:v>
                </c:pt>
                <c:pt idx="5">
                  <c:v>0.83430021073716543</c:v>
                </c:pt>
                <c:pt idx="6">
                  <c:v>0.81698351438226702</c:v>
                </c:pt>
                <c:pt idx="7">
                  <c:v>0.82560879684590183</c:v>
                </c:pt>
                <c:pt idx="8">
                  <c:v>0.79378393832812422</c:v>
                </c:pt>
                <c:pt idx="9">
                  <c:v>0.78795077529715007</c:v>
                </c:pt>
              </c:numCache>
            </c:numRef>
          </c:val>
          <c:smooth val="0"/>
          <c:extLst>
            <c:ext xmlns:c16="http://schemas.microsoft.com/office/drawing/2014/chart" uri="{C3380CC4-5D6E-409C-BE32-E72D297353CC}">
              <c16:uniqueId val="{00000000-D108-42A5-8C66-E5AEF98A1B37}"/>
            </c:ext>
          </c:extLst>
        </c:ser>
        <c:ser>
          <c:idx val="1"/>
          <c:order val="1"/>
          <c:tx>
            <c:v>scénario central</c:v>
          </c:tx>
          <c:spPr>
            <a:ln w="28575" cap="rnd">
              <a:solidFill>
                <a:srgbClr val="4472C4">
                  <a:lumMod val="75000"/>
                </a:srgbClr>
              </a:solidFill>
              <a:prstDash val="dash"/>
              <a:round/>
            </a:ln>
            <a:effectLst/>
          </c:spPr>
          <c:marker>
            <c:symbol val="none"/>
          </c:marker>
          <c:cat>
            <c:numRef>
              <c:f>[1]Feuil1!$B$48:$S$48</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[1]Feuil1!$B$57:$S$57</c:f>
              <c:numCache>
                <c:formatCode>General</c:formatCode>
                <c:ptCount val="18"/>
                <c:pt idx="9">
                  <c:v>0.78795077529715007</c:v>
                </c:pt>
                <c:pt idx="10">
                  <c:v>0.76934348993237045</c:v>
                </c:pt>
                <c:pt idx="11">
                  <c:v>0.79048714541031384</c:v>
                </c:pt>
                <c:pt idx="12">
                  <c:v>0.7625922104951024</c:v>
                </c:pt>
                <c:pt idx="13">
                  <c:v>0.7625922104951024</c:v>
                </c:pt>
                <c:pt idx="14">
                  <c:v>0.7625922104951024</c:v>
                </c:pt>
                <c:pt idx="15">
                  <c:v>0.7625922104951024</c:v>
                </c:pt>
                <c:pt idx="16">
                  <c:v>0.7625922104951024</c:v>
                </c:pt>
                <c:pt idx="17">
                  <c:v>0.7625922104951024</c:v>
                </c:pt>
              </c:numCache>
            </c:numRef>
          </c:val>
          <c:smooth val="0"/>
          <c:extLst>
            <c:ext xmlns:c16="http://schemas.microsoft.com/office/drawing/2014/chart" uri="{C3380CC4-5D6E-409C-BE32-E72D297353CC}">
              <c16:uniqueId val="{00000001-D108-42A5-8C66-E5AEF98A1B37}"/>
            </c:ext>
          </c:extLst>
        </c:ser>
        <c:ser>
          <c:idx val="2"/>
          <c:order val="2"/>
          <c:tx>
            <c:v>scénario prolongement des tendances</c:v>
          </c:tx>
          <c:spPr>
            <a:ln w="28575" cap="rnd">
              <a:solidFill>
                <a:schemeClr val="accent3"/>
              </a:solidFill>
              <a:prstDash val="sysDash"/>
              <a:round/>
            </a:ln>
            <a:effectLst/>
          </c:spPr>
          <c:marker>
            <c:symbol val="none"/>
          </c:marker>
          <c:val>
            <c:numRef>
              <c:f>[1]Feuil1!$B$72:$S$72</c:f>
              <c:numCache>
                <c:formatCode>General</c:formatCode>
                <c:ptCount val="18"/>
                <c:pt idx="9">
                  <c:v>0.78795077529715007</c:v>
                </c:pt>
                <c:pt idx="10">
                  <c:v>0.73075585675024057</c:v>
                </c:pt>
                <c:pt idx="11">
                  <c:v>0.73101495567690211</c:v>
                </c:pt>
                <c:pt idx="12">
                  <c:v>0.72434319835525673</c:v>
                </c:pt>
                <c:pt idx="13">
                  <c:v>0.74346770442517951</c:v>
                </c:pt>
                <c:pt idx="14">
                  <c:v>0.7625922104951024</c:v>
                </c:pt>
                <c:pt idx="15">
                  <c:v>0.78171671656502528</c:v>
                </c:pt>
                <c:pt idx="16">
                  <c:v>0.80084122263494817</c:v>
                </c:pt>
                <c:pt idx="17">
                  <c:v>0.81996572870487094</c:v>
                </c:pt>
              </c:numCache>
            </c:numRef>
          </c:val>
          <c:smooth val="0"/>
          <c:extLst>
            <c:ext xmlns:c16="http://schemas.microsoft.com/office/drawing/2014/chart" uri="{C3380CC4-5D6E-409C-BE32-E72D297353CC}">
              <c16:uniqueId val="{00000002-D108-42A5-8C66-E5AEF98A1B37}"/>
            </c:ext>
          </c:extLst>
        </c:ser>
        <c:dLbls>
          <c:showLegendKey val="0"/>
          <c:showVal val="0"/>
          <c:showCatName val="0"/>
          <c:showSerName val="0"/>
          <c:showPercent val="0"/>
          <c:showBubbleSize val="0"/>
        </c:dLbls>
        <c:smooth val="0"/>
        <c:axId val="401980400"/>
        <c:axId val="401982696"/>
      </c:lineChart>
      <c:catAx>
        <c:axId val="401980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crossAx val="401982696"/>
        <c:crosses val="autoZero"/>
        <c:auto val="1"/>
        <c:lblAlgn val="ctr"/>
        <c:lblOffset val="100"/>
        <c:noMultiLvlLbl val="0"/>
      </c:catAx>
      <c:valAx>
        <c:axId val="4019826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crossAx val="401980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mn-lt"/>
                <a:ea typeface="+mn-ea"/>
                <a:cs typeface="+mn-cs"/>
              </a:defRPr>
            </a:pPr>
            <a:r>
              <a:rPr lang="en-US"/>
              <a:t>Nombre de diplômées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9.2792226037019518E-2"/>
          <c:y val="0.1307488684429178"/>
          <c:w val="0.88421921150195659"/>
          <c:h val="0.76823620469291232"/>
        </c:manualLayout>
      </c:layout>
      <c:lineChart>
        <c:grouping val="standard"/>
        <c:varyColors val="0"/>
        <c:ser>
          <c:idx val="0"/>
          <c:order val="0"/>
          <c:spPr>
            <a:ln w="28575" cap="rnd">
              <a:solidFill>
                <a:srgbClr val="4472C4">
                  <a:lumMod val="75000"/>
                </a:srgbClr>
              </a:solidFill>
              <a:round/>
            </a:ln>
            <a:effectLst/>
          </c:spPr>
          <c:marker>
            <c:symbol val="none"/>
          </c:marker>
          <c:cat>
            <c:numRef>
              <c:f>[1]Feuil1!$B$48:$S$48</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[1]Feuil1!$B$39:$K$39</c:f>
              <c:numCache>
                <c:formatCode>General</c:formatCode>
                <c:ptCount val="10"/>
                <c:pt idx="0">
                  <c:v>25619</c:v>
                </c:pt>
                <c:pt idx="1">
                  <c:v>25539</c:v>
                </c:pt>
                <c:pt idx="2">
                  <c:v>25888</c:v>
                </c:pt>
                <c:pt idx="3">
                  <c:v>26111</c:v>
                </c:pt>
                <c:pt idx="4">
                  <c:v>25917</c:v>
                </c:pt>
                <c:pt idx="5">
                  <c:v>25757</c:v>
                </c:pt>
                <c:pt idx="6">
                  <c:v>25358</c:v>
                </c:pt>
                <c:pt idx="7">
                  <c:v>25558</c:v>
                </c:pt>
                <c:pt idx="8">
                  <c:v>24557</c:v>
                </c:pt>
                <c:pt idx="9">
                  <c:v>24379</c:v>
                </c:pt>
              </c:numCache>
            </c:numRef>
          </c:val>
          <c:smooth val="0"/>
          <c:extLst>
            <c:ext xmlns:c16="http://schemas.microsoft.com/office/drawing/2014/chart" uri="{C3380CC4-5D6E-409C-BE32-E72D297353CC}">
              <c16:uniqueId val="{00000000-140E-4033-9853-4A28FB9403C7}"/>
            </c:ext>
          </c:extLst>
        </c:ser>
        <c:ser>
          <c:idx val="1"/>
          <c:order val="1"/>
          <c:tx>
            <c:v>scénario central</c:v>
          </c:tx>
          <c:spPr>
            <a:ln w="28575" cap="rnd">
              <a:solidFill>
                <a:srgbClr val="4472C4">
                  <a:lumMod val="75000"/>
                </a:srgbClr>
              </a:solidFill>
              <a:prstDash val="dash"/>
              <a:round/>
            </a:ln>
            <a:effectLst/>
          </c:spPr>
          <c:marker>
            <c:symbol val="none"/>
          </c:marker>
          <c:cat>
            <c:numRef>
              <c:f>[1]Feuil1!$B$48:$S$48</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[1]Feuil1!$B$58:$S$58</c:f>
              <c:numCache>
                <c:formatCode>General</c:formatCode>
                <c:ptCount val="18"/>
                <c:pt idx="9">
                  <c:v>24379</c:v>
                </c:pt>
                <c:pt idx="10">
                  <c:v>24634.070810238529</c:v>
                </c:pt>
                <c:pt idx="11">
                  <c:v>26839.370523759113</c:v>
                </c:pt>
                <c:pt idx="12">
                  <c:v>27494.507753627702</c:v>
                </c:pt>
                <c:pt idx="13">
                  <c:v>27494.507753627702</c:v>
                </c:pt>
                <c:pt idx="14">
                  <c:v>27494.507753627702</c:v>
                </c:pt>
                <c:pt idx="15">
                  <c:v>27494.507753627702</c:v>
                </c:pt>
                <c:pt idx="16">
                  <c:v>27494.507753627702</c:v>
                </c:pt>
                <c:pt idx="17">
                  <c:v>27494.507753627702</c:v>
                </c:pt>
              </c:numCache>
            </c:numRef>
          </c:val>
          <c:smooth val="0"/>
          <c:extLst>
            <c:ext xmlns:c16="http://schemas.microsoft.com/office/drawing/2014/chart" uri="{C3380CC4-5D6E-409C-BE32-E72D297353CC}">
              <c16:uniqueId val="{00000001-140E-4033-9853-4A28FB9403C7}"/>
            </c:ext>
          </c:extLst>
        </c:ser>
        <c:ser>
          <c:idx val="2"/>
          <c:order val="2"/>
          <c:tx>
            <c:v>scénario prolongement des tendances</c:v>
          </c:tx>
          <c:spPr>
            <a:ln w="28575" cap="rnd">
              <a:solidFill>
                <a:schemeClr val="accent3"/>
              </a:solidFill>
              <a:prstDash val="sysDash"/>
              <a:round/>
            </a:ln>
            <a:effectLst/>
          </c:spPr>
          <c:marker>
            <c:symbol val="none"/>
          </c:marker>
          <c:val>
            <c:numRef>
              <c:f>[1]Feuil1!$B$73:$S$73</c:f>
              <c:numCache>
                <c:formatCode>General</c:formatCode>
                <c:ptCount val="18"/>
                <c:pt idx="9">
                  <c:v>24379</c:v>
                </c:pt>
                <c:pt idx="10">
                  <c:v>23398.510230800002</c:v>
                </c:pt>
                <c:pt idx="11">
                  <c:v>24820.11423935007</c:v>
                </c:pt>
                <c:pt idx="12">
                  <c:v>26115.477458832498</c:v>
                </c:pt>
                <c:pt idx="13">
                  <c:v>26804.992606230098</c:v>
                </c:pt>
                <c:pt idx="14">
                  <c:v>27494.507753627702</c:v>
                </c:pt>
                <c:pt idx="15">
                  <c:v>28184.022901025306</c:v>
                </c:pt>
                <c:pt idx="16">
                  <c:v>28873.53804842291</c:v>
                </c:pt>
                <c:pt idx="17">
                  <c:v>29563.05319582051</c:v>
                </c:pt>
              </c:numCache>
            </c:numRef>
          </c:val>
          <c:smooth val="0"/>
          <c:extLst>
            <c:ext xmlns:c16="http://schemas.microsoft.com/office/drawing/2014/chart" uri="{C3380CC4-5D6E-409C-BE32-E72D297353CC}">
              <c16:uniqueId val="{00000002-140E-4033-9853-4A28FB9403C7}"/>
            </c:ext>
          </c:extLst>
        </c:ser>
        <c:dLbls>
          <c:showLegendKey val="0"/>
          <c:showVal val="0"/>
          <c:showCatName val="0"/>
          <c:showSerName val="0"/>
          <c:showPercent val="0"/>
          <c:showBubbleSize val="0"/>
        </c:dLbls>
        <c:smooth val="0"/>
        <c:axId val="401980400"/>
        <c:axId val="401982696"/>
      </c:lineChart>
      <c:catAx>
        <c:axId val="401980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crossAx val="401982696"/>
        <c:crosses val="autoZero"/>
        <c:auto val="1"/>
        <c:lblAlgn val="ctr"/>
        <c:lblOffset val="100"/>
        <c:noMultiLvlLbl val="0"/>
      </c:catAx>
      <c:valAx>
        <c:axId val="4019826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crossAx val="401980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13</xdr:col>
      <xdr:colOff>0</xdr:colOff>
      <xdr:row>113</xdr:row>
      <xdr:rowOff>0</xdr:rowOff>
    </xdr:from>
    <xdr:to>
      <xdr:col>27</xdr:col>
      <xdr:colOff>459441</xdr:colOff>
      <xdr:row>144</xdr:row>
      <xdr:rowOff>179294</xdr:rowOff>
    </xdr:to>
    <xdr:graphicFrame macro="">
      <xdr:nvGraphicFramePr>
        <xdr:cNvPr id="4" name="Graphique 3">
          <a:extLst>
            <a:ext uri="{FF2B5EF4-FFF2-40B4-BE49-F238E27FC236}">
              <a16:creationId xmlns:a16="http://schemas.microsoft.com/office/drawing/2014/main" id="{5CBB7F4A-2A88-495E-896C-2CEB8E47CF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629478</xdr:colOff>
      <xdr:row>146</xdr:row>
      <xdr:rowOff>127552</xdr:rowOff>
    </xdr:from>
    <xdr:to>
      <xdr:col>11</xdr:col>
      <xdr:colOff>629478</xdr:colOff>
      <xdr:row>161</xdr:row>
      <xdr:rowOff>13252</xdr:rowOff>
    </xdr:to>
    <xdr:graphicFrame macro="">
      <xdr:nvGraphicFramePr>
        <xdr:cNvPr id="5" name="Graphique 4">
          <a:extLst>
            <a:ext uri="{FF2B5EF4-FFF2-40B4-BE49-F238E27FC236}">
              <a16:creationId xmlns:a16="http://schemas.microsoft.com/office/drawing/2014/main" id="{4CAA388F-F86B-DFD8-AB49-E4F29C0D47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0.01921</cdr:x>
      <cdr:y>0.0135</cdr:y>
    </cdr:from>
    <cdr:to>
      <cdr:x>0.56217</cdr:x>
      <cdr:y>0.30837</cdr:y>
    </cdr:to>
    <cdr:sp macro="" textlink="">
      <cdr:nvSpPr>
        <cdr:cNvPr id="2" name="ZoneTexte 1"/>
        <cdr:cNvSpPr txBox="1"/>
      </cdr:nvSpPr>
      <cdr:spPr>
        <a:xfrm xmlns:a="http://schemas.openxmlformats.org/drawingml/2006/main">
          <a:off x="189972" y="103002"/>
          <a:ext cx="5368146" cy="22502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400" b="1">
              <a:solidFill>
                <a:schemeClr val="accent5">
                  <a:lumMod val="50000"/>
                </a:schemeClr>
              </a:solidFill>
            </a:rPr>
            <a:t>___</a:t>
          </a:r>
          <a:r>
            <a:rPr lang="fr-FR" sz="1400" b="1" baseline="0">
              <a:solidFill>
                <a:schemeClr val="accent5">
                  <a:lumMod val="50000"/>
                </a:schemeClr>
              </a:solidFill>
            </a:rPr>
            <a:t> </a:t>
          </a:r>
          <a:r>
            <a:rPr lang="fr-FR" sz="1400" b="0">
              <a:solidFill>
                <a:sysClr val="windowText" lastClr="000000"/>
              </a:solidFill>
            </a:rPr>
            <a:t>Scénario tendanciel : taux de perte à 20% (29 000 diplômées)</a:t>
          </a:r>
        </a:p>
        <a:p xmlns:a="http://schemas.openxmlformats.org/drawingml/2006/main">
          <a:endParaRPr lang="fr-FR" sz="1400" b="0">
            <a:solidFill>
              <a:sysClr val="windowText" lastClr="000000"/>
            </a:solidFill>
          </a:endParaRPr>
        </a:p>
        <a:p xmlns:a="http://schemas.openxmlformats.org/drawingml/2006/main">
          <a:r>
            <a:rPr lang="fr-FR" sz="1400" b="1">
              <a:solidFill>
                <a:sysClr val="windowText" lastClr="000000"/>
              </a:solidFill>
            </a:rPr>
            <a:t>Variantes</a:t>
          </a:r>
          <a:r>
            <a:rPr lang="fr-FR" sz="1400" b="1" baseline="0">
              <a:solidFill>
                <a:sysClr val="windowText" lastClr="000000"/>
              </a:solidFill>
            </a:rPr>
            <a:t> évolution du nombre de diplômées</a:t>
          </a:r>
          <a:endParaRPr lang="fr-FR" sz="1400" b="1">
            <a:solidFill>
              <a:sysClr val="windowText" lastClr="000000"/>
            </a:solidFill>
          </a:endParaRPr>
        </a:p>
        <a:p xmlns:a="http://schemas.openxmlformats.org/drawingml/2006/main">
          <a:r>
            <a:rPr lang="fr-FR" sz="1400" b="1">
              <a:solidFill>
                <a:srgbClr val="FF99FF"/>
              </a:solidFill>
            </a:rPr>
            <a:t>___ </a:t>
          </a:r>
          <a:r>
            <a:rPr lang="fr-FR" sz="1400" b="0">
              <a:solidFill>
                <a:sysClr val="windowText" lastClr="000000"/>
              </a:solidFill>
            </a:rPr>
            <a:t>Variante</a:t>
          </a:r>
          <a:r>
            <a:rPr lang="fr-FR" sz="1400" b="0" baseline="0">
              <a:solidFill>
                <a:sysClr val="windowText" lastClr="000000"/>
              </a:solidFill>
            </a:rPr>
            <a:t> 1)</a:t>
          </a:r>
          <a:r>
            <a:rPr lang="fr-FR" sz="1400" b="0">
              <a:solidFill>
                <a:sysClr val="windowText" lastClr="000000"/>
              </a:solidFill>
            </a:rPr>
            <a:t> 32 200 diplômées</a:t>
          </a:r>
        </a:p>
        <a:p xmlns:a="http://schemas.openxmlformats.org/drawingml/2006/main">
          <a:r>
            <a:rPr lang="fr-FR" sz="1400" b="1">
              <a:solidFill>
                <a:srgbClr val="FF9966"/>
              </a:solidFill>
            </a:rPr>
            <a:t>___ </a:t>
          </a:r>
          <a:r>
            <a:rPr lang="fr-FR" sz="1400" b="0">
              <a:solidFill>
                <a:sysClr val="windowText" lastClr="000000"/>
              </a:solidFill>
            </a:rPr>
            <a:t>Variante 2) 30 400 diplômées</a:t>
          </a:r>
        </a:p>
        <a:p xmlns:a="http://schemas.openxmlformats.org/drawingml/2006/main">
          <a:r>
            <a:rPr lang="fr-FR" sz="1400" b="1">
              <a:solidFill>
                <a:srgbClr val="6666FF"/>
              </a:solidFill>
            </a:rPr>
            <a:t>___ </a:t>
          </a:r>
          <a:r>
            <a:rPr lang="fr-FR" sz="1400" b="0">
              <a:solidFill>
                <a:sysClr val="windowText" lastClr="000000"/>
              </a:solidFill>
            </a:rPr>
            <a:t>Variante 3) 26 200 diplômées</a:t>
          </a:r>
        </a:p>
        <a:p xmlns:a="http://schemas.openxmlformats.org/drawingml/2006/main">
          <a:endParaRPr lang="fr-FR" sz="1400" b="1">
            <a:solidFill>
              <a:srgbClr val="6666FF"/>
            </a:solidFill>
          </a:endParaRPr>
        </a:p>
      </cdr:txBody>
    </cdr:sp>
  </cdr:relSizeAnchor>
  <cdr:relSizeAnchor xmlns:cdr="http://schemas.openxmlformats.org/drawingml/2006/chartDrawing">
    <cdr:from>
      <cdr:x>0.28108</cdr:x>
      <cdr:y>0.29369</cdr:y>
    </cdr:from>
    <cdr:to>
      <cdr:x>0.28288</cdr:x>
      <cdr:y>0.93939</cdr:y>
    </cdr:to>
    <cdr:cxnSp macro="">
      <cdr:nvCxnSpPr>
        <cdr:cNvPr id="7" name="Connecteur droit 6">
          <a:extLst xmlns:a="http://schemas.openxmlformats.org/drawingml/2006/main">
            <a:ext uri="{FF2B5EF4-FFF2-40B4-BE49-F238E27FC236}">
              <a16:creationId xmlns:a16="http://schemas.microsoft.com/office/drawing/2014/main" id="{3D8013C5-DD7B-7D95-1ECC-A6FAE588E61D}"/>
            </a:ext>
          </a:extLst>
        </cdr:cNvPr>
        <cdr:cNvCxnSpPr/>
      </cdr:nvCxnSpPr>
      <cdr:spPr>
        <a:xfrm xmlns:a="http://schemas.openxmlformats.org/drawingml/2006/main" flipH="1" flipV="1">
          <a:off x="2779059" y="2241176"/>
          <a:ext cx="17734" cy="4927500"/>
        </a:xfrm>
        <a:prstGeom xmlns:a="http://schemas.openxmlformats.org/drawingml/2006/main" prst="line">
          <a:avLst/>
        </a:prstGeom>
        <a:ln xmlns:a="http://schemas.openxmlformats.org/drawingml/2006/main" w="28575">
          <a:solidFill>
            <a:schemeClr val="bg1">
              <a:lumMod val="6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0.28298</cdr:x>
      <cdr:y>0.12961</cdr:y>
    </cdr:from>
    <cdr:to>
      <cdr:x>0.79038</cdr:x>
      <cdr:y>0.31308</cdr:y>
    </cdr:to>
    <cdr:sp macro="" textlink="">
      <cdr:nvSpPr>
        <cdr:cNvPr id="4" name="ZoneTexte 3">
          <a:extLst xmlns:a="http://schemas.openxmlformats.org/drawingml/2006/main">
            <a:ext uri="{FF2B5EF4-FFF2-40B4-BE49-F238E27FC236}">
              <a16:creationId xmlns:a16="http://schemas.microsoft.com/office/drawing/2014/main" id="{29D41976-494A-6A22-6FC8-1A784A26F3D0}"/>
            </a:ext>
          </a:extLst>
        </cdr:cNvPr>
        <cdr:cNvSpPr txBox="1"/>
      </cdr:nvSpPr>
      <cdr:spPr>
        <a:xfrm xmlns:a="http://schemas.openxmlformats.org/drawingml/2006/main">
          <a:off x="3148865" y="788643"/>
          <a:ext cx="5646063" cy="11163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400" b="1">
              <a:solidFill>
                <a:srgbClr val="C00000"/>
              </a:solidFill>
            </a:rPr>
            <a:t>___ </a:t>
          </a:r>
          <a:r>
            <a:rPr lang="fr-FR" sz="1400" b="0"/>
            <a:t>Variante 4) 33 000 diplômées</a:t>
          </a:r>
        </a:p>
        <a:p xmlns:a="http://schemas.openxmlformats.org/drawingml/2006/main">
          <a:r>
            <a:rPr lang="fr-FR" sz="1400" b="1">
              <a:solidFill>
                <a:srgbClr val="00B050"/>
              </a:solidFill>
            </a:rPr>
            <a:t>___</a:t>
          </a:r>
          <a:r>
            <a:rPr lang="fr-FR" sz="1400" b="0"/>
            <a:t> Variante 5) 18 900</a:t>
          </a:r>
          <a:r>
            <a:rPr lang="fr-FR" sz="1400" b="0" baseline="0"/>
            <a:t> diplômées</a:t>
          </a:r>
          <a:endParaRPr lang="fr-FR" sz="1400" b="0"/>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457199</xdr:colOff>
      <xdr:row>63</xdr:row>
      <xdr:rowOff>42862</xdr:rowOff>
    </xdr:from>
    <xdr:to>
      <xdr:col>16</xdr:col>
      <xdr:colOff>28574</xdr:colOff>
      <xdr:row>84</xdr:row>
      <xdr:rowOff>171450</xdr:rowOff>
    </xdr:to>
    <xdr:graphicFrame macro="">
      <xdr:nvGraphicFramePr>
        <xdr:cNvPr id="4" name="Graphique 3">
          <a:extLst>
            <a:ext uri="{FF2B5EF4-FFF2-40B4-BE49-F238E27FC236}">
              <a16:creationId xmlns:a16="http://schemas.microsoft.com/office/drawing/2014/main" id="{FCC4CB9A-7677-49CC-4B0C-000F8EF56A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313765</xdr:colOff>
      <xdr:row>127</xdr:row>
      <xdr:rowOff>100853</xdr:rowOff>
    </xdr:from>
    <xdr:to>
      <xdr:col>2</xdr:col>
      <xdr:colOff>0</xdr:colOff>
      <xdr:row>145</xdr:row>
      <xdr:rowOff>167528</xdr:rowOff>
    </xdr:to>
    <xdr:graphicFrame macro="">
      <xdr:nvGraphicFramePr>
        <xdr:cNvPr id="7" name="Graphique 6">
          <a:extLst>
            <a:ext uri="{FF2B5EF4-FFF2-40B4-BE49-F238E27FC236}">
              <a16:creationId xmlns:a16="http://schemas.microsoft.com/office/drawing/2014/main" id="{750363EB-3558-4247-A21A-DC40AD4112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128</xdr:row>
      <xdr:rowOff>0</xdr:rowOff>
    </xdr:from>
    <xdr:to>
      <xdr:col>10</xdr:col>
      <xdr:colOff>407414</xdr:colOff>
      <xdr:row>146</xdr:row>
      <xdr:rowOff>66675</xdr:rowOff>
    </xdr:to>
    <xdr:graphicFrame macro="">
      <xdr:nvGraphicFramePr>
        <xdr:cNvPr id="8" name="Graphique 7">
          <a:extLst>
            <a:ext uri="{FF2B5EF4-FFF2-40B4-BE49-F238E27FC236}">
              <a16:creationId xmlns:a16="http://schemas.microsoft.com/office/drawing/2014/main" id="{3EC9C107-316E-4524-8E0D-7601A33D7B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13</xdr:col>
      <xdr:colOff>196589</xdr:colOff>
      <xdr:row>54</xdr:row>
      <xdr:rowOff>93874</xdr:rowOff>
    </xdr:to>
    <xdr:pic>
      <xdr:nvPicPr>
        <xdr:cNvPr id="2" name="Image 1">
          <a:extLst>
            <a:ext uri="{FF2B5EF4-FFF2-40B4-BE49-F238E27FC236}">
              <a16:creationId xmlns:a16="http://schemas.microsoft.com/office/drawing/2014/main" id="{EC44510E-BC4A-40FE-B286-078AE5E0A3F4}"/>
            </a:ext>
          </a:extLst>
        </xdr:cNvPr>
        <xdr:cNvPicPr>
          <a:picLocks noChangeAspect="1"/>
        </xdr:cNvPicPr>
      </xdr:nvPicPr>
      <xdr:blipFill>
        <a:blip xmlns:r="http://schemas.openxmlformats.org/officeDocument/2006/relationships" r:embed="rId1"/>
        <a:stretch>
          <a:fillRect/>
        </a:stretch>
      </xdr:blipFill>
      <xdr:spPr>
        <a:xfrm>
          <a:off x="209550" y="4048125"/>
          <a:ext cx="9873989" cy="51135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10</xdr:col>
      <xdr:colOff>436940</xdr:colOff>
      <xdr:row>155</xdr:row>
      <xdr:rowOff>137736</xdr:rowOff>
    </xdr:to>
    <xdr:pic>
      <xdr:nvPicPr>
        <xdr:cNvPr id="2" name="Image 1">
          <a:extLst>
            <a:ext uri="{FF2B5EF4-FFF2-40B4-BE49-F238E27FC236}">
              <a16:creationId xmlns:a16="http://schemas.microsoft.com/office/drawing/2014/main" id="{CF598271-CC04-4720-B13B-415BD95820D9}"/>
            </a:ext>
          </a:extLst>
        </xdr:cNvPr>
        <xdr:cNvPicPr>
          <a:picLocks noChangeAspect="1"/>
        </xdr:cNvPicPr>
      </xdr:nvPicPr>
      <xdr:blipFill>
        <a:blip xmlns:r="http://schemas.openxmlformats.org/officeDocument/2006/relationships" r:embed="rId1"/>
        <a:stretch>
          <a:fillRect/>
        </a:stretch>
      </xdr:blipFill>
      <xdr:spPr>
        <a:xfrm>
          <a:off x="247650" y="20955000"/>
          <a:ext cx="10762040" cy="7100511"/>
        </a:xfrm>
        <a:prstGeom prst="rect">
          <a:avLst/>
        </a:prstGeom>
      </xdr:spPr>
    </xdr:pic>
    <xdr:clientData/>
  </xdr:twoCellAnchor>
  <xdr:twoCellAnchor editAs="oneCell">
    <xdr:from>
      <xdr:col>1</xdr:col>
      <xdr:colOff>0</xdr:colOff>
      <xdr:row>158</xdr:row>
      <xdr:rowOff>0</xdr:rowOff>
    </xdr:from>
    <xdr:to>
      <xdr:col>10</xdr:col>
      <xdr:colOff>446464</xdr:colOff>
      <xdr:row>193</xdr:row>
      <xdr:rowOff>101036</xdr:rowOff>
    </xdr:to>
    <xdr:pic>
      <xdr:nvPicPr>
        <xdr:cNvPr id="3" name="Image 2">
          <a:extLst>
            <a:ext uri="{FF2B5EF4-FFF2-40B4-BE49-F238E27FC236}">
              <a16:creationId xmlns:a16="http://schemas.microsoft.com/office/drawing/2014/main" id="{6153EA59-7FD3-4ED8-9E09-1462EC57924D}"/>
            </a:ext>
          </a:extLst>
        </xdr:cNvPr>
        <xdr:cNvPicPr>
          <a:picLocks noChangeAspect="1"/>
        </xdr:cNvPicPr>
      </xdr:nvPicPr>
      <xdr:blipFill>
        <a:blip xmlns:r="http://schemas.openxmlformats.org/officeDocument/2006/relationships" r:embed="rId2"/>
        <a:stretch>
          <a:fillRect/>
        </a:stretch>
      </xdr:blipFill>
      <xdr:spPr>
        <a:xfrm>
          <a:off x="247650" y="28403550"/>
          <a:ext cx="10771564" cy="5768411"/>
        </a:xfrm>
        <a:prstGeom prst="rect">
          <a:avLst/>
        </a:prstGeom>
      </xdr:spPr>
    </xdr:pic>
    <xdr:clientData/>
  </xdr:twoCellAnchor>
  <xdr:twoCellAnchor editAs="oneCell">
    <xdr:from>
      <xdr:col>1</xdr:col>
      <xdr:colOff>0</xdr:colOff>
      <xdr:row>195</xdr:row>
      <xdr:rowOff>0</xdr:rowOff>
    </xdr:from>
    <xdr:to>
      <xdr:col>10</xdr:col>
      <xdr:colOff>446464</xdr:colOff>
      <xdr:row>239</xdr:row>
      <xdr:rowOff>116131</xdr:rowOff>
    </xdr:to>
    <xdr:pic>
      <xdr:nvPicPr>
        <xdr:cNvPr id="4" name="Image 3">
          <a:extLst>
            <a:ext uri="{FF2B5EF4-FFF2-40B4-BE49-F238E27FC236}">
              <a16:creationId xmlns:a16="http://schemas.microsoft.com/office/drawing/2014/main" id="{3ADE64BE-A028-4EA8-B245-9EC32AD7CF51}"/>
            </a:ext>
          </a:extLst>
        </xdr:cNvPr>
        <xdr:cNvPicPr>
          <a:picLocks noChangeAspect="1"/>
        </xdr:cNvPicPr>
      </xdr:nvPicPr>
      <xdr:blipFill>
        <a:blip xmlns:r="http://schemas.openxmlformats.org/officeDocument/2006/relationships" r:embed="rId3"/>
        <a:stretch>
          <a:fillRect/>
        </a:stretch>
      </xdr:blipFill>
      <xdr:spPr>
        <a:xfrm>
          <a:off x="247650" y="34394775"/>
          <a:ext cx="10771564" cy="7240831"/>
        </a:xfrm>
        <a:prstGeom prst="rect">
          <a:avLst/>
        </a:prstGeom>
      </xdr:spPr>
    </xdr:pic>
    <xdr:clientData/>
  </xdr:twoCellAnchor>
  <xdr:twoCellAnchor editAs="oneCell">
    <xdr:from>
      <xdr:col>1</xdr:col>
      <xdr:colOff>0</xdr:colOff>
      <xdr:row>242</xdr:row>
      <xdr:rowOff>0</xdr:rowOff>
    </xdr:from>
    <xdr:to>
      <xdr:col>10</xdr:col>
      <xdr:colOff>408369</xdr:colOff>
      <xdr:row>277</xdr:row>
      <xdr:rowOff>27381</xdr:rowOff>
    </xdr:to>
    <xdr:pic>
      <xdr:nvPicPr>
        <xdr:cNvPr id="5" name="Image 4">
          <a:extLst>
            <a:ext uri="{FF2B5EF4-FFF2-40B4-BE49-F238E27FC236}">
              <a16:creationId xmlns:a16="http://schemas.microsoft.com/office/drawing/2014/main" id="{8B902CC3-3445-48B1-AC9A-48E1E2E668C6}"/>
            </a:ext>
          </a:extLst>
        </xdr:cNvPr>
        <xdr:cNvPicPr>
          <a:picLocks noChangeAspect="1"/>
        </xdr:cNvPicPr>
      </xdr:nvPicPr>
      <xdr:blipFill>
        <a:blip xmlns:r="http://schemas.openxmlformats.org/officeDocument/2006/relationships" r:embed="rId4"/>
        <a:stretch>
          <a:fillRect/>
        </a:stretch>
      </xdr:blipFill>
      <xdr:spPr>
        <a:xfrm>
          <a:off x="247650" y="42005250"/>
          <a:ext cx="10733469" cy="5694756"/>
        </a:xfrm>
        <a:prstGeom prst="rect">
          <a:avLst/>
        </a:prstGeom>
      </xdr:spPr>
    </xdr:pic>
    <xdr:clientData/>
  </xdr:twoCellAnchor>
  <xdr:twoCellAnchor editAs="oneCell">
    <xdr:from>
      <xdr:col>1</xdr:col>
      <xdr:colOff>0</xdr:colOff>
      <xdr:row>279</xdr:row>
      <xdr:rowOff>0</xdr:rowOff>
    </xdr:from>
    <xdr:to>
      <xdr:col>10</xdr:col>
      <xdr:colOff>427416</xdr:colOff>
      <xdr:row>323</xdr:row>
      <xdr:rowOff>23431</xdr:rowOff>
    </xdr:to>
    <xdr:pic>
      <xdr:nvPicPr>
        <xdr:cNvPr id="6" name="Image 5">
          <a:extLst>
            <a:ext uri="{FF2B5EF4-FFF2-40B4-BE49-F238E27FC236}">
              <a16:creationId xmlns:a16="http://schemas.microsoft.com/office/drawing/2014/main" id="{89760555-AF61-478C-B82F-0C40EC142E33}"/>
            </a:ext>
          </a:extLst>
        </xdr:cNvPr>
        <xdr:cNvPicPr>
          <a:picLocks noChangeAspect="1"/>
        </xdr:cNvPicPr>
      </xdr:nvPicPr>
      <xdr:blipFill>
        <a:blip xmlns:r="http://schemas.openxmlformats.org/officeDocument/2006/relationships" r:embed="rId5"/>
        <a:stretch>
          <a:fillRect/>
        </a:stretch>
      </xdr:blipFill>
      <xdr:spPr>
        <a:xfrm>
          <a:off x="247650" y="47996475"/>
          <a:ext cx="10752516" cy="7148131"/>
        </a:xfrm>
        <a:prstGeom prst="rect">
          <a:avLst/>
        </a:prstGeom>
      </xdr:spPr>
    </xdr:pic>
    <xdr:clientData/>
  </xdr:twoCellAnchor>
  <xdr:twoCellAnchor editAs="oneCell">
    <xdr:from>
      <xdr:col>1</xdr:col>
      <xdr:colOff>0</xdr:colOff>
      <xdr:row>325</xdr:row>
      <xdr:rowOff>0</xdr:rowOff>
    </xdr:from>
    <xdr:to>
      <xdr:col>10</xdr:col>
      <xdr:colOff>465512</xdr:colOff>
      <xdr:row>369</xdr:row>
      <xdr:rowOff>87560</xdr:rowOff>
    </xdr:to>
    <xdr:pic>
      <xdr:nvPicPr>
        <xdr:cNvPr id="7" name="Image 6">
          <a:extLst>
            <a:ext uri="{FF2B5EF4-FFF2-40B4-BE49-F238E27FC236}">
              <a16:creationId xmlns:a16="http://schemas.microsoft.com/office/drawing/2014/main" id="{EF499FA1-54E6-48BB-8DD4-E9DA99D13B4C}"/>
            </a:ext>
          </a:extLst>
        </xdr:cNvPr>
        <xdr:cNvPicPr>
          <a:picLocks noChangeAspect="1"/>
        </xdr:cNvPicPr>
      </xdr:nvPicPr>
      <xdr:blipFill>
        <a:blip xmlns:r="http://schemas.openxmlformats.org/officeDocument/2006/relationships" r:embed="rId6"/>
        <a:stretch>
          <a:fillRect/>
        </a:stretch>
      </xdr:blipFill>
      <xdr:spPr>
        <a:xfrm>
          <a:off x="247650" y="55445025"/>
          <a:ext cx="10790612" cy="72122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14</xdr:col>
      <xdr:colOff>80772</xdr:colOff>
      <xdr:row>64</xdr:row>
      <xdr:rowOff>130028</xdr:rowOff>
    </xdr:to>
    <xdr:pic>
      <xdr:nvPicPr>
        <xdr:cNvPr id="2" name="Image 1">
          <a:extLst>
            <a:ext uri="{FF2B5EF4-FFF2-40B4-BE49-F238E27FC236}">
              <a16:creationId xmlns:a16="http://schemas.microsoft.com/office/drawing/2014/main" id="{BDB5867E-5584-4594-833E-A015A863859B}"/>
            </a:ext>
          </a:extLst>
        </xdr:cNvPr>
        <xdr:cNvPicPr>
          <a:picLocks noChangeAspect="1"/>
        </xdr:cNvPicPr>
      </xdr:nvPicPr>
      <xdr:blipFill>
        <a:blip xmlns:r="http://schemas.openxmlformats.org/officeDocument/2006/relationships" r:embed="rId1"/>
        <a:stretch>
          <a:fillRect/>
        </a:stretch>
      </xdr:blipFill>
      <xdr:spPr>
        <a:xfrm>
          <a:off x="228600" y="7210425"/>
          <a:ext cx="13406247" cy="61212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mille.parent\Documents\Dev\infirmiere_projections2023\02_data\calcul_tx_diplomatio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OSAM\BPS\_D&#233;mographie\2_Projections\INFIRMIERS\12%20-%20REACTUALISATION%202022\06_ER\densite.xlsx" TargetMode="External"/><Relationship Id="rId1" Type="http://schemas.openxmlformats.org/officeDocument/2006/relationships/externalLinkPath" Target="/OSAM/BPS/_D&#233;mographie/2_Projections/INFIRMIERS/12%20-%20REACTUALISATION%202022/06_ER/den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s>
    <sheetDataSet>
      <sheetData sheetId="0">
        <row r="19">
          <cell r="B19">
            <v>2010</v>
          </cell>
        </row>
        <row r="39">
          <cell r="B39">
            <v>25619</v>
          </cell>
          <cell r="C39">
            <v>25539</v>
          </cell>
          <cell r="D39">
            <v>25888</v>
          </cell>
          <cell r="E39">
            <v>26111</v>
          </cell>
          <cell r="F39">
            <v>25917</v>
          </cell>
          <cell r="G39">
            <v>25757</v>
          </cell>
          <cell r="H39">
            <v>25358</v>
          </cell>
          <cell r="I39">
            <v>25558</v>
          </cell>
          <cell r="J39">
            <v>24557</v>
          </cell>
          <cell r="K39">
            <v>24379</v>
          </cell>
        </row>
        <row r="42">
          <cell r="B42">
            <v>0.83432770492956465</v>
          </cell>
          <cell r="C42">
            <v>0.82879463423704902</v>
          </cell>
          <cell r="D42">
            <v>0.83057363095555115</v>
          </cell>
          <cell r="E42">
            <v>0.84003496419130186</v>
          </cell>
          <cell r="F42">
            <v>0.83324170471665537</v>
          </cell>
          <cell r="G42">
            <v>0.83430021073716543</v>
          </cell>
          <cell r="H42">
            <v>0.81698351438226702</v>
          </cell>
          <cell r="I42">
            <v>0.82560879684590183</v>
          </cell>
          <cell r="J42">
            <v>0.79378393832812422</v>
          </cell>
          <cell r="K42">
            <v>0.78795077529715007</v>
          </cell>
        </row>
        <row r="48">
          <cell r="B48">
            <v>2013</v>
          </cell>
          <cell r="C48">
            <v>2014</v>
          </cell>
          <cell r="D48">
            <v>2015</v>
          </cell>
          <cell r="E48">
            <v>2016</v>
          </cell>
          <cell r="F48">
            <v>2017</v>
          </cell>
          <cell r="G48">
            <v>2018</v>
          </cell>
          <cell r="H48">
            <v>2019</v>
          </cell>
          <cell r="I48">
            <v>2020</v>
          </cell>
          <cell r="J48">
            <v>2021</v>
          </cell>
          <cell r="K48">
            <v>2022</v>
          </cell>
          <cell r="L48">
            <v>2023</v>
          </cell>
          <cell r="M48">
            <v>2024</v>
          </cell>
          <cell r="N48">
            <v>2025</v>
          </cell>
          <cell r="O48">
            <v>2026</v>
          </cell>
          <cell r="P48">
            <v>2027</v>
          </cell>
          <cell r="Q48">
            <v>2028</v>
          </cell>
          <cell r="R48">
            <v>2029</v>
          </cell>
          <cell r="S48">
            <v>2030</v>
          </cell>
        </row>
        <row r="57">
          <cell r="B57"/>
          <cell r="C57"/>
          <cell r="D57"/>
          <cell r="E57"/>
          <cell r="F57"/>
          <cell r="G57"/>
          <cell r="H57"/>
          <cell r="I57"/>
          <cell r="J57"/>
          <cell r="K57">
            <v>0.78795077529715007</v>
          </cell>
          <cell r="L57">
            <v>0.76934348993237045</v>
          </cell>
          <cell r="M57">
            <v>0.79048714541031384</v>
          </cell>
          <cell r="N57">
            <v>0.7625922104951024</v>
          </cell>
          <cell r="O57">
            <v>0.7625922104951024</v>
          </cell>
          <cell r="P57">
            <v>0.7625922104951024</v>
          </cell>
          <cell r="Q57">
            <v>0.7625922104951024</v>
          </cell>
          <cell r="R57">
            <v>0.7625922104951024</v>
          </cell>
          <cell r="S57">
            <v>0.7625922104951024</v>
          </cell>
        </row>
        <row r="58">
          <cell r="C58"/>
          <cell r="K58">
            <v>24379</v>
          </cell>
          <cell r="L58">
            <v>24634.070810238529</v>
          </cell>
          <cell r="M58">
            <v>26839.370523759113</v>
          </cell>
          <cell r="N58">
            <v>27494.507753627702</v>
          </cell>
          <cell r="O58">
            <v>27494.507753627702</v>
          </cell>
          <cell r="P58">
            <v>27494.507753627702</v>
          </cell>
          <cell r="Q58">
            <v>27494.507753627702</v>
          </cell>
          <cell r="R58">
            <v>27494.507753627702</v>
          </cell>
          <cell r="S58">
            <v>27494.507753627702</v>
          </cell>
        </row>
        <row r="72">
          <cell r="B72"/>
          <cell r="C72"/>
          <cell r="D72"/>
          <cell r="E72"/>
          <cell r="F72"/>
          <cell r="G72"/>
          <cell r="H72"/>
          <cell r="I72"/>
          <cell r="J72"/>
          <cell r="K72">
            <v>0.78795077529715007</v>
          </cell>
          <cell r="L72">
            <v>0.73075585675024057</v>
          </cell>
          <cell r="M72">
            <v>0.73101495567690211</v>
          </cell>
          <cell r="N72">
            <v>0.72434319835525673</v>
          </cell>
          <cell r="O72">
            <v>0.74346770442517951</v>
          </cell>
          <cell r="P72">
            <v>0.7625922104951024</v>
          </cell>
          <cell r="Q72">
            <v>0.78171671656502528</v>
          </cell>
          <cell r="R72">
            <v>0.80084122263494817</v>
          </cell>
          <cell r="S72">
            <v>0.81996572870487094</v>
          </cell>
        </row>
        <row r="73">
          <cell r="C73"/>
          <cell r="K73">
            <v>24379</v>
          </cell>
          <cell r="L73">
            <v>23398.510230800002</v>
          </cell>
          <cell r="M73">
            <v>24820.11423935007</v>
          </cell>
          <cell r="N73">
            <v>26115.477458832498</v>
          </cell>
          <cell r="O73">
            <v>26804.992606230098</v>
          </cell>
          <cell r="P73">
            <v>27494.507753627702</v>
          </cell>
          <cell r="Q73">
            <v>28184.022901025306</v>
          </cell>
          <cell r="R73">
            <v>28873.53804842291</v>
          </cell>
          <cell r="S73">
            <v>29563.05319582051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j_pop_insee"/>
      <sheetName val="calcul_densite"/>
      <sheetName val="Feuil1"/>
      <sheetName val="Feuil2"/>
    </sheetNames>
    <sheetDataSet>
      <sheetData sheetId="0" refreshError="1"/>
      <sheetData sheetId="1" refreshError="1"/>
      <sheetData sheetId="2" refreshError="1"/>
      <sheetData sheetId="3" refreshError="1">
        <row r="2">
          <cell r="A2">
            <v>2013</v>
          </cell>
          <cell r="B2">
            <v>59975</v>
          </cell>
          <cell r="C2">
            <v>90844</v>
          </cell>
          <cell r="D2">
            <v>271480</v>
          </cell>
          <cell r="E2">
            <v>76738</v>
          </cell>
          <cell r="F2">
            <v>54595</v>
          </cell>
          <cell r="H2">
            <v>59101093.34059222</v>
          </cell>
        </row>
        <row r="3">
          <cell r="B3">
            <v>59673</v>
          </cell>
          <cell r="C3">
            <v>92355</v>
          </cell>
          <cell r="D3">
            <v>275203</v>
          </cell>
          <cell r="E3">
            <v>80199</v>
          </cell>
          <cell r="F3">
            <v>56615</v>
          </cell>
          <cell r="H3">
            <v>60347847.463303439</v>
          </cell>
        </row>
        <row r="4">
          <cell r="B4">
            <v>60594</v>
          </cell>
          <cell r="C4">
            <v>93357</v>
          </cell>
          <cell r="D4">
            <v>276452</v>
          </cell>
          <cell r="E4">
            <v>83855</v>
          </cell>
          <cell r="F4">
            <v>58422</v>
          </cell>
          <cell r="H4">
            <v>61583609.818086699</v>
          </cell>
        </row>
        <row r="5">
          <cell r="B5">
            <v>57602</v>
          </cell>
          <cell r="C5">
            <v>94467</v>
          </cell>
          <cell r="D5">
            <v>281041</v>
          </cell>
          <cell r="E5">
            <v>87205</v>
          </cell>
          <cell r="F5">
            <v>56966</v>
          </cell>
          <cell r="H5">
            <v>62579959.076994032</v>
          </cell>
        </row>
        <row r="6">
          <cell r="B6">
            <v>60382</v>
          </cell>
          <cell r="C6">
            <v>94756</v>
          </cell>
          <cell r="D6">
            <v>277920</v>
          </cell>
          <cell r="E6">
            <v>90312</v>
          </cell>
          <cell r="F6">
            <v>57945</v>
          </cell>
          <cell r="H6">
            <v>63943603.984201193</v>
          </cell>
        </row>
        <row r="7">
          <cell r="B7">
            <v>61975</v>
          </cell>
          <cell r="C7">
            <v>93944</v>
          </cell>
          <cell r="D7">
            <v>277602</v>
          </cell>
          <cell r="E7">
            <v>92918</v>
          </cell>
          <cell r="F7">
            <v>58426</v>
          </cell>
          <cell r="H7">
            <v>64889531.667376861</v>
          </cell>
        </row>
        <row r="8">
          <cell r="B8">
            <v>64682</v>
          </cell>
          <cell r="C8">
            <v>94124</v>
          </cell>
          <cell r="D8">
            <v>277246</v>
          </cell>
          <cell r="E8">
            <v>95523</v>
          </cell>
          <cell r="F8">
            <v>58835</v>
          </cell>
          <cell r="H8">
            <v>65957071.873382472</v>
          </cell>
        </row>
        <row r="9">
          <cell r="B9">
            <v>65108</v>
          </cell>
          <cell r="C9">
            <v>93574</v>
          </cell>
          <cell r="D9">
            <v>284021</v>
          </cell>
          <cell r="E9">
            <v>97357</v>
          </cell>
          <cell r="F9">
            <v>59378</v>
          </cell>
          <cell r="H9">
            <v>67042275.961336426</v>
          </cell>
        </row>
        <row r="10">
          <cell r="B10">
            <v>69211.034980517506</v>
          </cell>
          <cell r="C10">
            <v>93295.0436287341</v>
          </cell>
          <cell r="D10">
            <v>282644.21539014898</v>
          </cell>
          <cell r="E10">
            <v>98631</v>
          </cell>
          <cell r="F10">
            <v>55133.706000599399</v>
          </cell>
          <cell r="H10">
            <v>67674879.936741427</v>
          </cell>
        </row>
        <row r="11">
          <cell r="B11">
            <v>70865.871566081798</v>
          </cell>
          <cell r="C11">
            <v>94704.063578380606</v>
          </cell>
          <cell r="D11">
            <v>283519.24650735903</v>
          </cell>
          <cell r="E11">
            <v>101092.014446976</v>
          </cell>
          <cell r="F11">
            <v>56355.152716751298</v>
          </cell>
          <cell r="H11">
            <v>68590088.343305707</v>
          </cell>
        </row>
        <row r="12">
          <cell r="B12">
            <v>72525.630435102605</v>
          </cell>
          <cell r="C12">
            <v>96106.011641987396</v>
          </cell>
          <cell r="D12">
            <v>284448.37831007602</v>
          </cell>
          <cell r="E12">
            <v>104723.646424718</v>
          </cell>
          <cell r="F12">
            <v>57557.028573199001</v>
          </cell>
          <cell r="H12">
            <v>69771678.238585502</v>
          </cell>
        </row>
        <row r="13">
          <cell r="B13">
            <v>74229.596926402606</v>
          </cell>
          <cell r="C13">
            <v>97656.593249508296</v>
          </cell>
          <cell r="D13">
            <v>285633.46928070602</v>
          </cell>
          <cell r="E13">
            <v>108309.275388055</v>
          </cell>
          <cell r="F13">
            <v>58721.273353452198</v>
          </cell>
          <cell r="H13">
            <v>70948316.045555249</v>
          </cell>
        </row>
        <row r="14">
          <cell r="B14">
            <v>76038.972115952798</v>
          </cell>
          <cell r="C14">
            <v>99500.410514047995</v>
          </cell>
          <cell r="D14">
            <v>287382.53779887903</v>
          </cell>
          <cell r="E14">
            <v>111782.263872355</v>
          </cell>
          <cell r="F14">
            <v>59966.625056435201</v>
          </cell>
          <cell r="H14">
            <v>72126113.402693093</v>
          </cell>
        </row>
        <row r="15">
          <cell r="B15">
            <v>77950.667918202496</v>
          </cell>
          <cell r="C15">
            <v>101573.10353235</v>
          </cell>
          <cell r="D15">
            <v>289609.82962929201</v>
          </cell>
          <cell r="E15">
            <v>115205.17724346</v>
          </cell>
          <cell r="F15">
            <v>61289.5055329104</v>
          </cell>
          <cell r="H15">
            <v>73189863.364875436</v>
          </cell>
        </row>
        <row r="16">
          <cell r="B16">
            <v>79851.951776959206</v>
          </cell>
          <cell r="C16">
            <v>103536.534422824</v>
          </cell>
          <cell r="D16">
            <v>291639.51344970701</v>
          </cell>
          <cell r="E16">
            <v>118510.063379552</v>
          </cell>
          <cell r="F16">
            <v>62544.555791077197</v>
          </cell>
          <cell r="H16">
            <v>74452937.916768342</v>
          </cell>
        </row>
        <row r="17">
          <cell r="B17">
            <v>81736.916637887203</v>
          </cell>
          <cell r="C17">
            <v>105423.24616296899</v>
          </cell>
          <cell r="D17">
            <v>293574.35427269002</v>
          </cell>
          <cell r="E17">
            <v>121774.89942484599</v>
          </cell>
          <cell r="F17">
            <v>63752.1007694277</v>
          </cell>
          <cell r="H17">
            <v>75864328.967068627</v>
          </cell>
        </row>
        <row r="18">
          <cell r="B18">
            <v>83599.692417142505</v>
          </cell>
          <cell r="C18">
            <v>107250.498190076</v>
          </cell>
          <cell r="D18">
            <v>295391.66162973398</v>
          </cell>
          <cell r="E18">
            <v>124970.85361803199</v>
          </cell>
          <cell r="F18">
            <v>64919.503983126502</v>
          </cell>
          <cell r="H18">
            <v>77311248.267234147</v>
          </cell>
        </row>
        <row r="19">
          <cell r="B19">
            <v>85439.390614094693</v>
          </cell>
          <cell r="C19">
            <v>109035.50294774301</v>
          </cell>
          <cell r="D19">
            <v>297140.37225456402</v>
          </cell>
          <cell r="E19">
            <v>128062.309585132</v>
          </cell>
          <cell r="F19">
            <v>66059.844745593495</v>
          </cell>
          <cell r="H19">
            <v>78737028.257202387</v>
          </cell>
        </row>
        <row r="20">
          <cell r="B20">
            <v>87262.630671229403</v>
          </cell>
          <cell r="C20">
            <v>110783.787396588</v>
          </cell>
          <cell r="D20">
            <v>298870.46611019701</v>
          </cell>
          <cell r="E20">
            <v>131054.74911815301</v>
          </cell>
          <cell r="F20">
            <v>67168.351431736795</v>
          </cell>
          <cell r="H20">
            <v>80093688.591209665</v>
          </cell>
        </row>
        <row r="21">
          <cell r="B21">
            <v>89051.836798439705</v>
          </cell>
          <cell r="C21">
            <v>112474.79535832899</v>
          </cell>
          <cell r="D21">
            <v>300556.71245069499</v>
          </cell>
          <cell r="E21">
            <v>133959.29583687801</v>
          </cell>
          <cell r="F21">
            <v>68236.479848545598</v>
          </cell>
          <cell r="H21">
            <v>81739191.228499725</v>
          </cell>
        </row>
        <row r="22">
          <cell r="B22">
            <v>90774.839775157598</v>
          </cell>
          <cell r="C22">
            <v>114082.19019587099</v>
          </cell>
          <cell r="D22">
            <v>302154.19428264</v>
          </cell>
          <cell r="E22">
            <v>136799.71609360899</v>
          </cell>
          <cell r="F22">
            <v>69257.806928224207</v>
          </cell>
          <cell r="H22">
            <v>83469712.313749179</v>
          </cell>
        </row>
        <row r="23">
          <cell r="B23">
            <v>92429.441464612202</v>
          </cell>
          <cell r="C23">
            <v>115607.819602868</v>
          </cell>
          <cell r="D23">
            <v>303658.28672492201</v>
          </cell>
          <cell r="E23">
            <v>139557.03920446199</v>
          </cell>
          <cell r="F23">
            <v>70232.112261814007</v>
          </cell>
          <cell r="H23">
            <v>85135493.371808514</v>
          </cell>
        </row>
        <row r="24">
          <cell r="B24">
            <v>94023.506675033306</v>
          </cell>
          <cell r="C24">
            <v>117058.158783003</v>
          </cell>
          <cell r="D24">
            <v>305119.27909234201</v>
          </cell>
          <cell r="E24">
            <v>142244.26540343801</v>
          </cell>
          <cell r="F24">
            <v>71168.875740208503</v>
          </cell>
          <cell r="H24">
            <v>86725569.144676328</v>
          </cell>
        </row>
        <row r="25">
          <cell r="B25">
            <v>95564.213962982903</v>
          </cell>
          <cell r="C25">
            <v>118453.968861731</v>
          </cell>
          <cell r="D25">
            <v>306568.906897076</v>
          </cell>
          <cell r="E25">
            <v>144860.42357997599</v>
          </cell>
          <cell r="F25">
            <v>72076.138455177803</v>
          </cell>
          <cell r="H25">
            <v>88226093.091531008</v>
          </cell>
        </row>
        <row r="26">
          <cell r="B26">
            <v>97053.553327241607</v>
          </cell>
          <cell r="C26">
            <v>119803.07471739801</v>
          </cell>
          <cell r="D26">
            <v>308023.06843228202</v>
          </cell>
          <cell r="E26">
            <v>147413.56784239199</v>
          </cell>
          <cell r="F26">
            <v>72955.135673616605</v>
          </cell>
          <cell r="H26">
            <v>89743883.375343964</v>
          </cell>
        </row>
        <row r="27">
          <cell r="B27">
            <v>98476.917474024798</v>
          </cell>
          <cell r="C27">
            <v>121092.299628241</v>
          </cell>
          <cell r="D27">
            <v>309455.29853496799</v>
          </cell>
          <cell r="E27">
            <v>149890.14778117201</v>
          </cell>
          <cell r="F27">
            <v>73799.577504104906</v>
          </cell>
          <cell r="H27">
            <v>91192570.814214423</v>
          </cell>
        </row>
        <row r="28">
          <cell r="B28">
            <v>99841.046519517695</v>
          </cell>
          <cell r="C28">
            <v>122322.295444071</v>
          </cell>
          <cell r="D28">
            <v>310877.62353837502</v>
          </cell>
          <cell r="E28">
            <v>152284.711153996</v>
          </cell>
          <cell r="F28">
            <v>74610.101743068197</v>
          </cell>
          <cell r="H28">
            <v>92481307.854237631</v>
          </cell>
        </row>
        <row r="29">
          <cell r="B29">
            <v>101135.70244853001</v>
          </cell>
          <cell r="C29">
            <v>123488.629070617</v>
          </cell>
          <cell r="D29">
            <v>312269.17594548</v>
          </cell>
          <cell r="E29">
            <v>154595.68977800099</v>
          </cell>
          <cell r="F29">
            <v>75381.728514222894</v>
          </cell>
          <cell r="H29">
            <v>93683691.209958151</v>
          </cell>
        </row>
        <row r="30">
          <cell r="B30">
            <v>102356.276306831</v>
          </cell>
          <cell r="C30">
            <v>124585.66441374</v>
          </cell>
          <cell r="D30">
            <v>313606.18811254302</v>
          </cell>
          <cell r="E30">
            <v>156825.55268015899</v>
          </cell>
          <cell r="F30">
            <v>76109.8075553737</v>
          </cell>
          <cell r="H30">
            <v>94764403.653886229</v>
          </cell>
        </row>
        <row r="31">
          <cell r="B31">
            <v>103504.796285733</v>
          </cell>
          <cell r="C31">
            <v>125617.67677296601</v>
          </cell>
          <cell r="D31">
            <v>314895.08476257703</v>
          </cell>
          <cell r="E31">
            <v>158977.69535893601</v>
          </cell>
          <cell r="F31">
            <v>76792.927568806597</v>
          </cell>
          <cell r="H31">
            <v>95707114.690170616</v>
          </cell>
        </row>
        <row r="32">
          <cell r="B32">
            <v>104579.217724684</v>
          </cell>
          <cell r="C32">
            <v>126584.299520687</v>
          </cell>
          <cell r="D32">
            <v>316142.614389016</v>
          </cell>
          <cell r="E32">
            <v>161034.886549352</v>
          </cell>
          <cell r="F32">
            <v>77429.211631989805</v>
          </cell>
          <cell r="H32">
            <v>96561253.129225373</v>
          </cell>
        </row>
        <row r="33">
          <cell r="B33">
            <v>105598.609322932</v>
          </cell>
          <cell r="C33">
            <v>127495.30500018899</v>
          </cell>
          <cell r="D33">
            <v>317394.06181003898</v>
          </cell>
          <cell r="E33">
            <v>163010.91500462801</v>
          </cell>
          <cell r="F33">
            <v>78028.662824236206</v>
          </cell>
          <cell r="H33">
            <v>97353859.605433717</v>
          </cell>
        </row>
        <row r="34">
          <cell r="B34">
            <v>106562.534793332</v>
          </cell>
          <cell r="C34">
            <v>128353.083593528</v>
          </cell>
          <cell r="D34">
            <v>318649.57239264698</v>
          </cell>
          <cell r="E34">
            <v>164897.518222029</v>
          </cell>
          <cell r="F34">
            <v>78592.512075675404</v>
          </cell>
          <cell r="H34">
            <v>98154238.407481104</v>
          </cell>
        </row>
        <row r="35">
          <cell r="B35">
            <v>107469.083527486</v>
          </cell>
          <cell r="C35">
            <v>129157.36423659199</v>
          </cell>
          <cell r="D35">
            <v>319891.70526032598</v>
          </cell>
          <cell r="E35">
            <v>166711.73981340401</v>
          </cell>
          <cell r="F35">
            <v>79121.044071658995</v>
          </cell>
          <cell r="H35">
            <v>98913564.449441791</v>
          </cell>
        </row>
        <row r="36">
          <cell r="B36">
            <v>108315.979038426</v>
          </cell>
          <cell r="C36">
            <v>129907.404258411</v>
          </cell>
          <cell r="D36">
            <v>321109.84180083999</v>
          </cell>
          <cell r="E36">
            <v>168435.761841828</v>
          </cell>
          <cell r="F36">
            <v>79613.744317743098</v>
          </cell>
          <cell r="H36">
            <v>99655018.928994045</v>
          </cell>
        </row>
        <row r="37">
          <cell r="B37">
            <v>109103.09331075</v>
          </cell>
          <cell r="C37">
            <v>130604.322320616</v>
          </cell>
          <cell r="D37">
            <v>322297.27004293399</v>
          </cell>
          <cell r="E37">
            <v>170054.26549351201</v>
          </cell>
          <cell r="F37">
            <v>80071.308245335604</v>
          </cell>
          <cell r="H37">
            <v>100339382.86971892</v>
          </cell>
        </row>
        <row r="38">
          <cell r="B38">
            <v>109840.919835833</v>
          </cell>
          <cell r="C38">
            <v>131253.83638438201</v>
          </cell>
          <cell r="D38">
            <v>323475.73445897899</v>
          </cell>
          <cell r="E38">
            <v>171587.79586436</v>
          </cell>
          <cell r="F38">
            <v>80500.668264658205</v>
          </cell>
          <cell r="H38">
            <v>101043829.29667538</v>
          </cell>
        </row>
        <row r="39">
          <cell r="B39">
            <v>110535.04441628999</v>
          </cell>
          <cell r="C39">
            <v>131860.15525557601</v>
          </cell>
          <cell r="D39">
            <v>324656.27425855002</v>
          </cell>
          <cell r="E39">
            <v>173044.475001527</v>
          </cell>
          <cell r="F39">
            <v>80906.632265800101</v>
          </cell>
          <cell r="H39">
            <v>101766901.68068069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79585-A479-49F7-ACEB-BFCF6B208E30}">
  <dimension ref="B2:I48"/>
  <sheetViews>
    <sheetView zoomScale="172" zoomScaleNormal="172" workbookViewId="0">
      <selection activeCell="B2" sqref="B2"/>
    </sheetView>
  </sheetViews>
  <sheetFormatPr baseColWidth="10" defaultColWidth="10.85546875" defaultRowHeight="12.75" x14ac:dyDescent="0.25"/>
  <cols>
    <col min="1" max="1" width="3.42578125" style="2" customWidth="1"/>
    <col min="2" max="2" width="10.85546875" style="2"/>
    <col min="3" max="5" width="17.42578125" style="2" customWidth="1"/>
    <col min="6" max="16384" width="10.85546875" style="2"/>
  </cols>
  <sheetData>
    <row r="2" spans="2:5" x14ac:dyDescent="0.25">
      <c r="B2" s="1" t="s">
        <v>68</v>
      </c>
    </row>
    <row r="4" spans="2:5" x14ac:dyDescent="0.25">
      <c r="B4" s="25"/>
      <c r="C4" s="26" t="s">
        <v>4</v>
      </c>
      <c r="D4" s="25" t="s">
        <v>47</v>
      </c>
      <c r="E4" s="26" t="s">
        <v>46</v>
      </c>
    </row>
    <row r="5" spans="2:5" x14ac:dyDescent="0.25">
      <c r="B5" s="6">
        <v>2013</v>
      </c>
      <c r="C5" s="15">
        <v>553632</v>
      </c>
      <c r="D5" s="15">
        <v>844.40488118342114</v>
      </c>
      <c r="E5" s="15">
        <v>936.75424379966694</v>
      </c>
    </row>
    <row r="6" spans="2:5" x14ac:dyDescent="0.25">
      <c r="B6" s="6">
        <v>2014</v>
      </c>
      <c r="C6" s="15">
        <v>564045</v>
      </c>
      <c r="D6" s="15">
        <v>852.92235594712326</v>
      </c>
      <c r="E6" s="15">
        <v>934.65636921513521</v>
      </c>
    </row>
    <row r="7" spans="2:5" x14ac:dyDescent="0.25">
      <c r="B7" s="6">
        <v>2015</v>
      </c>
      <c r="C7" s="15">
        <v>572680</v>
      </c>
      <c r="D7" s="15">
        <v>862.17812830775688</v>
      </c>
      <c r="E7" s="15">
        <v>929.92275329694564</v>
      </c>
    </row>
    <row r="8" spans="2:5" x14ac:dyDescent="0.25">
      <c r="B8" s="6">
        <v>2016</v>
      </c>
      <c r="C8" s="15">
        <v>577281</v>
      </c>
      <c r="D8" s="15">
        <v>866.75386540579575</v>
      </c>
      <c r="E8" s="15">
        <v>922.46944311637139</v>
      </c>
    </row>
    <row r="9" spans="2:5" x14ac:dyDescent="0.25">
      <c r="B9" s="6">
        <v>2017</v>
      </c>
      <c r="C9" s="15">
        <v>581315</v>
      </c>
      <c r="D9" s="15">
        <v>870.56459681708952</v>
      </c>
      <c r="E9" s="15">
        <v>909.10578037426205</v>
      </c>
    </row>
    <row r="10" spans="2:5" x14ac:dyDescent="0.25">
      <c r="B10" s="6">
        <v>2018</v>
      </c>
      <c r="C10" s="15">
        <v>584865</v>
      </c>
      <c r="D10" s="15">
        <v>873.03500697745835</v>
      </c>
      <c r="E10" s="15">
        <v>901.32411957912177</v>
      </c>
    </row>
    <row r="11" spans="2:5" x14ac:dyDescent="0.25">
      <c r="B11" s="6">
        <v>2019</v>
      </c>
      <c r="C11" s="15">
        <v>590410</v>
      </c>
      <c r="D11" s="15">
        <v>879.31775272410005</v>
      </c>
      <c r="E11" s="15">
        <v>895.14283037519874</v>
      </c>
    </row>
    <row r="12" spans="2:5" x14ac:dyDescent="0.25">
      <c r="B12" s="6">
        <v>2020</v>
      </c>
      <c r="C12" s="15">
        <v>599438</v>
      </c>
      <c r="D12" s="15">
        <v>890.86428733197715</v>
      </c>
      <c r="E12" s="15">
        <v>894.11940660501818</v>
      </c>
    </row>
    <row r="13" spans="2:5" x14ac:dyDescent="0.25">
      <c r="B13" s="6">
        <v>2021</v>
      </c>
      <c r="C13" s="15">
        <v>598914.99999999895</v>
      </c>
      <c r="D13" s="15">
        <v>888.50246815471803</v>
      </c>
      <c r="E13" s="15">
        <v>884.98864062977316</v>
      </c>
    </row>
    <row r="14" spans="2:5" x14ac:dyDescent="0.25">
      <c r="B14" s="6">
        <v>2022</v>
      </c>
      <c r="C14" s="15">
        <v>606536.348815548</v>
      </c>
      <c r="D14" s="15">
        <v>898.36891134825214</v>
      </c>
      <c r="E14" s="15">
        <v>884.29154046241297</v>
      </c>
    </row>
    <row r="15" spans="2:5" x14ac:dyDescent="0.25">
      <c r="B15" s="6">
        <v>2023</v>
      </c>
      <c r="C15" s="15">
        <v>615360.69538508297</v>
      </c>
      <c r="D15" s="15">
        <v>909.49921817841619</v>
      </c>
      <c r="E15" s="15">
        <v>881.96344264623553</v>
      </c>
    </row>
    <row r="16" spans="2:5" x14ac:dyDescent="0.25">
      <c r="B16" s="6">
        <v>2024</v>
      </c>
      <c r="C16" s="15">
        <v>624550.20819812303</v>
      </c>
      <c r="D16" s="15">
        <v>921.00314144934657</v>
      </c>
      <c r="E16" s="15">
        <v>880.2889807801854</v>
      </c>
    </row>
    <row r="17" spans="2:5" x14ac:dyDescent="0.25">
      <c r="B17" s="6">
        <v>2025</v>
      </c>
      <c r="C17" s="15">
        <v>634670.80935767095</v>
      </c>
      <c r="D17" s="15">
        <v>933.9525516415431</v>
      </c>
      <c r="E17" s="15">
        <v>879.94594386944084</v>
      </c>
    </row>
    <row r="18" spans="2:5" x14ac:dyDescent="0.25">
      <c r="B18" s="6">
        <v>2026</v>
      </c>
      <c r="C18" s="15">
        <v>645628.283856216</v>
      </c>
      <c r="D18" s="15">
        <v>948.19805593873184</v>
      </c>
      <c r="E18" s="15">
        <v>882.12800813351373</v>
      </c>
    </row>
    <row r="19" spans="2:5" x14ac:dyDescent="0.25">
      <c r="B19" s="6">
        <v>2027</v>
      </c>
      <c r="C19" s="15">
        <v>656082.61882012</v>
      </c>
      <c r="D19" s="15">
        <v>961.76341453281645</v>
      </c>
      <c r="E19" s="15">
        <v>881.20447248644655</v>
      </c>
    </row>
    <row r="20" spans="2:5" x14ac:dyDescent="0.25">
      <c r="B20" s="6">
        <v>2028</v>
      </c>
      <c r="C20" s="15">
        <v>666261.51726782101</v>
      </c>
      <c r="D20" s="15">
        <v>974.98141753075265</v>
      </c>
      <c r="E20" s="15">
        <v>878.22765499848219</v>
      </c>
    </row>
    <row r="21" spans="2:5" x14ac:dyDescent="0.25">
      <c r="B21" s="6">
        <v>2029</v>
      </c>
      <c r="C21" s="15">
        <v>676132.209838112</v>
      </c>
      <c r="D21" s="15">
        <v>987.80277260313642</v>
      </c>
      <c r="E21" s="15">
        <v>874.55865089772283</v>
      </c>
    </row>
    <row r="22" spans="2:5" x14ac:dyDescent="0.25">
      <c r="B22" s="6">
        <v>2030</v>
      </c>
      <c r="C22" s="15">
        <v>685737.42014712899</v>
      </c>
      <c r="D22" s="15">
        <v>1000.2906623711932</v>
      </c>
      <c r="E22" s="15">
        <v>870.92113497997286</v>
      </c>
    </row>
    <row r="23" spans="2:5" x14ac:dyDescent="0.25">
      <c r="B23" s="6">
        <v>2031</v>
      </c>
      <c r="C23" s="15">
        <v>695139.98472790304</v>
      </c>
      <c r="D23" s="15">
        <v>1012.540305886844</v>
      </c>
      <c r="E23" s="15">
        <v>867.90856677338138</v>
      </c>
    </row>
    <row r="24" spans="2:5" x14ac:dyDescent="0.25">
      <c r="B24" s="6">
        <v>2032</v>
      </c>
      <c r="C24" s="15">
        <v>704279.12029288802</v>
      </c>
      <c r="D24" s="15">
        <v>1024.4685937723816</v>
      </c>
      <c r="E24" s="15">
        <v>861.61743186826334</v>
      </c>
    </row>
    <row r="25" spans="2:5" x14ac:dyDescent="0.25">
      <c r="B25" s="6">
        <v>2033</v>
      </c>
      <c r="C25" s="15">
        <v>713068.74727550196</v>
      </c>
      <c r="D25" s="15">
        <v>1035.9577311817563</v>
      </c>
      <c r="E25" s="15">
        <v>854.28441947324757</v>
      </c>
    </row>
    <row r="26" spans="2:5" x14ac:dyDescent="0.25">
      <c r="B26" s="6">
        <v>2034</v>
      </c>
      <c r="C26" s="15">
        <v>721484.69925867894</v>
      </c>
      <c r="D26" s="15">
        <v>1046.9812268275089</v>
      </c>
      <c r="E26" s="15">
        <v>847.45465220688914</v>
      </c>
    </row>
    <row r="27" spans="2:5" x14ac:dyDescent="0.25">
      <c r="B27" s="6">
        <v>2035</v>
      </c>
      <c r="C27" s="15">
        <v>729614.08569402504</v>
      </c>
      <c r="D27" s="15">
        <v>1057.6748801702213</v>
      </c>
      <c r="E27" s="15">
        <v>841.29062846145951</v>
      </c>
    </row>
    <row r="28" spans="2:5" x14ac:dyDescent="0.25">
      <c r="B28" s="6">
        <v>2036</v>
      </c>
      <c r="C28" s="15">
        <v>737523.65175694297</v>
      </c>
      <c r="D28" s="15">
        <v>1068.1450049731134</v>
      </c>
      <c r="E28" s="15">
        <v>835.94730981886732</v>
      </c>
    </row>
    <row r="29" spans="2:5" x14ac:dyDescent="0.25">
      <c r="B29" s="6">
        <v>2037</v>
      </c>
      <c r="C29" s="15">
        <v>745248.39999293105</v>
      </c>
      <c r="D29" s="15">
        <v>1078.4511552873018</v>
      </c>
      <c r="E29" s="15">
        <v>830.41692866800872</v>
      </c>
    </row>
    <row r="30" spans="2:5" x14ac:dyDescent="0.25">
      <c r="B30" s="6">
        <v>2038</v>
      </c>
      <c r="C30" s="15">
        <v>752714.24092251097</v>
      </c>
      <c r="D30" s="15">
        <v>1088.4923187583026</v>
      </c>
      <c r="E30" s="15">
        <v>825.41180076610306</v>
      </c>
    </row>
    <row r="31" spans="2:5" x14ac:dyDescent="0.25">
      <c r="B31" s="6">
        <v>2039</v>
      </c>
      <c r="C31" s="15">
        <v>759935.77839902695</v>
      </c>
      <c r="D31" s="15">
        <v>1098.2940136126072</v>
      </c>
      <c r="E31" s="15">
        <v>821.71824342794002</v>
      </c>
    </row>
    <row r="32" spans="2:5" x14ac:dyDescent="0.25">
      <c r="B32" s="6">
        <v>2040</v>
      </c>
      <c r="C32" s="15">
        <v>766870.92575685203</v>
      </c>
      <c r="D32" s="15">
        <v>1107.7964448437979</v>
      </c>
      <c r="E32" s="15">
        <v>818.57462686668464</v>
      </c>
    </row>
    <row r="33" spans="2:9" x14ac:dyDescent="0.25">
      <c r="B33" s="6">
        <v>2041</v>
      </c>
      <c r="C33" s="15">
        <v>773483.48906864901</v>
      </c>
      <c r="D33" s="15">
        <v>1116.9446504041671</v>
      </c>
      <c r="E33" s="15">
        <v>816.21733398301069</v>
      </c>
    </row>
    <row r="34" spans="2:9" x14ac:dyDescent="0.25">
      <c r="B34" s="6">
        <v>2042</v>
      </c>
      <c r="C34" s="15">
        <v>779788.180749021</v>
      </c>
      <c r="D34" s="15">
        <v>1125.7566157704564</v>
      </c>
      <c r="E34" s="15">
        <v>814.76511257642937</v>
      </c>
    </row>
    <row r="35" spans="2:9" x14ac:dyDescent="0.25">
      <c r="B35" s="6">
        <v>2043</v>
      </c>
      <c r="C35" s="15">
        <v>785770.22981573001</v>
      </c>
      <c r="D35" s="15">
        <v>1134.2061188332045</v>
      </c>
      <c r="E35" s="15">
        <v>813.75314046945368</v>
      </c>
    </row>
    <row r="36" spans="2:9" x14ac:dyDescent="0.25">
      <c r="B36" s="6">
        <v>2044</v>
      </c>
      <c r="C36" s="15">
        <v>791527.55396202498</v>
      </c>
      <c r="D36" s="15">
        <v>1142.4286161579607</v>
      </c>
      <c r="E36" s="15">
        <v>813.04178095251041</v>
      </c>
    </row>
    <row r="37" spans="2:9" x14ac:dyDescent="0.25">
      <c r="B37" s="6">
        <v>2045</v>
      </c>
      <c r="C37" s="15">
        <v>797055.22107721202</v>
      </c>
      <c r="D37" s="15">
        <v>1150.4111829961494</v>
      </c>
      <c r="E37" s="15">
        <v>812.04361014782444</v>
      </c>
    </row>
    <row r="38" spans="2:9" x14ac:dyDescent="0.25">
      <c r="B38" s="6">
        <v>2046</v>
      </c>
      <c r="C38" s="15">
        <v>802350.93690946698</v>
      </c>
      <c r="D38" s="15">
        <v>1158.1469031878903</v>
      </c>
      <c r="E38" s="15">
        <v>811.16370780427872</v>
      </c>
    </row>
    <row r="39" spans="2:9" x14ac:dyDescent="0.25">
      <c r="B39" s="6">
        <v>2047</v>
      </c>
      <c r="C39" s="15">
        <v>807382.73125724995</v>
      </c>
      <c r="D39" s="15">
        <v>1165.5878246294321</v>
      </c>
      <c r="E39" s="15">
        <v>810.17769093248012</v>
      </c>
    </row>
    <row r="40" spans="2:9" x14ac:dyDescent="0.25">
      <c r="B40" s="6">
        <v>2048</v>
      </c>
      <c r="C40" s="15">
        <v>812130.25941314897</v>
      </c>
      <c r="D40" s="15">
        <v>1172.705672851089</v>
      </c>
      <c r="E40" s="15">
        <v>809.38335096960111</v>
      </c>
    </row>
    <row r="41" spans="2:9" x14ac:dyDescent="0.25">
      <c r="B41" s="6">
        <v>2049</v>
      </c>
      <c r="C41" s="15">
        <v>816658.95480821305</v>
      </c>
      <c r="D41" s="15">
        <v>1179.5961395530103</v>
      </c>
      <c r="E41" s="15">
        <v>808.22249165796745</v>
      </c>
    </row>
    <row r="42" spans="2:9" x14ac:dyDescent="0.25">
      <c r="B42" s="6">
        <v>2050</v>
      </c>
      <c r="C42" s="15">
        <v>821002.581197744</v>
      </c>
      <c r="D42" s="15">
        <v>1186.3115012404705</v>
      </c>
      <c r="E42" s="15">
        <v>806.74813484431957</v>
      </c>
    </row>
    <row r="45" spans="2:9" ht="51" customHeight="1" x14ac:dyDescent="0.25">
      <c r="B45" s="86" t="s">
        <v>106</v>
      </c>
      <c r="C45" s="86"/>
      <c r="D45" s="86"/>
      <c r="E45" s="86"/>
      <c r="F45" s="86"/>
      <c r="G45" s="86"/>
      <c r="H45" s="86"/>
      <c r="I45" s="86"/>
    </row>
    <row r="46" spans="2:9" x14ac:dyDescent="0.25">
      <c r="B46" s="87" t="s">
        <v>66</v>
      </c>
      <c r="C46" s="87"/>
      <c r="D46" s="87"/>
      <c r="E46" s="87"/>
      <c r="F46" s="87"/>
      <c r="G46" s="87"/>
      <c r="H46" s="87"/>
      <c r="I46" s="87"/>
    </row>
    <row r="47" spans="2:9" ht="31.5" customHeight="1" x14ac:dyDescent="0.25">
      <c r="B47" s="87" t="s">
        <v>67</v>
      </c>
      <c r="C47" s="87"/>
      <c r="D47" s="87"/>
      <c r="E47" s="87"/>
      <c r="F47" s="87"/>
      <c r="G47" s="87"/>
      <c r="H47" s="87"/>
      <c r="I47" s="87"/>
    </row>
    <row r="48" spans="2:9" ht="33" customHeight="1" x14ac:dyDescent="0.25">
      <c r="B48" s="88" t="s">
        <v>107</v>
      </c>
      <c r="C48" s="87"/>
      <c r="D48" s="87"/>
      <c r="E48" s="87"/>
      <c r="F48" s="87"/>
      <c r="G48" s="87"/>
      <c r="H48" s="87"/>
      <c r="I48" s="87"/>
    </row>
  </sheetData>
  <mergeCells count="4">
    <mergeCell ref="B45:I45"/>
    <mergeCell ref="B46:I46"/>
    <mergeCell ref="B47:I47"/>
    <mergeCell ref="B48:I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9AD53-017F-4754-A62D-6DB301BCF9F8}">
  <dimension ref="B2:P48"/>
  <sheetViews>
    <sheetView workbookViewId="0">
      <selection activeCell="E48" sqref="E48"/>
    </sheetView>
  </sheetViews>
  <sheetFormatPr baseColWidth="10" defaultColWidth="11.42578125" defaultRowHeight="12.75" x14ac:dyDescent="0.25"/>
  <cols>
    <col min="1" max="1" width="3.85546875" style="2" customWidth="1"/>
    <col min="2" max="7" width="15.7109375" style="2" customWidth="1"/>
    <col min="8" max="16384" width="11.42578125" style="2"/>
  </cols>
  <sheetData>
    <row r="2" spans="2:8" x14ac:dyDescent="0.25">
      <c r="B2" s="1" t="s">
        <v>42</v>
      </c>
    </row>
    <row r="4" spans="2:8" ht="15" customHeight="1" x14ac:dyDescent="0.25">
      <c r="C4" s="104" t="s">
        <v>43</v>
      </c>
      <c r="D4" s="105"/>
      <c r="E4" s="105"/>
      <c r="F4" s="105"/>
      <c r="G4" s="105"/>
      <c r="H4" s="106"/>
    </row>
    <row r="5" spans="2:8" ht="25.5" x14ac:dyDescent="0.25">
      <c r="B5" s="6" t="s">
        <v>30</v>
      </c>
      <c r="C5" s="27" t="s">
        <v>9</v>
      </c>
      <c r="D5" s="27" t="s">
        <v>0</v>
      </c>
      <c r="E5" s="27" t="s">
        <v>2</v>
      </c>
      <c r="F5" s="27" t="s">
        <v>3</v>
      </c>
      <c r="G5" s="27" t="s">
        <v>29</v>
      </c>
      <c r="H5" s="27" t="s">
        <v>10</v>
      </c>
    </row>
    <row r="6" spans="2:8" x14ac:dyDescent="0.25">
      <c r="B6" s="6">
        <v>2013</v>
      </c>
      <c r="C6" s="15">
        <f t="shared" ref="C6:C43" si="0">G6+E6+D6+F6</f>
        <v>806.91231421340956</v>
      </c>
      <c r="D6" s="15">
        <f>[2]Feuil2!D2/[2]Feuil2!$H2*100000</f>
        <v>459.3485241220406</v>
      </c>
      <c r="E6" s="15">
        <f>[2]Feuil2!C2/[2]Feuil2!$H2*100000</f>
        <v>153.70950834441823</v>
      </c>
      <c r="F6" s="15">
        <f>[2]Feuil2!F2/[2]Feuil2!$H2*100000</f>
        <v>92.375617630922378</v>
      </c>
      <c r="G6" s="15">
        <f>[2]Feuil2!B2/[2]Feuil2!$H2*100000</f>
        <v>101.47866411602838</v>
      </c>
      <c r="H6" s="15">
        <f>[2]Feuil2!E2/[2]Feuil2!$H2*100000</f>
        <v>129.84192958625738</v>
      </c>
    </row>
    <row r="7" spans="2:8" x14ac:dyDescent="0.25">
      <c r="B7" s="6">
        <v>2014</v>
      </c>
      <c r="C7" s="15">
        <f t="shared" si="0"/>
        <v>801.76181974712358</v>
      </c>
      <c r="D7" s="15">
        <f>[2]Feuil2!D3/[2]Feuil2!$H3*100000</f>
        <v>456.02786440286297</v>
      </c>
      <c r="E7" s="15">
        <f>[2]Feuil2!C3/[2]Feuil2!$H3*100000</f>
        <v>153.03776999860617</v>
      </c>
      <c r="F7" s="15">
        <f>[2]Feuil2!F3/[2]Feuil2!$H3*100000</f>
        <v>93.814448037151081</v>
      </c>
      <c r="G7" s="15">
        <f>[2]Feuil2!B3/[2]Feuil2!$H3*100000</f>
        <v>98.881737308503332</v>
      </c>
      <c r="H7" s="15">
        <f>[2]Feuil2!E3/[2]Feuil2!$H3*100000</f>
        <v>132.89454946801166</v>
      </c>
    </row>
    <row r="8" spans="2:8" x14ac:dyDescent="0.25">
      <c r="B8" s="6">
        <v>2015</v>
      </c>
      <c r="C8" s="15">
        <f t="shared" si="0"/>
        <v>793.75827666476823</v>
      </c>
      <c r="D8" s="15">
        <f>[2]Feuil2!D4/[2]Feuil2!$H4*100000</f>
        <v>448.90515644766225</v>
      </c>
      <c r="E8" s="15">
        <f>[2]Feuil2!C4/[2]Feuil2!$H4*100000</f>
        <v>151.59390668356318</v>
      </c>
      <c r="F8" s="15">
        <f>[2]Feuil2!F4/[2]Feuil2!$H4*100000</f>
        <v>94.866150543260048</v>
      </c>
      <c r="G8" s="15">
        <f>[2]Feuil2!B4/[2]Feuil2!$H4*100000</f>
        <v>98.393062990282758</v>
      </c>
      <c r="H8" s="15">
        <f>[2]Feuil2!E4/[2]Feuil2!$H4*100000</f>
        <v>136.16447663217744</v>
      </c>
    </row>
    <row r="9" spans="2:8" x14ac:dyDescent="0.25">
      <c r="B9" s="6">
        <v>2016</v>
      </c>
      <c r="C9" s="15">
        <f t="shared" si="0"/>
        <v>783.11971952082069</v>
      </c>
      <c r="D9" s="15">
        <f>[2]Feuil2!D5/[2]Feuil2!$H5*100000</f>
        <v>449.09105749690036</v>
      </c>
      <c r="E9" s="15">
        <f>[2]Feuil2!C5/[2]Feuil2!$H5*100000</f>
        <v>150.95407762055959</v>
      </c>
      <c r="F9" s="15">
        <f>[2]Feuil2!F5/[2]Feuil2!$H5*100000</f>
        <v>91.029142300833072</v>
      </c>
      <c r="G9" s="15">
        <f>[2]Feuil2!B5/[2]Feuil2!$H5*100000</f>
        <v>92.045442102527588</v>
      </c>
      <c r="H9" s="15">
        <f>[2]Feuil2!E5/[2]Feuil2!$H5*100000</f>
        <v>139.34972359555081</v>
      </c>
    </row>
    <row r="10" spans="2:8" x14ac:dyDescent="0.25">
      <c r="B10" s="6">
        <v>2017</v>
      </c>
      <c r="C10" s="15">
        <f t="shared" si="0"/>
        <v>767.86882409898908</v>
      </c>
      <c r="D10" s="15">
        <f>[2]Feuil2!D6/[2]Feuil2!$H6*100000</f>
        <v>434.6329932680473</v>
      </c>
      <c r="E10" s="15">
        <f>[2]Feuil2!C6/[2]Feuil2!$H6*100000</f>
        <v>148.18683041921088</v>
      </c>
      <c r="F10" s="15">
        <f>[2]Feuil2!F6/[2]Feuil2!$H6*100000</f>
        <v>90.618914777335206</v>
      </c>
      <c r="G10" s="15">
        <f>[2]Feuil2!B6/[2]Feuil2!$H6*100000</f>
        <v>94.430085634395624</v>
      </c>
      <c r="H10" s="15">
        <f>[2]Feuil2!E6/[2]Feuil2!$H6*100000</f>
        <v>141.23695627527306</v>
      </c>
    </row>
    <row r="11" spans="2:8" x14ac:dyDescent="0.25">
      <c r="B11" s="6">
        <v>2018</v>
      </c>
      <c r="C11" s="15">
        <f t="shared" si="0"/>
        <v>758.12999009102998</v>
      </c>
      <c r="D11" s="15">
        <f>[2]Feuil2!D7/[2]Feuil2!$H7*100000</f>
        <v>427.80706358459366</v>
      </c>
      <c r="E11" s="15">
        <f>[2]Feuil2!C7/[2]Feuil2!$H7*100000</f>
        <v>144.77527820905854</v>
      </c>
      <c r="F11" s="15">
        <f>[2]Feuil2!F7/[2]Feuil2!$H7*100000</f>
        <v>90.039176580116404</v>
      </c>
      <c r="G11" s="15">
        <f>[2]Feuil2!B7/[2]Feuil2!$H7*100000</f>
        <v>95.508471717261386</v>
      </c>
      <c r="H11" s="15">
        <f>[2]Feuil2!E7/[2]Feuil2!$H7*100000</f>
        <v>143.19412948809187</v>
      </c>
    </row>
    <row r="12" spans="2:8" x14ac:dyDescent="0.25">
      <c r="B12" s="6">
        <v>2019</v>
      </c>
      <c r="C12" s="15">
        <f t="shared" si="0"/>
        <v>750.31681356327135</v>
      </c>
      <c r="D12" s="15">
        <f>[2]Feuil2!D8/[2]Feuil2!$H8*100000</f>
        <v>420.34309911790513</v>
      </c>
      <c r="E12" s="15">
        <f>[2]Feuil2!C8/[2]Feuil2!$H8*100000</f>
        <v>142.704940238538</v>
      </c>
      <c r="F12" s="15">
        <f>[2]Feuil2!F8/[2]Feuil2!$H8*100000</f>
        <v>89.201958681466806</v>
      </c>
      <c r="G12" s="15">
        <f>[2]Feuil2!B8/[2]Feuil2!$H8*100000</f>
        <v>98.066815525361363</v>
      </c>
      <c r="H12" s="15">
        <f>[2]Feuil2!E8/[2]Feuil2!$H8*100000</f>
        <v>144.8260168119275</v>
      </c>
    </row>
    <row r="13" spans="2:8" x14ac:dyDescent="0.25">
      <c r="B13" s="6">
        <v>2020</v>
      </c>
      <c r="C13" s="15">
        <f t="shared" si="0"/>
        <v>748.90208126220568</v>
      </c>
      <c r="D13" s="15">
        <f>[2]Feuil2!D9/[2]Feuil2!$H9*100000</f>
        <v>423.64462710632938</v>
      </c>
      <c r="E13" s="15">
        <f>[2]Feuil2!C9/[2]Feuil2!$H9*100000</f>
        <v>139.57461714749144</v>
      </c>
      <c r="F13" s="15">
        <f>[2]Feuil2!F9/[2]Feuil2!$H9*100000</f>
        <v>88.567995564833666</v>
      </c>
      <c r="G13" s="15">
        <f>[2]Feuil2!B9/[2]Feuil2!$H9*100000</f>
        <v>97.114841443551327</v>
      </c>
      <c r="H13" s="15">
        <f>[2]Feuil2!E9/[2]Feuil2!$H9*100000</f>
        <v>145.21732534281236</v>
      </c>
    </row>
    <row r="14" spans="2:8" x14ac:dyDescent="0.25">
      <c r="B14" s="6">
        <v>2021</v>
      </c>
      <c r="C14" s="15">
        <f t="shared" si="0"/>
        <v>739.24623208439607</v>
      </c>
      <c r="D14" s="15">
        <f>[2]Feuil2!D10/[2]Feuil2!$H10*100000</f>
        <v>417.65011722865034</v>
      </c>
      <c r="E14" s="15">
        <f>[2]Feuil2!C10/[2]Feuil2!$H10*100000</f>
        <v>137.85771576682652</v>
      </c>
      <c r="F14" s="15">
        <f>[2]Feuil2!F10/[2]Feuil2!$H10*100000</f>
        <v>81.468494738572431</v>
      </c>
      <c r="G14" s="15">
        <f>[2]Feuil2!B10/[2]Feuil2!$H10*100000</f>
        <v>102.26990435034682</v>
      </c>
      <c r="H14" s="15">
        <f>[2]Feuil2!E10/[2]Feuil2!$H10*100000</f>
        <v>145.7424085453784</v>
      </c>
    </row>
    <row r="15" spans="2:8" x14ac:dyDescent="0.25">
      <c r="B15" s="6">
        <v>2022</v>
      </c>
      <c r="C15" s="15">
        <f t="shared" si="0"/>
        <v>736.90579291680331</v>
      </c>
      <c r="D15" s="15">
        <f>[2]Feuil2!D11/[2]Feuil2!$H11*100000</f>
        <v>413.35308548998262</v>
      </c>
      <c r="E15" s="15">
        <f>[2]Feuil2!C11/[2]Feuil2!$H11*100000</f>
        <v>138.07252019325264</v>
      </c>
      <c r="F15" s="15">
        <f>[2]Feuil2!F11/[2]Feuil2!$H11*100000</f>
        <v>82.162239585818355</v>
      </c>
      <c r="G15" s="15">
        <f>[2]Feuil2!B11/[2]Feuil2!$H11*100000</f>
        <v>103.31794764774961</v>
      </c>
      <c r="H15" s="15">
        <f>[2]Feuil2!E11/[2]Feuil2!$H11*100000</f>
        <v>147.38574754561083</v>
      </c>
    </row>
    <row r="16" spans="2:8" x14ac:dyDescent="0.25">
      <c r="B16" s="6">
        <v>2023</v>
      </c>
      <c r="C16" s="15">
        <f t="shared" si="0"/>
        <v>731.86866340556196</v>
      </c>
      <c r="D16" s="15">
        <f>[2]Feuil2!D12/[2]Feuil2!$H12*100000</f>
        <v>407.68458705751596</v>
      </c>
      <c r="E16" s="15">
        <f>[2]Feuil2!C12/[2]Feuil2!$H12*100000</f>
        <v>137.74358603407987</v>
      </c>
      <c r="F16" s="15">
        <f>[2]Feuil2!F12/[2]Feuil2!$H12*100000</f>
        <v>82.493398505310012</v>
      </c>
      <c r="G16" s="15">
        <f>[2]Feuil2!B12/[2]Feuil2!$H12*100000</f>
        <v>103.9470918086561</v>
      </c>
      <c r="H16" s="15">
        <f>[2]Feuil2!E12/[2]Feuil2!$H12*100000</f>
        <v>150.09477924067357</v>
      </c>
    </row>
    <row r="17" spans="2:8" x14ac:dyDescent="0.25">
      <c r="B17" s="6">
        <v>2024</v>
      </c>
      <c r="C17" s="15">
        <f t="shared" si="0"/>
        <v>727.62957823917293</v>
      </c>
      <c r="D17" s="15">
        <f>[2]Feuil2!D13/[2]Feuil2!$H13*100000</f>
        <v>402.59372625180197</v>
      </c>
      <c r="E17" s="15">
        <f>[2]Feuil2!C13/[2]Feuil2!$H13*100000</f>
        <v>137.6446950295535</v>
      </c>
      <c r="F17" s="15">
        <f>[2]Feuil2!F13/[2]Feuil2!$H13*100000</f>
        <v>82.766267934742544</v>
      </c>
      <c r="G17" s="15">
        <f>[2]Feuil2!B13/[2]Feuil2!$H13*100000</f>
        <v>104.62488902307487</v>
      </c>
      <c r="H17" s="15">
        <f>[2]Feuil2!E13/[2]Feuil2!$H13*100000</f>
        <v>152.65940254101397</v>
      </c>
    </row>
    <row r="18" spans="2:8" x14ac:dyDescent="0.25">
      <c r="B18" s="6">
        <v>2025</v>
      </c>
      <c r="C18" s="15">
        <f t="shared" si="0"/>
        <v>724.96426164811351</v>
      </c>
      <c r="D18" s="15">
        <f>[2]Feuil2!D14/[2]Feuil2!$H14*100000</f>
        <v>398.4445081552787</v>
      </c>
      <c r="E18" s="15">
        <f>[2]Feuil2!C14/[2]Feuil2!$H14*100000</f>
        <v>137.95337890802358</v>
      </c>
      <c r="F18" s="15">
        <f>[2]Feuil2!F14/[2]Feuil2!$H14*100000</f>
        <v>83.141350930183535</v>
      </c>
      <c r="G18" s="15">
        <f>[2]Feuil2!B14/[2]Feuil2!$H14*100000</f>
        <v>105.42502365462769</v>
      </c>
      <c r="H18" s="15">
        <f>[2]Feuil2!E14/[2]Feuil2!$H14*100000</f>
        <v>154.98168222132597</v>
      </c>
    </row>
    <row r="19" spans="2:8" x14ac:dyDescent="0.25">
      <c r="B19" s="6">
        <v>2026</v>
      </c>
      <c r="C19" s="15">
        <f t="shared" si="0"/>
        <v>724.72208886143426</v>
      </c>
      <c r="D19" s="15">
        <f>[2]Feuil2!D15/[2]Feuil2!$H15*100000</f>
        <v>395.69663928116955</v>
      </c>
      <c r="E19" s="15">
        <f>[2]Feuil2!C15/[2]Feuil2!$H15*100000</f>
        <v>138.78028850248677</v>
      </c>
      <c r="F19" s="15">
        <f>[2]Feuil2!F15/[2]Feuil2!$H15*100000</f>
        <v>83.740428954433412</v>
      </c>
      <c r="G19" s="15">
        <f>[2]Feuil2!B15/[2]Feuil2!$H15*100000</f>
        <v>106.50473212334458</v>
      </c>
      <c r="H19" s="15">
        <f>[2]Feuil2!E15/[2]Feuil2!$H15*100000</f>
        <v>157.40591927207797</v>
      </c>
    </row>
    <row r="20" spans="2:8" x14ac:dyDescent="0.25">
      <c r="B20" s="6">
        <v>2027</v>
      </c>
      <c r="C20" s="15">
        <f t="shared" si="0"/>
        <v>722.03001047658461</v>
      </c>
      <c r="D20" s="15">
        <f>[2]Feuil2!D16/[2]Feuil2!$H16*100000</f>
        <v>391.70987956947204</v>
      </c>
      <c r="E20" s="15">
        <f>[2]Feuil2!C16/[2]Feuil2!$H16*100000</f>
        <v>139.06306093463832</v>
      </c>
      <c r="F20" s="15">
        <f>[2]Feuil2!F16/[2]Feuil2!$H16*100000</f>
        <v>84.005490637584188</v>
      </c>
      <c r="G20" s="15">
        <f>[2]Feuil2!B16/[2]Feuil2!$H16*100000</f>
        <v>107.25157933489001</v>
      </c>
      <c r="H20" s="15">
        <f>[2]Feuil2!E16/[2]Feuil2!$H16*100000</f>
        <v>159.17446200986123</v>
      </c>
    </row>
    <row r="21" spans="2:8" x14ac:dyDescent="0.25">
      <c r="B21" s="6">
        <v>2028</v>
      </c>
      <c r="C21" s="15">
        <f t="shared" si="0"/>
        <v>717.71097860672569</v>
      </c>
      <c r="D21" s="15">
        <f>[2]Feuil2!D17/[2]Feuil2!$H17*100000</f>
        <v>386.9728478058845</v>
      </c>
      <c r="E21" s="15">
        <f>[2]Feuil2!C17/[2]Feuil2!$H17*100000</f>
        <v>138.96286647276796</v>
      </c>
      <c r="F21" s="15">
        <f>[2]Feuil2!F17/[2]Feuil2!$H17*100000</f>
        <v>84.034356643556904</v>
      </c>
      <c r="G21" s="15">
        <f>[2]Feuil2!B17/[2]Feuil2!$H17*100000</f>
        <v>107.74090768451633</v>
      </c>
      <c r="H21" s="15">
        <f>[2]Feuil2!E17/[2]Feuil2!$H17*100000</f>
        <v>160.516676391755</v>
      </c>
    </row>
    <row r="22" spans="2:8" x14ac:dyDescent="0.25">
      <c r="B22" s="6">
        <v>2029</v>
      </c>
      <c r="C22" s="15">
        <f t="shared" si="0"/>
        <v>712.91224572514204</v>
      </c>
      <c r="D22" s="15">
        <f>[2]Feuil2!D18/[2]Feuil2!$H18*100000</f>
        <v>382.08109201481631</v>
      </c>
      <c r="E22" s="15">
        <f>[2]Feuil2!C18/[2]Feuil2!$H18*100000</f>
        <v>138.72560667932021</v>
      </c>
      <c r="F22" s="15">
        <f>[2]Feuil2!F18/[2]Feuil2!$H18*100000</f>
        <v>83.971615305868141</v>
      </c>
      <c r="G22" s="15">
        <f>[2]Feuil2!B18/[2]Feuil2!$H18*100000</f>
        <v>108.13393172513749</v>
      </c>
      <c r="H22" s="15">
        <f>[2]Feuil2!E18/[2]Feuil2!$H18*100000</f>
        <v>161.64640517257928</v>
      </c>
    </row>
    <row r="23" spans="2:8" x14ac:dyDescent="0.25">
      <c r="B23" s="6">
        <v>2030</v>
      </c>
      <c r="C23" s="15">
        <f t="shared" si="0"/>
        <v>708.27553808646883</v>
      </c>
      <c r="D23" s="15">
        <f>[2]Feuil2!D19/[2]Feuil2!$H19*100000</f>
        <v>377.38327040223726</v>
      </c>
      <c r="E23" s="15">
        <f>[2]Feuil2!C19/[2]Feuil2!$H19*100000</f>
        <v>138.48059211933628</v>
      </c>
      <c r="F23" s="15">
        <f>[2]Feuil2!F19/[2]Feuil2!$H19*100000</f>
        <v>83.899337081661756</v>
      </c>
      <c r="G23" s="15">
        <f>[2]Feuil2!B19/[2]Feuil2!$H19*100000</f>
        <v>108.51233848323353</v>
      </c>
      <c r="H23" s="15">
        <f>[2]Feuil2!E19/[2]Feuil2!$H19*100000</f>
        <v>162.64559689350179</v>
      </c>
    </row>
    <row r="24" spans="2:8" x14ac:dyDescent="0.25">
      <c r="B24" s="6">
        <v>2031</v>
      </c>
      <c r="C24" s="15">
        <f t="shared" si="0"/>
        <v>704.28175494424659</v>
      </c>
      <c r="D24" s="15">
        <f>[2]Feuil2!D20/[2]Feuil2!$H20*100000</f>
        <v>373.15108264722653</v>
      </c>
      <c r="E24" s="15">
        <f>[2]Feuil2!C20/[2]Feuil2!$H20*100000</f>
        <v>138.3177493073363</v>
      </c>
      <c r="F24" s="15">
        <f>[2]Feuil2!F20/[2]Feuil2!$H20*100000</f>
        <v>83.862227615158886</v>
      </c>
      <c r="G24" s="15">
        <f>[2]Feuil2!B20/[2]Feuil2!$H20*100000</f>
        <v>108.95069537452484</v>
      </c>
      <c r="H24" s="15">
        <f>[2]Feuil2!E20/[2]Feuil2!$H20*100000</f>
        <v>163.62681182913624</v>
      </c>
    </row>
    <row r="25" spans="2:8" x14ac:dyDescent="0.25">
      <c r="B25" s="6">
        <v>2032</v>
      </c>
      <c r="C25" s="15">
        <f t="shared" si="0"/>
        <v>697.73118119274693</v>
      </c>
      <c r="D25" s="15">
        <f>[2]Feuil2!D21/[2]Feuil2!$H21*100000</f>
        <v>367.70208749741204</v>
      </c>
      <c r="E25" s="15">
        <f>[2]Feuil2!C21/[2]Feuil2!$H21*100000</f>
        <v>137.60204091561013</v>
      </c>
      <c r="F25" s="15">
        <f>[2]Feuil2!F21/[2]Feuil2!$H21*100000</f>
        <v>83.48073772566741</v>
      </c>
      <c r="G25" s="15">
        <f>[2]Feuil2!B21/[2]Feuil2!$H21*100000</f>
        <v>108.94631505405732</v>
      </c>
      <c r="H25" s="15">
        <f>[2]Feuil2!E21/[2]Feuil2!$H21*100000</f>
        <v>163.88625067551547</v>
      </c>
    </row>
    <row r="26" spans="2:8" x14ac:dyDescent="0.25">
      <c r="B26" s="6">
        <v>2033</v>
      </c>
      <c r="C26" s="15">
        <f t="shared" si="0"/>
        <v>690.39297633588399</v>
      </c>
      <c r="D26" s="15">
        <f>[2]Feuil2!D22/[2]Feuil2!$H22*100000</f>
        <v>361.99261493425445</v>
      </c>
      <c r="E26" s="15">
        <f>[2]Feuil2!C22/[2]Feuil2!$H22*100000</f>
        <v>136.67495314594407</v>
      </c>
      <c r="F26" s="15">
        <f>[2]Feuil2!F22/[2]Feuil2!$H22*100000</f>
        <v>82.973578090092474</v>
      </c>
      <c r="G26" s="15">
        <f>[2]Feuil2!B22/[2]Feuil2!$H22*100000</f>
        <v>108.75183016559302</v>
      </c>
      <c r="H26" s="15">
        <f>[2]Feuil2!E22/[2]Feuil2!$H22*100000</f>
        <v>163.89144313736332</v>
      </c>
    </row>
    <row r="27" spans="2:8" x14ac:dyDescent="0.25">
      <c r="B27" s="6">
        <v>2034</v>
      </c>
      <c r="C27" s="15">
        <f t="shared" si="0"/>
        <v>683.53120068593375</v>
      </c>
      <c r="D27" s="15">
        <f>[2]Feuil2!D23/[2]Feuil2!$H23*100000</f>
        <v>356.676486737169</v>
      </c>
      <c r="E27" s="15">
        <f>[2]Feuil2!C23/[2]Feuil2!$H23*100000</f>
        <v>135.79274051772865</v>
      </c>
      <c r="F27" s="15">
        <f>[2]Feuil2!F23/[2]Feuil2!$H23*100000</f>
        <v>82.49451489649843</v>
      </c>
      <c r="G27" s="15">
        <f>[2]Feuil2!B23/[2]Feuil2!$H23*100000</f>
        <v>108.56745853453759</v>
      </c>
      <c r="H27" s="15">
        <f>[2]Feuil2!E23/[2]Feuil2!$H23*100000</f>
        <v>163.92345152095453</v>
      </c>
    </row>
    <row r="28" spans="2:8" x14ac:dyDescent="0.25">
      <c r="B28" s="6">
        <v>2035</v>
      </c>
      <c r="C28" s="15">
        <f t="shared" si="0"/>
        <v>677.27410276285593</v>
      </c>
      <c r="D28" s="15">
        <f>[2]Feuil2!D24/[2]Feuil2!$H24*100000</f>
        <v>351.82159321818858</v>
      </c>
      <c r="E28" s="15">
        <f>[2]Feuil2!C24/[2]Feuil2!$H24*100000</f>
        <v>134.97537109007104</v>
      </c>
      <c r="F28" s="15">
        <f>[2]Feuil2!F24/[2]Feuil2!$H24*100000</f>
        <v>82.062160493272728</v>
      </c>
      <c r="G28" s="15">
        <f>[2]Feuil2!B24/[2]Feuil2!$H24*100000</f>
        <v>108.41497796132361</v>
      </c>
      <c r="H28" s="15">
        <f>[2]Feuil2!E24/[2]Feuil2!$H24*100000</f>
        <v>164.01652569860329</v>
      </c>
    </row>
    <row r="29" spans="2:8" x14ac:dyDescent="0.25">
      <c r="B29" s="6">
        <v>2036</v>
      </c>
      <c r="C29" s="15">
        <f t="shared" si="0"/>
        <v>671.75504140493172</v>
      </c>
      <c r="D29" s="15">
        <f>[2]Feuil2!D25/[2]Feuil2!$H25*100000</f>
        <v>347.48099587615553</v>
      </c>
      <c r="E29" s="15">
        <f>[2]Feuil2!C25/[2]Feuil2!$H25*100000</f>
        <v>134.26183197168189</v>
      </c>
      <c r="F29" s="15">
        <f>[2]Feuil2!F25/[2]Feuil2!$H25*100000</f>
        <v>81.694809244700124</v>
      </c>
      <c r="G29" s="15">
        <f>[2]Feuil2!B25/[2]Feuil2!$H25*100000</f>
        <v>108.31740431239416</v>
      </c>
      <c r="H29" s="15">
        <f>[2]Feuil2!E25/[2]Feuil2!$H25*100000</f>
        <v>164.1922684139364</v>
      </c>
    </row>
    <row r="30" spans="2:8" x14ac:dyDescent="0.25">
      <c r="B30" s="6">
        <v>2037</v>
      </c>
      <c r="C30" s="15">
        <f t="shared" si="0"/>
        <v>666.15663337205899</v>
      </c>
      <c r="D30" s="15">
        <f>[2]Feuil2!D26/[2]Feuil2!$H26*100000</f>
        <v>343.22458182916967</v>
      </c>
      <c r="E30" s="15">
        <f>[2]Feuil2!C26/[2]Feuil2!$H26*100000</f>
        <v>133.49441790515658</v>
      </c>
      <c r="F30" s="15">
        <f>[2]Feuil2!F26/[2]Feuil2!$H26*100000</f>
        <v>81.292599483899906</v>
      </c>
      <c r="G30" s="15">
        <f>[2]Feuil2!B26/[2]Feuil2!$H26*100000</f>
        <v>108.14503415383281</v>
      </c>
      <c r="H30" s="15">
        <f>[2]Feuil2!E26/[2]Feuil2!$H26*100000</f>
        <v>164.26029529594891</v>
      </c>
    </row>
    <row r="31" spans="2:8" x14ac:dyDescent="0.25">
      <c r="B31" s="6">
        <v>2038</v>
      </c>
      <c r="C31" s="15">
        <f t="shared" si="0"/>
        <v>661.04517918402075</v>
      </c>
      <c r="D31" s="15">
        <f>[2]Feuil2!D27/[2]Feuil2!$H27*100000</f>
        <v>339.34266330249392</v>
      </c>
      <c r="E31" s="15">
        <f>[2]Feuil2!C27/[2]Feuil2!$H27*100000</f>
        <v>132.78746124499654</v>
      </c>
      <c r="F31" s="15">
        <f>[2]Feuil2!F27/[2]Feuil2!$H27*100000</f>
        <v>80.927181726739491</v>
      </c>
      <c r="G31" s="15">
        <f>[2]Feuil2!B27/[2]Feuil2!$H27*100000</f>
        <v>107.98787290979075</v>
      </c>
      <c r="H31" s="15">
        <f>[2]Feuil2!E27/[2]Feuil2!$H27*100000</f>
        <v>164.36662158208205</v>
      </c>
    </row>
    <row r="32" spans="2:8" x14ac:dyDescent="0.25">
      <c r="B32" s="6">
        <v>2039</v>
      </c>
      <c r="C32" s="15">
        <f t="shared" si="0"/>
        <v>657.0528481309625</v>
      </c>
      <c r="D32" s="15">
        <f>[2]Feuil2!D28/[2]Feuil2!$H28*100000</f>
        <v>336.15184597990105</v>
      </c>
      <c r="E32" s="15">
        <f>[2]Feuil2!C28/[2]Feuil2!$H28*100000</f>
        <v>132.26704756042872</v>
      </c>
      <c r="F32" s="15">
        <f>[2]Feuil2!F28/[2]Feuil2!$H28*100000</f>
        <v>80.675872210483078</v>
      </c>
      <c r="G32" s="15">
        <f>[2]Feuil2!B28/[2]Feuil2!$H28*100000</f>
        <v>107.95808238014968</v>
      </c>
      <c r="H32" s="15">
        <f>[2]Feuil2!E28/[2]Feuil2!$H28*100000</f>
        <v>164.66539529697849</v>
      </c>
    </row>
    <row r="33" spans="2:16" x14ac:dyDescent="0.25">
      <c r="B33" s="6">
        <v>2040</v>
      </c>
      <c r="C33" s="15">
        <f t="shared" si="0"/>
        <v>653.55584101255806</v>
      </c>
      <c r="D33" s="15">
        <f>[2]Feuil2!D29/[2]Feuil2!$H29*100000</f>
        <v>333.32287820047725</v>
      </c>
      <c r="E33" s="15">
        <f>[2]Feuil2!C29/[2]Feuil2!$H29*100000</f>
        <v>131.81443587001908</v>
      </c>
      <c r="F33" s="15">
        <f>[2]Feuil2!F29/[2]Feuil2!$H29*100000</f>
        <v>80.464088829807082</v>
      </c>
      <c r="G33" s="15">
        <f>[2]Feuil2!B29/[2]Feuil2!$H29*100000</f>
        <v>107.95443811225462</v>
      </c>
      <c r="H33" s="15">
        <f>[2]Feuil2!E29/[2]Feuil2!$H29*100000</f>
        <v>165.01878585412547</v>
      </c>
    </row>
    <row r="34" spans="2:16" x14ac:dyDescent="0.25">
      <c r="B34" s="6">
        <v>2041</v>
      </c>
      <c r="C34" s="15">
        <f t="shared" si="0"/>
        <v>650.72739616527838</v>
      </c>
      <c r="D34" s="15">
        <f>[2]Feuil2!D30/[2]Feuil2!$H30*100000</f>
        <v>330.93247677466098</v>
      </c>
      <c r="E34" s="15">
        <f>[2]Feuil2!C30/[2]Feuil2!$H30*100000</f>
        <v>131.46884231844243</v>
      </c>
      <c r="F34" s="15">
        <f>[2]Feuil2!F30/[2]Feuil2!$H30*100000</f>
        <v>80.314764427109324</v>
      </c>
      <c r="G34" s="15">
        <f>[2]Feuil2!B30/[2]Feuil2!$H30*100000</f>
        <v>108.01131264506557</v>
      </c>
      <c r="H34" s="15">
        <f>[2]Feuil2!E30/[2]Feuil2!$H30*100000</f>
        <v>165.48993781773001</v>
      </c>
    </row>
    <row r="35" spans="2:16" x14ac:dyDescent="0.25">
      <c r="B35" s="6">
        <v>2042</v>
      </c>
      <c r="C35" s="15">
        <f t="shared" si="0"/>
        <v>648.65656790491619</v>
      </c>
      <c r="D35" s="15">
        <f>[2]Feuil2!D31/[2]Feuil2!$H31*100000</f>
        <v>329.01951519693824</v>
      </c>
      <c r="E35" s="15">
        <f>[2]Feuil2!C31/[2]Feuil2!$H31*100000</f>
        <v>131.25218243139378</v>
      </c>
      <c r="F35" s="15">
        <f>[2]Feuil2!F31/[2]Feuil2!$H31*100000</f>
        <v>80.237428343133871</v>
      </c>
      <c r="G35" s="15">
        <f>[2]Feuil2!B31/[2]Feuil2!$H31*100000</f>
        <v>108.14744193345035</v>
      </c>
      <c r="H35" s="15">
        <f>[2]Feuil2!E31/[2]Feuil2!$H31*100000</f>
        <v>166.10854467151066</v>
      </c>
    </row>
    <row r="36" spans="2:16" x14ac:dyDescent="0.25">
      <c r="B36" s="6">
        <v>2043</v>
      </c>
      <c r="C36" s="15">
        <f t="shared" si="0"/>
        <v>646.98346699199328</v>
      </c>
      <c r="D36" s="15">
        <f>[2]Feuil2!D32/[2]Feuil2!$H32*100000</f>
        <v>327.40110980739939</v>
      </c>
      <c r="E36" s="15">
        <f>[2]Feuil2!C32/[2]Feuil2!$H32*100000</f>
        <v>131.09222945903838</v>
      </c>
      <c r="F36" s="15">
        <f>[2]Feuil2!F32/[2]Feuil2!$H32*100000</f>
        <v>80.186626750139979</v>
      </c>
      <c r="G36" s="15">
        <f>[2]Feuil2!B32/[2]Feuil2!$H32*100000</f>
        <v>108.30350097541547</v>
      </c>
      <c r="H36" s="15">
        <f>[2]Feuil2!E32/[2]Feuil2!$H32*100000</f>
        <v>166.76967347745918</v>
      </c>
    </row>
    <row r="37" spans="2:16" x14ac:dyDescent="0.25">
      <c r="B37" s="6">
        <v>2044</v>
      </c>
      <c r="C37" s="15">
        <f t="shared" si="0"/>
        <v>645.60012464294334</v>
      </c>
      <c r="D37" s="15">
        <f>[2]Feuil2!D33/[2]Feuil2!$H33*100000</f>
        <v>326.02103614218078</v>
      </c>
      <c r="E37" s="15">
        <f>[2]Feuil2!C33/[2]Feuil2!$H33*100000</f>
        <v>130.9607092280838</v>
      </c>
      <c r="F37" s="15">
        <f>[2]Feuil2!F33/[2]Feuil2!$H33*100000</f>
        <v>80.149531965634679</v>
      </c>
      <c r="G37" s="15">
        <f>[2]Feuil2!B33/[2]Feuil2!$H33*100000</f>
        <v>108.46884730704411</v>
      </c>
      <c r="H37" s="15">
        <f>[2]Feuil2!E33/[2]Feuil2!$H33*100000</f>
        <v>167.4416563095663</v>
      </c>
    </row>
    <row r="38" spans="2:16" x14ac:dyDescent="0.25">
      <c r="B38" s="6">
        <v>2045</v>
      </c>
      <c r="C38" s="15">
        <f t="shared" si="0"/>
        <v>644.04524258119113</v>
      </c>
      <c r="D38" s="15">
        <f>[2]Feuil2!D34/[2]Feuil2!$H34*100000</f>
        <v>324.64168390751854</v>
      </c>
      <c r="E38" s="15">
        <f>[2]Feuil2!C34/[2]Feuil2!$H34*100000</f>
        <v>130.76672559026775</v>
      </c>
      <c r="F38" s="15">
        <f>[2]Feuil2!F34/[2]Feuil2!$H34*100000</f>
        <v>80.070421156347379</v>
      </c>
      <c r="G38" s="15">
        <f>[2]Feuil2!B34/[2]Feuil2!$H34*100000</f>
        <v>108.56641192705749</v>
      </c>
      <c r="H38" s="15">
        <f>[2]Feuil2!E34/[2]Feuil2!$H34*100000</f>
        <v>167.99836756663262</v>
      </c>
    </row>
    <row r="39" spans="2:16" x14ac:dyDescent="0.25">
      <c r="B39" s="6">
        <v>2046</v>
      </c>
      <c r="C39" s="15">
        <f t="shared" si="0"/>
        <v>642.62085855874761</v>
      </c>
      <c r="D39" s="15">
        <f>[2]Feuil2!D35/[2]Feuil2!$H35*100000</f>
        <v>323.40529536152133</v>
      </c>
      <c r="E39" s="15">
        <f>[2]Feuil2!C35/[2]Feuil2!$H35*100000</f>
        <v>130.57598819281139</v>
      </c>
      <c r="F39" s="15">
        <f>[2]Feuil2!F35/[2]Feuil2!$H35*100000</f>
        <v>79.990084789736343</v>
      </c>
      <c r="G39" s="15">
        <f>[2]Feuil2!B35/[2]Feuil2!$H35*100000</f>
        <v>108.64949021467854</v>
      </c>
      <c r="H39" s="15">
        <f>[2]Feuil2!E35/[2]Feuil2!$H35*100000</f>
        <v>168.54284924553119</v>
      </c>
    </row>
    <row r="40" spans="2:16" x14ac:dyDescent="0.25">
      <c r="B40" s="6">
        <v>2047</v>
      </c>
      <c r="C40" s="15">
        <f t="shared" si="0"/>
        <v>641.15884606943973</v>
      </c>
      <c r="D40" s="15">
        <f>[2]Feuil2!D36/[2]Feuil2!$H36*100000</f>
        <v>322.22144479209459</v>
      </c>
      <c r="E40" s="15">
        <f>[2]Feuil2!C36/[2]Feuil2!$H36*100000</f>
        <v>130.3571116182039</v>
      </c>
      <c r="F40" s="15">
        <f>[2]Feuil2!F36/[2]Feuil2!$H36*100000</f>
        <v>79.889347444175684</v>
      </c>
      <c r="G40" s="15">
        <f>[2]Feuil2!B36/[2]Feuil2!$H36*100000</f>
        <v>108.69094221496565</v>
      </c>
      <c r="H40" s="15">
        <f>[2]Feuil2!E36/[2]Feuil2!$H36*100000</f>
        <v>169.01884486303842</v>
      </c>
    </row>
    <row r="41" spans="2:16" x14ac:dyDescent="0.25">
      <c r="B41" s="6">
        <v>2048</v>
      </c>
      <c r="C41" s="15">
        <f t="shared" si="0"/>
        <v>639.90426844991646</v>
      </c>
      <c r="D41" s="15">
        <f>[2]Feuil2!D37/[2]Feuil2!$H37*100000</f>
        <v>321.20714800628798</v>
      </c>
      <c r="E41" s="15">
        <f>[2]Feuil2!C37/[2]Feuil2!$H37*100000</f>
        <v>130.16257284559265</v>
      </c>
      <c r="F41" s="15">
        <f>[2]Feuil2!F37/[2]Feuil2!$H37*100000</f>
        <v>79.800479089352706</v>
      </c>
      <c r="G41" s="15">
        <f>[2]Feuil2!B37/[2]Feuil2!$H37*100000</f>
        <v>108.73406850868311</v>
      </c>
      <c r="H41" s="15">
        <f>[2]Feuil2!E37/[2]Feuil2!$H37*100000</f>
        <v>169.4790825196834</v>
      </c>
    </row>
    <row r="42" spans="2:16" x14ac:dyDescent="0.25">
      <c r="B42" s="6">
        <v>2049</v>
      </c>
      <c r="C42" s="15">
        <f t="shared" si="0"/>
        <v>638.40727675695553</v>
      </c>
      <c r="D42" s="15">
        <f>[2]Feuil2!D38/[2]Feuil2!$H38*100000</f>
        <v>320.13408113148597</v>
      </c>
      <c r="E42" s="15">
        <f>[2]Feuil2!C38/[2]Feuil2!$H38*100000</f>
        <v>129.89792379998471</v>
      </c>
      <c r="F42" s="15">
        <f>[2]Feuil2!F38/[2]Feuil2!$H38*100000</f>
        <v>79.669059283471654</v>
      </c>
      <c r="G42" s="15">
        <f>[2]Feuil2!B38/[2]Feuil2!$H38*100000</f>
        <v>108.70621254201326</v>
      </c>
      <c r="H42" s="15">
        <f>[2]Feuil2!E38/[2]Feuil2!$H38*100000</f>
        <v>169.81521490101099</v>
      </c>
    </row>
    <row r="43" spans="2:16" x14ac:dyDescent="0.25">
      <c r="B43" s="6">
        <v>2050</v>
      </c>
      <c r="C43" s="15">
        <f t="shared" si="0"/>
        <v>636.70810007496152</v>
      </c>
      <c r="D43" s="15">
        <f>[2]Feuil2!D39/[2]Feuil2!$H39*100000</f>
        <v>319.0195131195415</v>
      </c>
      <c r="E43" s="15">
        <f>[2]Feuil2!C39/[2]Feuil2!$H39*100000</f>
        <v>129.57076719238293</v>
      </c>
      <c r="F43" s="15">
        <f>[2]Feuil2!F39/[2]Feuil2!$H39*100000</f>
        <v>79.50191165263638</v>
      </c>
      <c r="G43" s="15">
        <f>[2]Feuil2!B39/[2]Feuil2!$H39*100000</f>
        <v>108.61590811040074</v>
      </c>
      <c r="H43" s="15">
        <f>[2]Feuil2!E39/[2]Feuil2!$H39*100000</f>
        <v>170.04003476935719</v>
      </c>
    </row>
    <row r="45" spans="2:16" ht="56.1" customHeight="1" x14ac:dyDescent="0.25">
      <c r="B45" s="90" t="s">
        <v>64</v>
      </c>
      <c r="C45" s="90"/>
      <c r="D45" s="90"/>
      <c r="E45" s="90"/>
      <c r="F45" s="90"/>
      <c r="G45" s="90"/>
      <c r="H45" s="90"/>
      <c r="I45" s="51"/>
      <c r="J45" s="51"/>
      <c r="K45" s="51"/>
      <c r="L45" s="51"/>
      <c r="M45" s="51"/>
      <c r="N45" s="51"/>
      <c r="O45" s="51"/>
      <c r="P45" s="51"/>
    </row>
    <row r="46" spans="2:16" ht="21" customHeight="1" x14ac:dyDescent="0.25">
      <c r="B46" s="92" t="s">
        <v>65</v>
      </c>
      <c r="C46" s="92"/>
      <c r="D46" s="92"/>
      <c r="E46" s="92"/>
      <c r="F46" s="92"/>
      <c r="G46" s="92"/>
      <c r="H46" s="92"/>
    </row>
    <row r="47" spans="2:16" x14ac:dyDescent="0.25">
      <c r="B47" s="22" t="s">
        <v>44</v>
      </c>
    </row>
    <row r="48" spans="2:16" x14ac:dyDescent="0.25">
      <c r="B48" s="22" t="s">
        <v>45</v>
      </c>
    </row>
  </sheetData>
  <mergeCells count="3">
    <mergeCell ref="C4:H4"/>
    <mergeCell ref="B45:H45"/>
    <mergeCell ref="B46:H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F43E9-4332-494B-8130-FE657EF5F479}">
  <dimension ref="B2:H47"/>
  <sheetViews>
    <sheetView topLeftCell="A32" zoomScale="124" zoomScaleNormal="124" workbookViewId="0">
      <selection activeCell="H4" sqref="H4"/>
    </sheetView>
  </sheetViews>
  <sheetFormatPr baseColWidth="10" defaultColWidth="11.42578125" defaultRowHeight="12.75" x14ac:dyDescent="0.25"/>
  <cols>
    <col min="1" max="1" width="3.42578125" style="2" customWidth="1"/>
    <col min="2" max="2" width="11.42578125" style="2"/>
    <col min="3" max="3" width="25.42578125" style="2" customWidth="1"/>
    <col min="4" max="8" width="25.140625" style="2" customWidth="1"/>
    <col min="9" max="16384" width="11.42578125" style="2"/>
  </cols>
  <sheetData>
    <row r="2" spans="2:8" x14ac:dyDescent="0.25">
      <c r="B2" s="1" t="s">
        <v>113</v>
      </c>
    </row>
    <row r="4" spans="2:8" ht="38.25" x14ac:dyDescent="0.25">
      <c r="B4" s="67" t="s">
        <v>5</v>
      </c>
      <c r="C4" s="68" t="s">
        <v>69</v>
      </c>
      <c r="D4" s="68" t="s">
        <v>6</v>
      </c>
      <c r="E4" s="68" t="s">
        <v>7</v>
      </c>
      <c r="F4" s="68" t="s">
        <v>8</v>
      </c>
      <c r="G4" s="68" t="s">
        <v>112</v>
      </c>
      <c r="H4" s="68" t="s">
        <v>111</v>
      </c>
    </row>
    <row r="5" spans="2:8" x14ac:dyDescent="0.25">
      <c r="B5" s="6">
        <v>2013</v>
      </c>
      <c r="C5" s="15">
        <v>553632</v>
      </c>
      <c r="D5" s="15">
        <v>553632</v>
      </c>
      <c r="E5" s="15">
        <v>553632</v>
      </c>
      <c r="F5" s="15">
        <v>553632</v>
      </c>
      <c r="G5" s="15">
        <v>553632</v>
      </c>
      <c r="H5" s="15">
        <v>553632</v>
      </c>
    </row>
    <row r="6" spans="2:8" x14ac:dyDescent="0.25">
      <c r="B6" s="6">
        <v>2014</v>
      </c>
      <c r="C6" s="15">
        <v>564045</v>
      </c>
      <c r="D6" s="15">
        <v>564045</v>
      </c>
      <c r="E6" s="15">
        <v>564045</v>
      </c>
      <c r="F6" s="15">
        <v>564045</v>
      </c>
      <c r="G6" s="15">
        <v>564045</v>
      </c>
      <c r="H6" s="15">
        <v>564045</v>
      </c>
    </row>
    <row r="7" spans="2:8" x14ac:dyDescent="0.25">
      <c r="B7" s="6">
        <v>2015</v>
      </c>
      <c r="C7" s="15">
        <v>572680</v>
      </c>
      <c r="D7" s="15">
        <v>572680</v>
      </c>
      <c r="E7" s="15">
        <v>572680</v>
      </c>
      <c r="F7" s="15">
        <v>572680</v>
      </c>
      <c r="G7" s="15">
        <v>572680</v>
      </c>
      <c r="H7" s="15">
        <v>572680</v>
      </c>
    </row>
    <row r="8" spans="2:8" x14ac:dyDescent="0.25">
      <c r="B8" s="6">
        <v>2016</v>
      </c>
      <c r="C8" s="15">
        <v>577281</v>
      </c>
      <c r="D8" s="15">
        <v>577281</v>
      </c>
      <c r="E8" s="15">
        <v>577281</v>
      </c>
      <c r="F8" s="15">
        <v>577281</v>
      </c>
      <c r="G8" s="15">
        <v>577281</v>
      </c>
      <c r="H8" s="15">
        <v>577281</v>
      </c>
    </row>
    <row r="9" spans="2:8" x14ac:dyDescent="0.25">
      <c r="B9" s="6">
        <v>2017</v>
      </c>
      <c r="C9" s="15">
        <v>581315</v>
      </c>
      <c r="D9" s="15">
        <v>581315</v>
      </c>
      <c r="E9" s="15">
        <v>581315</v>
      </c>
      <c r="F9" s="15">
        <v>581315</v>
      </c>
      <c r="G9" s="15">
        <v>581315</v>
      </c>
      <c r="H9" s="15">
        <v>581315</v>
      </c>
    </row>
    <row r="10" spans="2:8" x14ac:dyDescent="0.25">
      <c r="B10" s="6">
        <v>2018</v>
      </c>
      <c r="C10" s="15">
        <v>584865</v>
      </c>
      <c r="D10" s="15">
        <v>584865</v>
      </c>
      <c r="E10" s="15">
        <v>584865</v>
      </c>
      <c r="F10" s="15">
        <v>584865</v>
      </c>
      <c r="G10" s="15">
        <v>584865</v>
      </c>
      <c r="H10" s="15">
        <v>584865</v>
      </c>
    </row>
    <row r="11" spans="2:8" x14ac:dyDescent="0.25">
      <c r="B11" s="6">
        <v>2019</v>
      </c>
      <c r="C11" s="15">
        <v>590410</v>
      </c>
      <c r="D11" s="15">
        <v>590410</v>
      </c>
      <c r="E11" s="15">
        <v>590410</v>
      </c>
      <c r="F11" s="15">
        <v>590410</v>
      </c>
      <c r="G11" s="15">
        <v>590410</v>
      </c>
      <c r="H11" s="15">
        <v>590410</v>
      </c>
    </row>
    <row r="12" spans="2:8" x14ac:dyDescent="0.25">
      <c r="B12" s="6">
        <v>2020</v>
      </c>
      <c r="C12" s="15">
        <v>599438</v>
      </c>
      <c r="D12" s="15">
        <v>599438</v>
      </c>
      <c r="E12" s="15">
        <v>599438</v>
      </c>
      <c r="F12" s="15">
        <v>599438</v>
      </c>
      <c r="G12" s="15">
        <v>599438</v>
      </c>
      <c r="H12" s="15">
        <v>599438</v>
      </c>
    </row>
    <row r="13" spans="2:8" x14ac:dyDescent="0.25">
      <c r="B13" s="6">
        <v>2021</v>
      </c>
      <c r="C13" s="15">
        <v>598914.99999999895</v>
      </c>
      <c r="D13" s="15">
        <v>598914.99999999895</v>
      </c>
      <c r="E13" s="15">
        <v>598914.99999999895</v>
      </c>
      <c r="F13" s="15">
        <v>598914.99999999895</v>
      </c>
      <c r="G13" s="15">
        <v>598914.99999999895</v>
      </c>
      <c r="H13" s="15">
        <v>598914.99999999895</v>
      </c>
    </row>
    <row r="14" spans="2:8" x14ac:dyDescent="0.25">
      <c r="B14" s="6">
        <v>2022</v>
      </c>
      <c r="C14" s="15">
        <v>606536.348815548</v>
      </c>
      <c r="D14" s="15">
        <v>606536.348815548</v>
      </c>
      <c r="E14" s="15">
        <v>606536.348815548</v>
      </c>
      <c r="F14" s="15">
        <v>606536.348815548</v>
      </c>
      <c r="G14" s="15">
        <v>606536.348815548</v>
      </c>
      <c r="H14" s="15">
        <v>606536.348815548</v>
      </c>
    </row>
    <row r="15" spans="2:8" x14ac:dyDescent="0.25">
      <c r="B15" s="6">
        <v>2023</v>
      </c>
      <c r="C15" s="15">
        <v>615360.69538508297</v>
      </c>
      <c r="D15" s="15">
        <v>615054.69538508204</v>
      </c>
      <c r="E15" s="15">
        <v>614748.69538508204</v>
      </c>
      <c r="F15" s="15">
        <v>614748.69538508204</v>
      </c>
      <c r="G15" s="15">
        <v>615360.69538508297</v>
      </c>
      <c r="H15" s="15">
        <v>615360.69538508297</v>
      </c>
    </row>
    <row r="16" spans="2:8" x14ac:dyDescent="0.25">
      <c r="B16" s="6">
        <v>2024</v>
      </c>
      <c r="C16" s="15">
        <v>624550.20819812303</v>
      </c>
      <c r="D16" s="15">
        <v>623934.02081784105</v>
      </c>
      <c r="E16" s="15">
        <v>622667.83343755698</v>
      </c>
      <c r="F16" s="15">
        <v>622667.83343755698</v>
      </c>
      <c r="G16" s="15">
        <v>624550.20819812303</v>
      </c>
      <c r="H16" s="15">
        <v>624550.20819812303</v>
      </c>
    </row>
    <row r="17" spans="2:8" x14ac:dyDescent="0.25">
      <c r="B17" s="6">
        <v>2025</v>
      </c>
      <c r="C17" s="15">
        <v>634670.80935767095</v>
      </c>
      <c r="D17" s="15">
        <v>634427.69692483905</v>
      </c>
      <c r="E17" s="15">
        <v>631840.92502408603</v>
      </c>
      <c r="F17" s="15">
        <v>631237.92502408405</v>
      </c>
      <c r="G17" s="15">
        <v>634670.80935767095</v>
      </c>
      <c r="H17" s="15">
        <v>634670.80935767095</v>
      </c>
    </row>
    <row r="18" spans="2:8" x14ac:dyDescent="0.25">
      <c r="B18" s="6">
        <v>2026</v>
      </c>
      <c r="C18" s="15">
        <v>645628.283856216</v>
      </c>
      <c r="D18" s="15">
        <v>647207.22272282199</v>
      </c>
      <c r="E18" s="15">
        <v>642554.97116472002</v>
      </c>
      <c r="F18" s="15">
        <v>639526.19015063299</v>
      </c>
      <c r="G18" s="15">
        <v>649440.283856216</v>
      </c>
      <c r="H18" s="15">
        <v>642577.28385621496</v>
      </c>
    </row>
    <row r="19" spans="2:8" x14ac:dyDescent="0.25">
      <c r="B19" s="6">
        <v>2027</v>
      </c>
      <c r="C19" s="15">
        <v>656082.61882012</v>
      </c>
      <c r="D19" s="15">
        <v>660845.12411017297</v>
      </c>
      <c r="E19" s="15">
        <v>653837.51701642701</v>
      </c>
      <c r="F19" s="15">
        <v>647404.93730313203</v>
      </c>
      <c r="G19" s="15">
        <v>663534.54788429895</v>
      </c>
      <c r="H19" s="15">
        <v>647068.33876376704</v>
      </c>
    </row>
    <row r="20" spans="2:8" x14ac:dyDescent="0.25">
      <c r="B20" s="6">
        <v>2028</v>
      </c>
      <c r="C20" s="15">
        <v>666261.51726782101</v>
      </c>
      <c r="D20" s="15">
        <v>674062.30903816095</v>
      </c>
      <c r="E20" s="15">
        <v>665503.39070275996</v>
      </c>
      <c r="F20" s="15">
        <v>655088.94824768195</v>
      </c>
      <c r="G20" s="15">
        <v>677173.36651880899</v>
      </c>
      <c r="H20" s="15">
        <v>648514.70517167402</v>
      </c>
    </row>
    <row r="21" spans="2:8" x14ac:dyDescent="0.25">
      <c r="B21" s="6">
        <v>2029</v>
      </c>
      <c r="C21" s="15">
        <v>676132.209838112</v>
      </c>
      <c r="D21" s="15">
        <v>686862.51251575805</v>
      </c>
      <c r="E21" s="15">
        <v>676768.13294280402</v>
      </c>
      <c r="F21" s="15">
        <v>662504.19790636899</v>
      </c>
      <c r="G21" s="15">
        <v>690547.75352712802</v>
      </c>
      <c r="H21" s="15">
        <v>649235.22096467798</v>
      </c>
    </row>
    <row r="22" spans="2:8" x14ac:dyDescent="0.25">
      <c r="B22" s="6">
        <v>2030</v>
      </c>
      <c r="C22" s="15">
        <v>685737.42014712899</v>
      </c>
      <c r="D22" s="15">
        <v>699337.02709230804</v>
      </c>
      <c r="E22" s="15">
        <v>687701.91526588902</v>
      </c>
      <c r="F22" s="15">
        <v>669682.67078308098</v>
      </c>
      <c r="G22" s="15">
        <v>703587.18416817102</v>
      </c>
      <c r="H22" s="15">
        <v>649334.50983115402</v>
      </c>
    </row>
    <row r="23" spans="2:8" x14ac:dyDescent="0.25">
      <c r="B23" s="6">
        <v>2031</v>
      </c>
      <c r="C23" s="15">
        <v>695139.98472790304</v>
      </c>
      <c r="D23" s="15">
        <v>711567.94323393598</v>
      </c>
      <c r="E23" s="15">
        <v>698397.88067967305</v>
      </c>
      <c r="F23" s="15">
        <v>676678.48267732002</v>
      </c>
      <c r="G23" s="15">
        <v>716377.48759366898</v>
      </c>
      <c r="H23" s="15">
        <v>649442.76715446904</v>
      </c>
    </row>
    <row r="24" spans="2:8" x14ac:dyDescent="0.25">
      <c r="B24" s="6">
        <v>2032</v>
      </c>
      <c r="C24" s="15">
        <v>704279.12029288802</v>
      </c>
      <c r="D24" s="15">
        <v>723513.30417364603</v>
      </c>
      <c r="E24" s="15">
        <v>708809.73914272303</v>
      </c>
      <c r="F24" s="15">
        <v>683423.49555886805</v>
      </c>
      <c r="G24" s="15">
        <v>728888.04868088895</v>
      </c>
      <c r="H24" s="15">
        <v>649428.66272633802</v>
      </c>
    </row>
    <row r="25" spans="2:8" x14ac:dyDescent="0.25">
      <c r="B25" s="6">
        <v>2033</v>
      </c>
      <c r="C25" s="15">
        <v>713068.74727550196</v>
      </c>
      <c r="D25" s="15">
        <v>735095.99473918101</v>
      </c>
      <c r="E25" s="15">
        <v>718863.92071510397</v>
      </c>
      <c r="F25" s="15">
        <v>689833.99411596195</v>
      </c>
      <c r="G25" s="15">
        <v>741029.58729426702</v>
      </c>
      <c r="H25" s="15">
        <v>649148.75431640598</v>
      </c>
    </row>
    <row r="26" spans="2:8" x14ac:dyDescent="0.25">
      <c r="B26" s="6">
        <v>2034</v>
      </c>
      <c r="C26" s="15">
        <v>721484.69925867894</v>
      </c>
      <c r="D26" s="15">
        <v>746290.00146658695</v>
      </c>
      <c r="E26" s="15">
        <v>728541.63909428997</v>
      </c>
      <c r="F26" s="15">
        <v>695888.14354022499</v>
      </c>
      <c r="G26" s="15">
        <v>752777.36503278499</v>
      </c>
      <c r="H26" s="15">
        <v>648554.24554115103</v>
      </c>
    </row>
    <row r="27" spans="2:8" x14ac:dyDescent="0.25">
      <c r="B27" s="6">
        <v>2035</v>
      </c>
      <c r="C27" s="15">
        <v>729614.08569402504</v>
      </c>
      <c r="D27" s="15">
        <v>757180.41452712403</v>
      </c>
      <c r="E27" s="15">
        <v>737929.578093588</v>
      </c>
      <c r="F27" s="15">
        <v>701675.57849101396</v>
      </c>
      <c r="G27" s="15">
        <v>764216.82759742404</v>
      </c>
      <c r="H27" s="15">
        <v>647728.915567816</v>
      </c>
    </row>
    <row r="28" spans="2:8" x14ac:dyDescent="0.25">
      <c r="B28" s="6">
        <v>2036</v>
      </c>
      <c r="C28" s="15">
        <v>737523.65175694297</v>
      </c>
      <c r="D28" s="15">
        <v>767830.36717886303</v>
      </c>
      <c r="E28" s="15">
        <v>747092.67032802897</v>
      </c>
      <c r="F28" s="15">
        <v>707265.14791283896</v>
      </c>
      <c r="G28" s="15">
        <v>775410.48308951303</v>
      </c>
      <c r="H28" s="15">
        <v>646742.03711199202</v>
      </c>
    </row>
    <row r="29" spans="2:8" x14ac:dyDescent="0.25">
      <c r="B29" s="6">
        <v>2037</v>
      </c>
      <c r="C29" s="15">
        <v>745248.39999293105</v>
      </c>
      <c r="D29" s="15">
        <v>778270.61683628894</v>
      </c>
      <c r="E29" s="15">
        <v>756062.95559446304</v>
      </c>
      <c r="F29" s="15">
        <v>712693.74554846797</v>
      </c>
      <c r="G29" s="15">
        <v>786387.32509088295</v>
      </c>
      <c r="H29" s="15">
        <v>645639.59047457995</v>
      </c>
    </row>
    <row r="30" spans="2:8" x14ac:dyDescent="0.25">
      <c r="B30" s="6">
        <v>2038</v>
      </c>
      <c r="C30" s="15">
        <v>752714.24092251097</v>
      </c>
      <c r="D30" s="15">
        <v>788424.10904117895</v>
      </c>
      <c r="E30" s="15">
        <v>764763.44571098802</v>
      </c>
      <c r="F30" s="15">
        <v>717887.74933923304</v>
      </c>
      <c r="G30" s="15">
        <v>797071.29598959</v>
      </c>
      <c r="H30" s="15">
        <v>644357.79681162396</v>
      </c>
    </row>
    <row r="31" spans="2:8" x14ac:dyDescent="0.25">
      <c r="B31" s="6">
        <v>2039</v>
      </c>
      <c r="C31" s="15">
        <v>759935.77839902695</v>
      </c>
      <c r="D31" s="15">
        <v>798305.27636785503</v>
      </c>
      <c r="E31" s="15">
        <v>773207.86603440298</v>
      </c>
      <c r="F31" s="15">
        <v>722862.36024022999</v>
      </c>
      <c r="G31" s="15">
        <v>807477.13148525998</v>
      </c>
      <c r="H31" s="15">
        <v>642918.58743977395</v>
      </c>
    </row>
    <row r="32" spans="2:8" x14ac:dyDescent="0.25">
      <c r="B32" s="6">
        <v>2040</v>
      </c>
      <c r="C32" s="15">
        <v>766870.92575685203</v>
      </c>
      <c r="D32" s="15">
        <v>807872.62794814305</v>
      </c>
      <c r="E32" s="15">
        <v>781355.317025178</v>
      </c>
      <c r="F32" s="15">
        <v>727576.72766535694</v>
      </c>
      <c r="G32" s="15">
        <v>817563.02201419906</v>
      </c>
      <c r="H32" s="15">
        <v>641282.69373409601</v>
      </c>
    </row>
    <row r="33" spans="2:8" x14ac:dyDescent="0.25">
      <c r="B33" s="6">
        <v>2041</v>
      </c>
      <c r="C33" s="15">
        <v>773483.48906864901</v>
      </c>
      <c r="D33" s="15">
        <v>817089.51262143604</v>
      </c>
      <c r="E33" s="15">
        <v>789170.36803588702</v>
      </c>
      <c r="F33" s="15">
        <v>731995.93025027204</v>
      </c>
      <c r="G33" s="15">
        <v>827292.76650047197</v>
      </c>
      <c r="H33" s="15">
        <v>639414.68514982297</v>
      </c>
    </row>
    <row r="34" spans="2:8" x14ac:dyDescent="0.25">
      <c r="B34" s="6">
        <v>2042</v>
      </c>
      <c r="C34" s="15">
        <v>779788.180749021</v>
      </c>
      <c r="D34" s="15">
        <v>825968.35007888195</v>
      </c>
      <c r="E34" s="15">
        <v>796667.17874501401</v>
      </c>
      <c r="F34" s="15">
        <v>736136.78885082295</v>
      </c>
      <c r="G34" s="15">
        <v>836676.53884692804</v>
      </c>
      <c r="H34" s="15">
        <v>637332.76421095501</v>
      </c>
    </row>
    <row r="35" spans="2:8" x14ac:dyDescent="0.25">
      <c r="B35" s="6">
        <v>2043</v>
      </c>
      <c r="C35" s="15">
        <v>785770.22981573001</v>
      </c>
      <c r="D35" s="15">
        <v>834491.007605855</v>
      </c>
      <c r="E35" s="15">
        <v>803829.09076281905</v>
      </c>
      <c r="F35" s="15">
        <v>739985.893963599</v>
      </c>
      <c r="G35" s="15">
        <v>845696.04925624502</v>
      </c>
      <c r="H35" s="15">
        <v>635028.44529386901</v>
      </c>
    </row>
    <row r="36" spans="2:8" x14ac:dyDescent="0.25">
      <c r="B36" s="6">
        <v>2044</v>
      </c>
      <c r="C36" s="15">
        <v>791527.55396202498</v>
      </c>
      <c r="D36" s="15">
        <v>842753.51311650104</v>
      </c>
      <c r="E36" s="15">
        <v>810752.18051511201</v>
      </c>
      <c r="F36" s="15">
        <v>743642.05578921502</v>
      </c>
      <c r="G36" s="15">
        <v>854447.67521561706</v>
      </c>
      <c r="H36" s="15">
        <v>632607.25661293895</v>
      </c>
    </row>
    <row r="37" spans="2:8" x14ac:dyDescent="0.25">
      <c r="B37" s="6">
        <v>2045</v>
      </c>
      <c r="C37" s="15">
        <v>797055.22107721202</v>
      </c>
      <c r="D37" s="15">
        <v>850750.22089434799</v>
      </c>
      <c r="E37" s="15">
        <v>817430.93815720698</v>
      </c>
      <c r="F37" s="15">
        <v>747101.21839235397</v>
      </c>
      <c r="G37" s="15">
        <v>862925.65726041805</v>
      </c>
      <c r="H37" s="15">
        <v>630069.77365847805</v>
      </c>
    </row>
    <row r="38" spans="2:8" x14ac:dyDescent="0.25">
      <c r="B38" s="6">
        <v>2046</v>
      </c>
      <c r="C38" s="15">
        <v>802350.93690946698</v>
      </c>
      <c r="D38" s="15">
        <v>858478.22651633597</v>
      </c>
      <c r="E38" s="15">
        <v>823862.80716124596</v>
      </c>
      <c r="F38" s="15">
        <v>750361.67977094406</v>
      </c>
      <c r="G38" s="15">
        <v>871127.53636570601</v>
      </c>
      <c r="H38" s="15">
        <v>627417.00249343202</v>
      </c>
    </row>
    <row r="39" spans="2:8" x14ac:dyDescent="0.25">
      <c r="B39" s="6">
        <v>2047</v>
      </c>
      <c r="C39" s="15">
        <v>807382.73125724995</v>
      </c>
      <c r="D39" s="15">
        <v>865904.40891398594</v>
      </c>
      <c r="E39" s="15">
        <v>830015.25545902795</v>
      </c>
      <c r="F39" s="15">
        <v>753392.36646253697</v>
      </c>
      <c r="G39" s="15">
        <v>879019.14093590796</v>
      </c>
      <c r="H39" s="15">
        <v>624620.191335376</v>
      </c>
    </row>
    <row r="40" spans="2:8" x14ac:dyDescent="0.25">
      <c r="B40" s="6">
        <v>2048</v>
      </c>
      <c r="C40" s="15">
        <v>812130.25941314897</v>
      </c>
      <c r="D40" s="15">
        <v>873006.77000889997</v>
      </c>
      <c r="E40" s="15">
        <v>835866.79151744104</v>
      </c>
      <c r="F40" s="15">
        <v>756173.31532900606</v>
      </c>
      <c r="G40" s="15">
        <v>886578.40145821497</v>
      </c>
      <c r="H40" s="15">
        <v>621662.52011639206</v>
      </c>
    </row>
    <row r="41" spans="2:8" x14ac:dyDescent="0.25">
      <c r="B41" s="6">
        <v>2049</v>
      </c>
      <c r="C41" s="15">
        <v>816658.95480821305</v>
      </c>
      <c r="D41" s="15">
        <v>879849.96110972401</v>
      </c>
      <c r="E41" s="15">
        <v>841481.77083154302</v>
      </c>
      <c r="F41" s="15">
        <v>758770.00668387895</v>
      </c>
      <c r="G41" s="15">
        <v>893870.26476481999</v>
      </c>
      <c r="H41" s="15">
        <v>618613.02162923699</v>
      </c>
    </row>
    <row r="42" spans="2:8" x14ac:dyDescent="0.25">
      <c r="B42" s="6">
        <v>2050</v>
      </c>
      <c r="C42" s="15">
        <v>821002.581197744</v>
      </c>
      <c r="D42" s="15">
        <v>886467.87836832996</v>
      </c>
      <c r="E42" s="15">
        <v>846893.89291894797</v>
      </c>
      <c r="F42" s="15">
        <v>761216.402478409</v>
      </c>
      <c r="G42" s="15">
        <v>900928.47570400801</v>
      </c>
      <c r="H42" s="15">
        <v>615507.60962427105</v>
      </c>
    </row>
    <row r="44" spans="2:8" ht="77.099999999999994" customHeight="1" x14ac:dyDescent="0.25">
      <c r="B44" s="89" t="s">
        <v>120</v>
      </c>
      <c r="C44" s="90"/>
      <c r="D44" s="90"/>
      <c r="E44" s="90"/>
      <c r="F44" s="90"/>
      <c r="G44" s="90"/>
      <c r="H44" s="90"/>
    </row>
    <row r="45" spans="2:8" x14ac:dyDescent="0.25">
      <c r="B45" s="22"/>
    </row>
    <row r="46" spans="2:8" x14ac:dyDescent="0.25">
      <c r="B46" s="22"/>
    </row>
    <row r="47" spans="2:8" x14ac:dyDescent="0.25">
      <c r="B47" s="22"/>
    </row>
  </sheetData>
  <mergeCells count="1">
    <mergeCell ref="B44:H4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BD3CA-AE41-4D60-BBD4-809B582F7902}">
  <dimension ref="B2:H143"/>
  <sheetViews>
    <sheetView zoomScaleNormal="100" workbookViewId="0">
      <selection activeCell="D20" sqref="D20"/>
    </sheetView>
  </sheetViews>
  <sheetFormatPr baseColWidth="10" defaultColWidth="11.42578125" defaultRowHeight="12.75" x14ac:dyDescent="0.25"/>
  <cols>
    <col min="1" max="1" width="3.42578125" style="57" customWidth="1"/>
    <col min="2" max="2" width="31.140625" style="57" customWidth="1"/>
    <col min="3" max="16384" width="11.42578125" style="57"/>
  </cols>
  <sheetData>
    <row r="2" spans="2:8" x14ac:dyDescent="0.25">
      <c r="B2" s="1" t="s">
        <v>76</v>
      </c>
    </row>
    <row r="3" spans="2:8" x14ac:dyDescent="0.25">
      <c r="B3" s="56"/>
    </row>
    <row r="4" spans="2:8" x14ac:dyDescent="0.25">
      <c r="H4" s="64" t="s">
        <v>103</v>
      </c>
    </row>
    <row r="5" spans="2:8" x14ac:dyDescent="0.25">
      <c r="C5" s="91" t="s">
        <v>9</v>
      </c>
      <c r="D5" s="91"/>
      <c r="E5" s="91"/>
      <c r="F5" s="91" t="s">
        <v>10</v>
      </c>
      <c r="G5" s="91"/>
      <c r="H5" s="91"/>
    </row>
    <row r="6" spans="2:8" x14ac:dyDescent="0.25">
      <c r="B6" s="6" t="s">
        <v>121</v>
      </c>
      <c r="C6" s="58">
        <v>2013</v>
      </c>
      <c r="D6" s="58">
        <v>2021</v>
      </c>
      <c r="E6" s="58">
        <v>2050</v>
      </c>
      <c r="F6" s="58">
        <v>2013</v>
      </c>
      <c r="G6" s="58">
        <v>2021</v>
      </c>
      <c r="H6" s="58">
        <v>2050</v>
      </c>
    </row>
    <row r="7" spans="2:8" x14ac:dyDescent="0.25">
      <c r="B7" s="6" t="s">
        <v>108</v>
      </c>
      <c r="C7" s="59">
        <v>-33.582000000000001</v>
      </c>
      <c r="D7" s="59">
        <v>-34.009715184334098</v>
      </c>
      <c r="E7" s="59">
        <v>-55.6399168950215</v>
      </c>
      <c r="F7" s="59">
        <v>4.4999999999999998E-2</v>
      </c>
      <c r="G7" s="59">
        <v>7.8402221656050999E-2</v>
      </c>
      <c r="H7" s="59">
        <v>1.74758185937406</v>
      </c>
    </row>
    <row r="8" spans="2:8" x14ac:dyDescent="0.25">
      <c r="B8" s="55" t="s">
        <v>90</v>
      </c>
      <c r="C8" s="59">
        <v>-74.5</v>
      </c>
      <c r="D8" s="59">
        <v>-71.423300925167311</v>
      </c>
      <c r="E8" s="59">
        <v>-89.130086003873103</v>
      </c>
      <c r="F8" s="59">
        <v>3.4870000000000001</v>
      </c>
      <c r="G8" s="59">
        <v>3.78340977324841</v>
      </c>
      <c r="H8" s="59">
        <v>13.312040486727499</v>
      </c>
    </row>
    <row r="9" spans="2:8" x14ac:dyDescent="0.25">
      <c r="B9" s="55" t="s">
        <v>91</v>
      </c>
      <c r="C9" s="59">
        <v>-68.224000000000004</v>
      </c>
      <c r="D9" s="59">
        <v>-73.295679648316494</v>
      </c>
      <c r="E9" s="59">
        <v>-88.617622613367104</v>
      </c>
      <c r="F9" s="59">
        <v>9.7620000000000005</v>
      </c>
      <c r="G9" s="59">
        <v>12.106107149044599</v>
      </c>
      <c r="H9" s="59">
        <v>20.035612710697499</v>
      </c>
    </row>
    <row r="10" spans="2:8" x14ac:dyDescent="0.25">
      <c r="B10" s="55" t="s">
        <v>92</v>
      </c>
      <c r="C10" s="59">
        <v>-59.951999999999998</v>
      </c>
      <c r="D10" s="59">
        <v>-67.462615126386297</v>
      </c>
      <c r="E10" s="59">
        <v>-85.963769992920291</v>
      </c>
      <c r="F10" s="59">
        <v>11.743</v>
      </c>
      <c r="G10" s="59">
        <v>16.020187291719701</v>
      </c>
      <c r="H10" s="59">
        <v>25.6577189470242</v>
      </c>
    </row>
    <row r="11" spans="2:8" x14ac:dyDescent="0.25">
      <c r="B11" s="55" t="s">
        <v>93</v>
      </c>
      <c r="C11" s="59">
        <v>-59.954000000000001</v>
      </c>
      <c r="D11" s="59">
        <v>-64.044749213707604</v>
      </c>
      <c r="E11" s="59">
        <v>-84.551923082084201</v>
      </c>
      <c r="F11" s="59">
        <v>12.993</v>
      </c>
      <c r="G11" s="59">
        <v>16.756967143949002</v>
      </c>
      <c r="H11" s="59">
        <v>28.375994695318401</v>
      </c>
    </row>
    <row r="12" spans="2:8" x14ac:dyDescent="0.25">
      <c r="B12" s="55" t="s">
        <v>94</v>
      </c>
      <c r="C12" s="59">
        <v>-54.814</v>
      </c>
      <c r="D12" s="59">
        <v>-61.5175877550205</v>
      </c>
      <c r="E12" s="59">
        <v>-77.724446140241</v>
      </c>
      <c r="F12" s="59">
        <v>12.500999999999999</v>
      </c>
      <c r="G12" s="59">
        <v>16.2362959796178</v>
      </c>
      <c r="H12" s="59">
        <v>26.7345655068989</v>
      </c>
    </row>
    <row r="13" spans="2:8" x14ac:dyDescent="0.25">
      <c r="B13" s="55" t="s">
        <v>95</v>
      </c>
      <c r="C13" s="59">
        <v>-59.779000000000003</v>
      </c>
      <c r="D13" s="59">
        <v>-53.962094754720702</v>
      </c>
      <c r="E13" s="59">
        <v>-68.487079261299698</v>
      </c>
      <c r="F13" s="59">
        <v>11.443</v>
      </c>
      <c r="G13" s="59">
        <v>13.2429393630573</v>
      </c>
      <c r="H13" s="59">
        <v>20.755912047297702</v>
      </c>
    </row>
    <row r="14" spans="2:8" x14ac:dyDescent="0.25">
      <c r="B14" s="55" t="s">
        <v>96</v>
      </c>
      <c r="C14" s="59">
        <v>-51.195</v>
      </c>
      <c r="D14" s="59">
        <v>-48.910770842241995</v>
      </c>
      <c r="E14" s="59">
        <v>-61.5303907686149</v>
      </c>
      <c r="F14" s="59">
        <v>9.6170000000000009</v>
      </c>
      <c r="G14" s="59">
        <v>11.6397144458599</v>
      </c>
      <c r="H14" s="59">
        <v>19.529101907108899</v>
      </c>
    </row>
    <row r="15" spans="2:8" x14ac:dyDescent="0.25">
      <c r="B15" s="55" t="s">
        <v>97</v>
      </c>
      <c r="C15" s="59">
        <v>-13.19</v>
      </c>
      <c r="D15" s="59">
        <v>-22.519527761015098</v>
      </c>
      <c r="E15" s="59">
        <v>-32.055525014658699</v>
      </c>
      <c r="F15" s="59">
        <v>4.173</v>
      </c>
      <c r="G15" s="59">
        <v>7.0240349350318505</v>
      </c>
      <c r="H15" s="59">
        <v>13.542069757835099</v>
      </c>
    </row>
    <row r="16" spans="2:8" x14ac:dyDescent="0.25">
      <c r="B16" s="55" t="s">
        <v>98</v>
      </c>
      <c r="C16" s="59">
        <v>-1.702</v>
      </c>
      <c r="D16" s="59">
        <v>-2.69710506943751</v>
      </c>
      <c r="E16" s="59">
        <v>-4.1879639170737502</v>
      </c>
      <c r="F16" s="59">
        <v>0.79500000000000004</v>
      </c>
      <c r="G16" s="59">
        <v>1.3800801324840799</v>
      </c>
      <c r="H16" s="59">
        <v>3.2546718269807302</v>
      </c>
    </row>
    <row r="18" spans="2:8" ht="51.95" customHeight="1" x14ac:dyDescent="0.25">
      <c r="B18" s="92" t="s">
        <v>122</v>
      </c>
      <c r="C18" s="93"/>
      <c r="D18" s="93"/>
      <c r="E18" s="93"/>
      <c r="F18" s="93"/>
      <c r="G18" s="93"/>
      <c r="H18" s="93"/>
    </row>
    <row r="19" spans="2:8" x14ac:dyDescent="0.25">
      <c r="B19" s="60"/>
    </row>
    <row r="20" spans="2:8" x14ac:dyDescent="0.25">
      <c r="B20" s="60"/>
    </row>
    <row r="26" spans="2:8" x14ac:dyDescent="0.25">
      <c r="C26" s="61"/>
    </row>
    <row r="27" spans="2:8" x14ac:dyDescent="0.25">
      <c r="C27" s="61"/>
    </row>
    <row r="28" spans="2:8" x14ac:dyDescent="0.25">
      <c r="C28" s="61"/>
    </row>
    <row r="29" spans="2:8" x14ac:dyDescent="0.25">
      <c r="C29" s="61"/>
    </row>
    <row r="30" spans="2:8" x14ac:dyDescent="0.25">
      <c r="C30" s="61"/>
    </row>
    <row r="31" spans="2:8" x14ac:dyDescent="0.25">
      <c r="C31" s="61"/>
    </row>
    <row r="32" spans="2:8" x14ac:dyDescent="0.25">
      <c r="C32" s="61"/>
    </row>
    <row r="33" spans="3:3" x14ac:dyDescent="0.25">
      <c r="C33" s="61"/>
    </row>
    <row r="34" spans="3:3" x14ac:dyDescent="0.25">
      <c r="C34" s="61"/>
    </row>
    <row r="35" spans="3:3" x14ac:dyDescent="0.25">
      <c r="C35" s="61"/>
    </row>
    <row r="36" spans="3:3" x14ac:dyDescent="0.25">
      <c r="C36" s="61"/>
    </row>
    <row r="51" spans="4:7" x14ac:dyDescent="0.25">
      <c r="D51" s="62"/>
      <c r="G51" s="62"/>
    </row>
    <row r="52" spans="4:7" x14ac:dyDescent="0.25">
      <c r="D52" s="62"/>
      <c r="G52" s="62"/>
    </row>
    <row r="53" spans="4:7" x14ac:dyDescent="0.25">
      <c r="D53" s="62"/>
      <c r="G53" s="62"/>
    </row>
    <row r="54" spans="4:7" x14ac:dyDescent="0.25">
      <c r="D54" s="62"/>
      <c r="G54" s="62"/>
    </row>
    <row r="55" spans="4:7" x14ac:dyDescent="0.25">
      <c r="D55" s="62"/>
      <c r="G55" s="62"/>
    </row>
    <row r="56" spans="4:7" x14ac:dyDescent="0.25">
      <c r="D56" s="62"/>
      <c r="G56" s="62"/>
    </row>
    <row r="57" spans="4:7" x14ac:dyDescent="0.25">
      <c r="D57" s="62"/>
      <c r="G57" s="62"/>
    </row>
    <row r="58" spans="4:7" x14ac:dyDescent="0.25">
      <c r="D58" s="62"/>
      <c r="G58" s="62"/>
    </row>
    <row r="59" spans="4:7" x14ac:dyDescent="0.25">
      <c r="D59" s="62"/>
      <c r="G59" s="62"/>
    </row>
    <row r="60" spans="4:7" x14ac:dyDescent="0.25">
      <c r="D60" s="62"/>
      <c r="G60" s="62"/>
    </row>
    <row r="125" spans="6:8" x14ac:dyDescent="0.25">
      <c r="F125" s="62"/>
      <c r="G125" s="62"/>
      <c r="H125" s="62"/>
    </row>
    <row r="126" spans="6:8" x14ac:dyDescent="0.25">
      <c r="F126" s="62"/>
      <c r="G126" s="62"/>
      <c r="H126" s="62"/>
    </row>
    <row r="127" spans="6:8" x14ac:dyDescent="0.25">
      <c r="F127" s="62"/>
      <c r="G127" s="62"/>
      <c r="H127" s="62"/>
    </row>
    <row r="128" spans="6:8" x14ac:dyDescent="0.25">
      <c r="F128" s="62"/>
      <c r="G128" s="62"/>
      <c r="H128" s="62"/>
    </row>
    <row r="129" spans="2:8" x14ac:dyDescent="0.25">
      <c r="F129" s="62"/>
      <c r="G129" s="62"/>
      <c r="H129" s="62"/>
    </row>
    <row r="130" spans="2:8" x14ac:dyDescent="0.25">
      <c r="F130" s="62"/>
      <c r="G130" s="62"/>
      <c r="H130" s="62"/>
    </row>
    <row r="131" spans="2:8" x14ac:dyDescent="0.25">
      <c r="F131" s="62"/>
      <c r="G131" s="62"/>
      <c r="H131" s="62"/>
    </row>
    <row r="132" spans="2:8" x14ac:dyDescent="0.25">
      <c r="F132" s="62"/>
      <c r="G132" s="62"/>
      <c r="H132" s="62"/>
    </row>
    <row r="133" spans="2:8" x14ac:dyDescent="0.25">
      <c r="F133" s="62"/>
      <c r="G133" s="62"/>
      <c r="H133" s="62"/>
    </row>
    <row r="134" spans="2:8" x14ac:dyDescent="0.25">
      <c r="F134" s="62"/>
      <c r="G134" s="62"/>
      <c r="H134" s="62"/>
    </row>
    <row r="138" spans="2:8" x14ac:dyDescent="0.25">
      <c r="B138" s="63"/>
      <c r="C138" s="63"/>
      <c r="D138" s="63"/>
    </row>
    <row r="139" spans="2:8" x14ac:dyDescent="0.25">
      <c r="B139" s="63"/>
      <c r="C139" s="63"/>
      <c r="D139" s="63"/>
    </row>
    <row r="140" spans="2:8" x14ac:dyDescent="0.25">
      <c r="B140" s="63"/>
      <c r="C140" s="63"/>
      <c r="D140" s="63"/>
    </row>
    <row r="141" spans="2:8" x14ac:dyDescent="0.25">
      <c r="B141" s="63"/>
      <c r="C141" s="63"/>
      <c r="D141" s="63"/>
    </row>
    <row r="143" spans="2:8" x14ac:dyDescent="0.25">
      <c r="D143" s="63"/>
    </row>
  </sheetData>
  <mergeCells count="3">
    <mergeCell ref="C5:E5"/>
    <mergeCell ref="F5:H5"/>
    <mergeCell ref="B18:H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41"/>
  <sheetViews>
    <sheetView zoomScaleNormal="100" workbookViewId="0">
      <selection activeCell="C14" sqref="C14"/>
    </sheetView>
  </sheetViews>
  <sheetFormatPr baseColWidth="10" defaultColWidth="11.42578125" defaultRowHeight="12.75" x14ac:dyDescent="0.25"/>
  <cols>
    <col min="1" max="1" width="4" style="2" customWidth="1"/>
    <col min="2" max="2" width="26.140625" style="2" customWidth="1"/>
    <col min="3" max="16384" width="11.42578125" style="2"/>
  </cols>
  <sheetData>
    <row r="2" spans="2:9" x14ac:dyDescent="0.25">
      <c r="B2" s="1" t="s">
        <v>77</v>
      </c>
    </row>
    <row r="4" spans="2:9" x14ac:dyDescent="0.25">
      <c r="B4" s="69" t="s">
        <v>31</v>
      </c>
      <c r="C4" s="94" t="s">
        <v>4</v>
      </c>
      <c r="D4" s="95"/>
      <c r="E4" s="96"/>
      <c r="F4" s="97" t="s">
        <v>104</v>
      </c>
      <c r="G4" s="95"/>
      <c r="H4" s="96"/>
    </row>
    <row r="5" spans="2:9" x14ac:dyDescent="0.25">
      <c r="B5" s="4"/>
      <c r="C5" s="5">
        <v>2013</v>
      </c>
      <c r="D5" s="6">
        <v>2021</v>
      </c>
      <c r="E5" s="7">
        <v>2050</v>
      </c>
      <c r="F5" s="6">
        <v>2013</v>
      </c>
      <c r="G5" s="8">
        <v>2021</v>
      </c>
      <c r="H5" s="6">
        <v>2050</v>
      </c>
    </row>
    <row r="6" spans="2:9" x14ac:dyDescent="0.25">
      <c r="B6" s="9" t="s">
        <v>0</v>
      </c>
      <c r="C6" s="10">
        <v>271480</v>
      </c>
      <c r="D6" s="11">
        <v>282644.21539014898</v>
      </c>
      <c r="E6" s="12">
        <v>324656.27425855002</v>
      </c>
      <c r="F6" s="11">
        <f>C6/SUM(C$6:C$10)*100</f>
        <v>49.036182879602336</v>
      </c>
      <c r="G6" s="13">
        <f t="shared" ref="G6:H10" si="0">D6/SUM(D$6:D$10)*100</f>
        <v>47.192709381155751</v>
      </c>
      <c r="H6" s="11">
        <f t="shared" si="0"/>
        <v>39.543879848089624</v>
      </c>
    </row>
    <row r="7" spans="2:9" x14ac:dyDescent="0.25">
      <c r="B7" s="6" t="s">
        <v>2</v>
      </c>
      <c r="C7" s="14">
        <v>90844</v>
      </c>
      <c r="D7" s="15">
        <v>93295.0436287341</v>
      </c>
      <c r="E7" s="16">
        <v>131860.15525557601</v>
      </c>
      <c r="F7" s="15">
        <f t="shared" ref="F7:F10" si="1">C7/SUM(C$6:C$10)*100</f>
        <v>16.408733599213917</v>
      </c>
      <c r="G7" s="17">
        <f t="shared" si="0"/>
        <v>15.577342966653715</v>
      </c>
      <c r="H7" s="15">
        <f t="shared" si="0"/>
        <v>16.060869755513806</v>
      </c>
    </row>
    <row r="8" spans="2:9" x14ac:dyDescent="0.25">
      <c r="B8" s="18" t="s">
        <v>1</v>
      </c>
      <c r="C8" s="10">
        <v>76738</v>
      </c>
      <c r="D8" s="11">
        <v>98631</v>
      </c>
      <c r="E8" s="12">
        <v>173044.475001527</v>
      </c>
      <c r="F8" s="11">
        <f t="shared" si="1"/>
        <v>13.860831743829834</v>
      </c>
      <c r="G8" s="13">
        <f t="shared" si="0"/>
        <v>16.468280139919688</v>
      </c>
      <c r="H8" s="11">
        <f t="shared" si="0"/>
        <v>21.077214489274333</v>
      </c>
    </row>
    <row r="9" spans="2:9" x14ac:dyDescent="0.25">
      <c r="B9" s="6" t="s">
        <v>3</v>
      </c>
      <c r="C9" s="14">
        <v>54595</v>
      </c>
      <c r="D9" s="15">
        <v>55133.706000599399</v>
      </c>
      <c r="E9" s="16">
        <v>80906.632265800101</v>
      </c>
      <c r="F9" s="15">
        <f t="shared" si="1"/>
        <v>9.8612435697358531</v>
      </c>
      <c r="G9" s="17">
        <f t="shared" si="0"/>
        <v>9.2055977894357959</v>
      </c>
      <c r="H9" s="15">
        <f t="shared" si="0"/>
        <v>9.8546136295658329</v>
      </c>
    </row>
    <row r="10" spans="2:9" x14ac:dyDescent="0.25">
      <c r="B10" s="4" t="s">
        <v>29</v>
      </c>
      <c r="C10" s="19">
        <v>59975</v>
      </c>
      <c r="D10" s="20">
        <v>69211.034980517506</v>
      </c>
      <c r="E10" s="21">
        <v>110535.04441628999</v>
      </c>
      <c r="F10" s="15">
        <f t="shared" si="1"/>
        <v>10.833008207618057</v>
      </c>
      <c r="G10" s="17">
        <f t="shared" si="0"/>
        <v>11.556069722835044</v>
      </c>
      <c r="H10" s="15">
        <f t="shared" si="0"/>
        <v>13.463422277556397</v>
      </c>
    </row>
    <row r="12" spans="2:9" s="70" customFormat="1" ht="153" customHeight="1" x14ac:dyDescent="0.25">
      <c r="B12" s="98" t="s">
        <v>123</v>
      </c>
      <c r="C12" s="98"/>
      <c r="D12" s="98"/>
      <c r="E12" s="98"/>
      <c r="F12" s="98"/>
      <c r="G12" s="98"/>
      <c r="H12" s="98"/>
    </row>
    <row r="13" spans="2:9" ht="39.950000000000003" customHeight="1" x14ac:dyDescent="0.25">
      <c r="B13" s="92"/>
      <c r="C13" s="92"/>
      <c r="D13" s="92"/>
      <c r="E13" s="92"/>
      <c r="F13" s="92"/>
      <c r="G13" s="92"/>
      <c r="H13" s="92"/>
    </row>
    <row r="14" spans="2:9" x14ac:dyDescent="0.25">
      <c r="B14" s="22"/>
      <c r="C14" s="22"/>
      <c r="D14" s="22"/>
      <c r="E14" s="22"/>
      <c r="F14" s="22"/>
      <c r="G14" s="22"/>
    </row>
    <row r="15" spans="2:9" x14ac:dyDescent="0.25">
      <c r="B15" s="22"/>
      <c r="C15" s="22"/>
      <c r="D15" s="22"/>
      <c r="E15" s="22"/>
      <c r="F15" s="22"/>
      <c r="G15" s="22"/>
      <c r="H15" s="23"/>
      <c r="I15" s="23"/>
    </row>
    <row r="16" spans="2:9" x14ac:dyDescent="0.25">
      <c r="H16" s="23"/>
      <c r="I16" s="23"/>
    </row>
    <row r="17" spans="2:9" x14ac:dyDescent="0.25">
      <c r="H17" s="23"/>
      <c r="I17" s="23"/>
    </row>
    <row r="18" spans="2:9" x14ac:dyDescent="0.25">
      <c r="H18" s="23"/>
      <c r="I18" s="23"/>
    </row>
    <row r="19" spans="2:9" x14ac:dyDescent="0.25">
      <c r="H19" s="23"/>
      <c r="I19" s="23"/>
    </row>
    <row r="24" spans="2:9" x14ac:dyDescent="0.25">
      <c r="B24" s="23"/>
      <c r="C24" s="23"/>
      <c r="D24" s="23"/>
    </row>
    <row r="25" spans="2:9" x14ac:dyDescent="0.25">
      <c r="B25" s="23"/>
      <c r="C25" s="23"/>
      <c r="D25" s="23"/>
    </row>
    <row r="26" spans="2:9" x14ac:dyDescent="0.25">
      <c r="B26" s="23"/>
      <c r="C26" s="23"/>
      <c r="D26" s="23"/>
    </row>
    <row r="27" spans="2:9" x14ac:dyDescent="0.25">
      <c r="B27" s="23"/>
      <c r="C27" s="23"/>
      <c r="D27" s="23"/>
    </row>
    <row r="28" spans="2:9" x14ac:dyDescent="0.25">
      <c r="B28" s="23"/>
      <c r="C28" s="23"/>
      <c r="D28" s="23"/>
    </row>
    <row r="37" spans="3:4" x14ac:dyDescent="0.25">
      <c r="C37" s="23"/>
      <c r="D37" s="23"/>
    </row>
    <row r="38" spans="3:4" x14ac:dyDescent="0.25">
      <c r="C38" s="23"/>
      <c r="D38" s="23"/>
    </row>
    <row r="39" spans="3:4" x14ac:dyDescent="0.25">
      <c r="C39" s="23"/>
      <c r="D39" s="23"/>
    </row>
    <row r="40" spans="3:4" x14ac:dyDescent="0.25">
      <c r="C40" s="23"/>
      <c r="D40" s="23"/>
    </row>
    <row r="41" spans="3:4" x14ac:dyDescent="0.25">
      <c r="C41" s="23"/>
      <c r="D41" s="23"/>
    </row>
  </sheetData>
  <mergeCells count="4">
    <mergeCell ref="C4:E4"/>
    <mergeCell ref="F4:H4"/>
    <mergeCell ref="B12:H12"/>
    <mergeCell ref="B13:H1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A1A54-969B-4AAA-91A6-6340C9F3052C}">
  <dimension ref="B2:L48"/>
  <sheetViews>
    <sheetView topLeftCell="A23" zoomScaleNormal="100" workbookViewId="0">
      <selection activeCell="C4" sqref="C4:D4"/>
    </sheetView>
  </sheetViews>
  <sheetFormatPr baseColWidth="10" defaultColWidth="11.42578125" defaultRowHeight="12.75" x14ac:dyDescent="0.25"/>
  <cols>
    <col min="1" max="1" width="4" style="2" customWidth="1"/>
    <col min="2" max="2" width="11.42578125" style="2"/>
    <col min="3" max="5" width="20.85546875" style="2" customWidth="1"/>
    <col min="6" max="6" width="42.28515625" style="2" customWidth="1"/>
    <col min="7" max="16384" width="11.42578125" style="2"/>
  </cols>
  <sheetData>
    <row r="2" spans="2:6" x14ac:dyDescent="0.25">
      <c r="B2" s="1" t="s">
        <v>114</v>
      </c>
    </row>
    <row r="3" spans="2:6" x14ac:dyDescent="0.25">
      <c r="F3" s="65"/>
    </row>
    <row r="4" spans="2:6" ht="36" customHeight="1" x14ac:dyDescent="0.25">
      <c r="C4" s="100" t="s">
        <v>11</v>
      </c>
      <c r="D4" s="100"/>
      <c r="E4" s="99" t="s">
        <v>124</v>
      </c>
      <c r="F4" s="100"/>
    </row>
    <row r="5" spans="2:6" x14ac:dyDescent="0.25">
      <c r="C5" s="71" t="s">
        <v>46</v>
      </c>
      <c r="D5" s="71" t="s">
        <v>47</v>
      </c>
      <c r="E5" s="71" t="s">
        <v>47</v>
      </c>
      <c r="F5" s="71" t="s">
        <v>46</v>
      </c>
    </row>
    <row r="6" spans="2:6" x14ac:dyDescent="0.25">
      <c r="B6" s="6">
        <v>2013</v>
      </c>
      <c r="C6" s="15">
        <v>936.75424379966694</v>
      </c>
      <c r="D6" s="15">
        <v>844.40488118342114</v>
      </c>
      <c r="E6" s="15">
        <v>844.40488118342114</v>
      </c>
      <c r="F6" s="15">
        <v>936.75424379966694</v>
      </c>
    </row>
    <row r="7" spans="2:6" x14ac:dyDescent="0.25">
      <c r="B7" s="6">
        <v>2014</v>
      </c>
      <c r="C7" s="15">
        <v>934.65636921513521</v>
      </c>
      <c r="D7" s="15">
        <v>852.92235594712326</v>
      </c>
      <c r="E7" s="15">
        <v>852.92235594712326</v>
      </c>
      <c r="F7" s="15">
        <v>934.65636921513521</v>
      </c>
    </row>
    <row r="8" spans="2:6" x14ac:dyDescent="0.25">
      <c r="B8" s="6">
        <v>2015</v>
      </c>
      <c r="C8" s="15">
        <v>929.92275329694564</v>
      </c>
      <c r="D8" s="15">
        <v>862.17812830775688</v>
      </c>
      <c r="E8" s="15">
        <v>862.17812830775688</v>
      </c>
      <c r="F8" s="15">
        <v>929.92275329694564</v>
      </c>
    </row>
    <row r="9" spans="2:6" x14ac:dyDescent="0.25">
      <c r="B9" s="6">
        <v>2016</v>
      </c>
      <c r="C9" s="15">
        <v>922.46944311637139</v>
      </c>
      <c r="D9" s="15">
        <v>866.75386540579575</v>
      </c>
      <c r="E9" s="15">
        <v>866.75386540579575</v>
      </c>
      <c r="F9" s="15">
        <v>922.46944311637139</v>
      </c>
    </row>
    <row r="10" spans="2:6" x14ac:dyDescent="0.25">
      <c r="B10" s="6">
        <v>2017</v>
      </c>
      <c r="C10" s="15">
        <v>909.10578037426205</v>
      </c>
      <c r="D10" s="15">
        <v>870.56459681708952</v>
      </c>
      <c r="E10" s="15">
        <v>870.56459681708952</v>
      </c>
      <c r="F10" s="15">
        <v>909.10578037426205</v>
      </c>
    </row>
    <row r="11" spans="2:6" x14ac:dyDescent="0.25">
      <c r="B11" s="6">
        <v>2018</v>
      </c>
      <c r="C11" s="15">
        <v>901.32411957912177</v>
      </c>
      <c r="D11" s="15">
        <v>873.03500697745835</v>
      </c>
      <c r="E11" s="15">
        <v>873.03500697745835</v>
      </c>
      <c r="F11" s="15">
        <v>901.32411957912177</v>
      </c>
    </row>
    <row r="12" spans="2:6" x14ac:dyDescent="0.25">
      <c r="B12" s="6">
        <v>2019</v>
      </c>
      <c r="C12" s="15">
        <v>895.14283037519874</v>
      </c>
      <c r="D12" s="15">
        <v>879.31775272410005</v>
      </c>
      <c r="E12" s="15">
        <v>879.31775272410005</v>
      </c>
      <c r="F12" s="15">
        <v>895.14283037519874</v>
      </c>
    </row>
    <row r="13" spans="2:6" x14ac:dyDescent="0.25">
      <c r="B13" s="6">
        <v>2020</v>
      </c>
      <c r="C13" s="15">
        <v>894.11940660501818</v>
      </c>
      <c r="D13" s="15">
        <v>890.86428733197715</v>
      </c>
      <c r="E13" s="15">
        <v>890.86428733197715</v>
      </c>
      <c r="F13" s="15">
        <v>894.11940660501818</v>
      </c>
    </row>
    <row r="14" spans="2:6" x14ac:dyDescent="0.25">
      <c r="B14" s="6">
        <v>2021</v>
      </c>
      <c r="C14" s="15">
        <v>884.98864062977316</v>
      </c>
      <c r="D14" s="15">
        <v>888.50246815471803</v>
      </c>
      <c r="E14" s="15">
        <v>888.50246815471803</v>
      </c>
      <c r="F14" s="15">
        <v>884.98864062977316</v>
      </c>
    </row>
    <row r="15" spans="2:6" x14ac:dyDescent="0.25">
      <c r="B15" s="6">
        <v>2022</v>
      </c>
      <c r="C15" s="15">
        <v>884.29154046241297</v>
      </c>
      <c r="D15" s="15">
        <v>898.36891134825214</v>
      </c>
      <c r="E15" s="15">
        <v>898.36891134825214</v>
      </c>
      <c r="F15" s="15">
        <v>884.29154046241297</v>
      </c>
    </row>
    <row r="16" spans="2:6" x14ac:dyDescent="0.25">
      <c r="B16" s="6">
        <v>2023</v>
      </c>
      <c r="C16" s="15">
        <v>881.96344264623553</v>
      </c>
      <c r="D16" s="15">
        <v>909.49921817841619</v>
      </c>
      <c r="E16" s="15">
        <v>909.49921817841619</v>
      </c>
      <c r="F16" s="15">
        <v>881.96344264623553</v>
      </c>
    </row>
    <row r="17" spans="2:6" x14ac:dyDescent="0.25">
      <c r="B17" s="6">
        <v>2024</v>
      </c>
      <c r="C17" s="15">
        <v>880.2889807801854</v>
      </c>
      <c r="D17" s="15">
        <v>921.00314144934657</v>
      </c>
      <c r="E17" s="15">
        <v>921.00314144934657</v>
      </c>
      <c r="F17" s="15">
        <v>880.2889807801854</v>
      </c>
    </row>
    <row r="18" spans="2:6" x14ac:dyDescent="0.25">
      <c r="B18" s="6">
        <v>2025</v>
      </c>
      <c r="C18" s="15">
        <v>879.94594386944084</v>
      </c>
      <c r="D18" s="15">
        <v>933.9525516415431</v>
      </c>
      <c r="E18" s="15">
        <v>933.9525516415431</v>
      </c>
      <c r="F18" s="15">
        <v>879.94594386944084</v>
      </c>
    </row>
    <row r="19" spans="2:6" x14ac:dyDescent="0.25">
      <c r="B19" s="6">
        <v>2026</v>
      </c>
      <c r="C19" s="15">
        <v>882.12800813351373</v>
      </c>
      <c r="D19" s="15">
        <v>948.19805593873184</v>
      </c>
      <c r="E19" s="15">
        <v>953.79652657519398</v>
      </c>
      <c r="F19" s="15">
        <v>887.33637965484854</v>
      </c>
    </row>
    <row r="20" spans="2:6" x14ac:dyDescent="0.25">
      <c r="B20" s="6">
        <v>2027</v>
      </c>
      <c r="C20" s="15">
        <v>881.20447248644655</v>
      </c>
      <c r="D20" s="15">
        <v>961.76341453281645</v>
      </c>
      <c r="E20" s="15">
        <v>972.6873325517239</v>
      </c>
      <c r="F20" s="15">
        <v>891.21338452227451</v>
      </c>
    </row>
    <row r="21" spans="2:6" x14ac:dyDescent="0.25">
      <c r="B21" s="6">
        <v>2028</v>
      </c>
      <c r="C21" s="15">
        <v>878.22765499848219</v>
      </c>
      <c r="D21" s="15">
        <v>974.98141753075265</v>
      </c>
      <c r="E21" s="15">
        <v>990.94939703261184</v>
      </c>
      <c r="F21" s="15">
        <v>892.6110277898299</v>
      </c>
    </row>
    <row r="22" spans="2:6" x14ac:dyDescent="0.25">
      <c r="B22" s="6">
        <v>2029</v>
      </c>
      <c r="C22" s="15">
        <v>874.55865089772283</v>
      </c>
      <c r="D22" s="15">
        <v>987.80277260313642</v>
      </c>
      <c r="E22" s="15">
        <v>1008.863319368097</v>
      </c>
      <c r="F22" s="15">
        <v>893.20476515937219</v>
      </c>
    </row>
    <row r="23" spans="2:6" x14ac:dyDescent="0.25">
      <c r="B23" s="6">
        <v>2030</v>
      </c>
      <c r="C23" s="15">
        <v>870.92113497997286</v>
      </c>
      <c r="D23" s="15">
        <v>1000.2906623711932</v>
      </c>
      <c r="E23" s="15">
        <v>1026.328255991134</v>
      </c>
      <c r="F23" s="15">
        <v>893.59123622221682</v>
      </c>
    </row>
    <row r="24" spans="2:6" x14ac:dyDescent="0.25">
      <c r="B24" s="6">
        <v>2031</v>
      </c>
      <c r="C24" s="15">
        <v>867.90856677338138</v>
      </c>
      <c r="D24" s="15">
        <v>1012.540305886844</v>
      </c>
      <c r="E24" s="15">
        <v>1043.47483435652</v>
      </c>
      <c r="F24" s="15">
        <v>894.424392476153</v>
      </c>
    </row>
    <row r="25" spans="2:6" x14ac:dyDescent="0.25">
      <c r="B25" s="6">
        <v>2032</v>
      </c>
      <c r="C25" s="15">
        <v>861.61743186826334</v>
      </c>
      <c r="D25" s="15">
        <v>1024.4685937723816</v>
      </c>
      <c r="E25" s="15">
        <v>1060.2655860918701</v>
      </c>
      <c r="F25" s="15">
        <v>891.72407718508225</v>
      </c>
    </row>
    <row r="26" spans="2:6" x14ac:dyDescent="0.25">
      <c r="B26" s="6">
        <v>2033</v>
      </c>
      <c r="C26" s="15">
        <v>854.28441947324757</v>
      </c>
      <c r="D26" s="15">
        <v>1035.9577311817563</v>
      </c>
      <c r="E26" s="15">
        <v>1076.5796887397762</v>
      </c>
      <c r="F26" s="15">
        <v>887.78260611328858</v>
      </c>
    </row>
    <row r="27" spans="2:6" x14ac:dyDescent="0.25">
      <c r="B27" s="6">
        <v>2034</v>
      </c>
      <c r="C27" s="15">
        <v>847.45465220688914</v>
      </c>
      <c r="D27" s="15">
        <v>1046.9812268275089</v>
      </c>
      <c r="E27" s="15">
        <v>1092.3915226197003</v>
      </c>
      <c r="F27" s="15">
        <v>884.21096210156827</v>
      </c>
    </row>
    <row r="28" spans="2:6" x14ac:dyDescent="0.25">
      <c r="B28" s="6">
        <v>2035</v>
      </c>
      <c r="C28" s="15">
        <v>841.29062846145951</v>
      </c>
      <c r="D28" s="15">
        <v>1057.6748801702213</v>
      </c>
      <c r="E28" s="15">
        <v>1107.8362622129287</v>
      </c>
      <c r="F28" s="15">
        <v>881.18975192027983</v>
      </c>
    </row>
    <row r="29" spans="2:6" x14ac:dyDescent="0.25">
      <c r="B29" s="6">
        <v>2036</v>
      </c>
      <c r="C29" s="15">
        <v>835.94730981886732</v>
      </c>
      <c r="D29" s="15">
        <v>1068.1450049731134</v>
      </c>
      <c r="E29" s="15">
        <v>1123.0159634104984</v>
      </c>
      <c r="F29" s="15">
        <v>878.89019667351238</v>
      </c>
    </row>
    <row r="30" spans="2:6" x14ac:dyDescent="0.25">
      <c r="B30" s="6">
        <v>2037</v>
      </c>
      <c r="C30" s="15">
        <v>830.41692866800872</v>
      </c>
      <c r="D30" s="15">
        <v>1078.4511552873018</v>
      </c>
      <c r="E30" s="15">
        <v>1137.9834150004187</v>
      </c>
      <c r="F30" s="15">
        <v>876.25729522078302</v>
      </c>
    </row>
    <row r="31" spans="2:6" x14ac:dyDescent="0.25">
      <c r="B31" s="6">
        <v>2038</v>
      </c>
      <c r="C31" s="15">
        <v>825.41180076610306</v>
      </c>
      <c r="D31" s="15">
        <v>1088.4923187583026</v>
      </c>
      <c r="E31" s="15">
        <v>1152.6365996796796</v>
      </c>
      <c r="F31" s="15">
        <v>874.05288487091138</v>
      </c>
    </row>
    <row r="32" spans="2:6" x14ac:dyDescent="0.25">
      <c r="B32" s="6">
        <v>2039</v>
      </c>
      <c r="C32" s="15">
        <v>821.71824342794002</v>
      </c>
      <c r="D32" s="15">
        <v>1098.2940136126072</v>
      </c>
      <c r="E32" s="15">
        <v>1167.0029558388228</v>
      </c>
      <c r="F32" s="15">
        <v>873.12468889167008</v>
      </c>
    </row>
    <row r="33" spans="2:12" x14ac:dyDescent="0.25">
      <c r="B33" s="6">
        <v>2040</v>
      </c>
      <c r="C33" s="15">
        <v>818.57462686668464</v>
      </c>
      <c r="D33" s="15">
        <v>1107.7964448437979</v>
      </c>
      <c r="E33" s="15">
        <v>1181.0245750668153</v>
      </c>
      <c r="F33" s="15">
        <v>872.684467760698</v>
      </c>
    </row>
    <row r="34" spans="2:12" x14ac:dyDescent="0.25">
      <c r="B34" s="6">
        <v>2041</v>
      </c>
      <c r="C34" s="15">
        <v>816.21733398301069</v>
      </c>
      <c r="D34" s="15">
        <v>1116.9446504041671</v>
      </c>
      <c r="E34" s="15">
        <v>1194.6476465495111</v>
      </c>
      <c r="F34" s="15">
        <v>872.99949622649808</v>
      </c>
    </row>
    <row r="35" spans="2:12" x14ac:dyDescent="0.25">
      <c r="B35" s="6">
        <v>2042</v>
      </c>
      <c r="C35" s="15">
        <v>814.76511257642937</v>
      </c>
      <c r="D35" s="15">
        <v>1125.7566157704564</v>
      </c>
      <c r="E35" s="15">
        <v>1207.884618053746</v>
      </c>
      <c r="F35" s="15">
        <v>874.20516390601938</v>
      </c>
    </row>
    <row r="36" spans="2:12" x14ac:dyDescent="0.25">
      <c r="B36" s="6">
        <v>2043</v>
      </c>
      <c r="C36" s="15">
        <v>813.75314046945368</v>
      </c>
      <c r="D36" s="15">
        <v>1134.2061188332045</v>
      </c>
      <c r="E36" s="15">
        <v>1220.7049813587864</v>
      </c>
      <c r="F36" s="15">
        <v>875.81304286148031</v>
      </c>
    </row>
    <row r="37" spans="2:12" x14ac:dyDescent="0.25">
      <c r="B37" s="6">
        <v>2044</v>
      </c>
      <c r="C37" s="15">
        <v>813.04178095251041</v>
      </c>
      <c r="D37" s="15">
        <v>1142.4286161579607</v>
      </c>
      <c r="E37" s="15">
        <v>1233.2425703815695</v>
      </c>
      <c r="F37" s="15">
        <v>877.67211148958575</v>
      </c>
    </row>
    <row r="38" spans="2:12" x14ac:dyDescent="0.25">
      <c r="B38" s="6">
        <v>2045</v>
      </c>
      <c r="C38" s="15">
        <v>812.04361014782444</v>
      </c>
      <c r="D38" s="15">
        <v>1150.4111829961494</v>
      </c>
      <c r="E38" s="15">
        <v>1245.4837506302727</v>
      </c>
      <c r="F38" s="15">
        <v>879.15272051527393</v>
      </c>
    </row>
    <row r="39" spans="2:12" x14ac:dyDescent="0.25">
      <c r="B39" s="6">
        <v>2046</v>
      </c>
      <c r="C39" s="15">
        <v>811.16370780427872</v>
      </c>
      <c r="D39" s="15">
        <v>1158.1469031878903</v>
      </c>
      <c r="E39" s="15">
        <v>1257.4219236407234</v>
      </c>
      <c r="F39" s="15">
        <v>880.6957278452644</v>
      </c>
    </row>
    <row r="40" spans="2:12" x14ac:dyDescent="0.25">
      <c r="B40" s="6">
        <v>2047</v>
      </c>
      <c r="C40" s="15">
        <v>810.17769093248012</v>
      </c>
      <c r="D40" s="15">
        <v>1165.5878246294321</v>
      </c>
      <c r="E40" s="15">
        <v>1269.0065920727072</v>
      </c>
      <c r="F40" s="15">
        <v>882.06208817463028</v>
      </c>
    </row>
    <row r="41" spans="2:12" x14ac:dyDescent="0.25">
      <c r="B41" s="6">
        <v>2048</v>
      </c>
      <c r="C41" s="15">
        <v>809.38335096960111</v>
      </c>
      <c r="D41" s="15">
        <v>1172.705672851089</v>
      </c>
      <c r="E41" s="15">
        <v>1280.2078346010528</v>
      </c>
      <c r="F41" s="15">
        <v>883.57968337253192</v>
      </c>
    </row>
    <row r="42" spans="2:12" x14ac:dyDescent="0.25">
      <c r="B42" s="6">
        <v>2049</v>
      </c>
      <c r="C42" s="15">
        <v>808.22249165796745</v>
      </c>
      <c r="D42" s="15">
        <v>1179.5961395530103</v>
      </c>
      <c r="E42" s="15">
        <v>1291.1214741108533</v>
      </c>
      <c r="F42" s="15">
        <v>884.63617321976415</v>
      </c>
    </row>
    <row r="43" spans="2:12" x14ac:dyDescent="0.25">
      <c r="B43" s="6">
        <v>2050</v>
      </c>
      <c r="C43" s="15">
        <v>806.74813484431957</v>
      </c>
      <c r="D43" s="15">
        <v>1186.3115012404705</v>
      </c>
      <c r="E43" s="15">
        <v>1301.8007945401175</v>
      </c>
      <c r="F43" s="15">
        <v>885.28633654476209</v>
      </c>
    </row>
    <row r="45" spans="2:12" ht="125.25" customHeight="1" x14ac:dyDescent="0.25">
      <c r="B45" s="90" t="s">
        <v>115</v>
      </c>
      <c r="C45" s="90"/>
      <c r="D45" s="90"/>
      <c r="E45" s="90"/>
      <c r="F45" s="90"/>
      <c r="G45" s="90"/>
      <c r="H45" s="90"/>
      <c r="I45" s="90"/>
      <c r="J45" s="90"/>
      <c r="K45" s="90"/>
      <c r="L45" s="90"/>
    </row>
    <row r="46" spans="2:12" ht="45.75" customHeight="1" x14ac:dyDescent="0.25">
      <c r="B46" s="101"/>
      <c r="C46" s="90"/>
      <c r="D46" s="90"/>
      <c r="E46" s="90"/>
      <c r="F46" s="90"/>
      <c r="G46" s="90"/>
      <c r="H46" s="90"/>
      <c r="I46" s="90"/>
      <c r="J46" s="90"/>
      <c r="K46" s="90"/>
      <c r="L46" s="90"/>
    </row>
    <row r="47" spans="2:12" ht="20.25" customHeight="1" x14ac:dyDescent="0.25">
      <c r="B47" s="22"/>
    </row>
    <row r="48" spans="2:12" ht="17.25" customHeight="1" x14ac:dyDescent="0.25">
      <c r="B48" s="22"/>
    </row>
  </sheetData>
  <mergeCells count="4">
    <mergeCell ref="E4:F4"/>
    <mergeCell ref="C4:D4"/>
    <mergeCell ref="B45:L45"/>
    <mergeCell ref="B46:L4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C048A-F53F-4369-AC36-D6ACAC8DA2EA}">
  <dimension ref="B2:N86"/>
  <sheetViews>
    <sheetView zoomScale="96" zoomScaleNormal="96" workbookViewId="0">
      <selection activeCell="B15" sqref="B15:N15"/>
    </sheetView>
  </sheetViews>
  <sheetFormatPr baseColWidth="10" defaultColWidth="11.42578125" defaultRowHeight="12.75" x14ac:dyDescent="0.25"/>
  <cols>
    <col min="1" max="1" width="3.42578125" style="2" customWidth="1"/>
    <col min="2" max="2" width="17.7109375" style="2" customWidth="1"/>
    <col min="3" max="5" width="11.42578125" style="2"/>
    <col min="6" max="6" width="16.140625" style="2" customWidth="1"/>
    <col min="7" max="7" width="11.42578125" style="2"/>
    <col min="8" max="8" width="48" style="2" customWidth="1"/>
    <col min="9" max="10" width="11.42578125" style="2" customWidth="1"/>
    <col min="11" max="15" width="14.140625" style="2" customWidth="1"/>
    <col min="16" max="16" width="2" style="2" customWidth="1"/>
    <col min="17" max="21" width="14.140625" style="2" customWidth="1"/>
    <col min="22" max="16384" width="11.42578125" style="2"/>
  </cols>
  <sheetData>
    <row r="2" spans="2:14" x14ac:dyDescent="0.25">
      <c r="B2" s="1" t="s">
        <v>116</v>
      </c>
    </row>
    <row r="4" spans="2:14" x14ac:dyDescent="0.25">
      <c r="C4" s="102" t="s">
        <v>127</v>
      </c>
      <c r="D4" s="103"/>
      <c r="E4" s="103"/>
      <c r="F4" s="103"/>
    </row>
    <row r="5" spans="2:14" ht="51" x14ac:dyDescent="0.25">
      <c r="B5" s="76" t="s">
        <v>125</v>
      </c>
      <c r="C5" s="68" t="s">
        <v>99</v>
      </c>
      <c r="D5" s="68" t="s">
        <v>100</v>
      </c>
      <c r="E5" s="68" t="s">
        <v>12</v>
      </c>
      <c r="F5" s="68" t="s">
        <v>101</v>
      </c>
      <c r="I5" s="76" t="s">
        <v>125</v>
      </c>
      <c r="J5" s="76" t="s">
        <v>126</v>
      </c>
    </row>
    <row r="6" spans="2:14" x14ac:dyDescent="0.25">
      <c r="B6" s="6">
        <v>20000</v>
      </c>
      <c r="C6" s="28">
        <v>15867.199999999999</v>
      </c>
      <c r="D6" s="28">
        <v>15040</v>
      </c>
      <c r="E6" s="28">
        <v>16638</v>
      </c>
      <c r="F6" s="28">
        <v>13874.4</v>
      </c>
      <c r="H6" s="52" t="s">
        <v>70</v>
      </c>
      <c r="I6" s="27">
        <v>38000</v>
      </c>
      <c r="J6" s="27">
        <v>32249</v>
      </c>
    </row>
    <row r="7" spans="2:14" x14ac:dyDescent="0.25">
      <c r="B7" s="6">
        <v>25000</v>
      </c>
      <c r="C7" s="28">
        <v>19834</v>
      </c>
      <c r="D7" s="28">
        <v>18800</v>
      </c>
      <c r="E7" s="28">
        <v>20797.5</v>
      </c>
      <c r="F7" s="28">
        <v>17343</v>
      </c>
      <c r="H7" s="52" t="s">
        <v>71</v>
      </c>
      <c r="I7" s="25">
        <v>38000</v>
      </c>
      <c r="J7" s="25">
        <v>30432</v>
      </c>
    </row>
    <row r="8" spans="2:14" x14ac:dyDescent="0.25">
      <c r="B8" s="6">
        <v>30000</v>
      </c>
      <c r="C8" s="28">
        <v>23800.799999999999</v>
      </c>
      <c r="D8" s="28">
        <v>22560</v>
      </c>
      <c r="E8" s="28">
        <v>24957</v>
      </c>
      <c r="F8" s="28">
        <v>20811.599999999999</v>
      </c>
      <c r="H8" s="53" t="s">
        <v>73</v>
      </c>
      <c r="I8" s="27">
        <v>38000</v>
      </c>
      <c r="J8" s="27">
        <v>26162</v>
      </c>
    </row>
    <row r="9" spans="2:14" x14ac:dyDescent="0.25">
      <c r="B9" s="6">
        <v>35000</v>
      </c>
      <c r="C9" s="28">
        <v>27767.599999999999</v>
      </c>
      <c r="D9" s="28">
        <v>26320</v>
      </c>
      <c r="E9" s="28">
        <v>29116.5</v>
      </c>
      <c r="F9" s="28">
        <v>24280.2</v>
      </c>
    </row>
    <row r="10" spans="2:14" x14ac:dyDescent="0.25">
      <c r="B10" s="6">
        <v>40000</v>
      </c>
      <c r="C10" s="28">
        <v>31734.399999999998</v>
      </c>
      <c r="D10" s="28">
        <v>30080</v>
      </c>
      <c r="E10" s="28">
        <v>33276</v>
      </c>
      <c r="F10" s="28">
        <v>27748.799999999999</v>
      </c>
      <c r="H10" s="53" t="s">
        <v>72</v>
      </c>
      <c r="I10" s="27">
        <v>38000</v>
      </c>
      <c r="J10" s="27">
        <v>28979</v>
      </c>
    </row>
    <row r="11" spans="2:14" x14ac:dyDescent="0.25">
      <c r="B11" s="6">
        <v>45000</v>
      </c>
      <c r="C11" s="28">
        <v>35701.199999999997</v>
      </c>
      <c r="D11" s="28">
        <v>33840</v>
      </c>
      <c r="E11" s="28">
        <v>37435.5</v>
      </c>
      <c r="F11" s="28">
        <v>31217.399999999998</v>
      </c>
    </row>
    <row r="12" spans="2:14" x14ac:dyDescent="0.25">
      <c r="B12" s="6">
        <v>50000</v>
      </c>
      <c r="C12" s="28">
        <v>39668</v>
      </c>
      <c r="D12" s="28">
        <v>37600</v>
      </c>
      <c r="E12" s="28">
        <v>41595</v>
      </c>
      <c r="F12" s="28">
        <v>34686</v>
      </c>
      <c r="H12" s="52" t="s">
        <v>74</v>
      </c>
      <c r="I12" s="27">
        <v>24100</v>
      </c>
      <c r="J12" s="73">
        <v>18378</v>
      </c>
    </row>
    <row r="13" spans="2:14" x14ac:dyDescent="0.25">
      <c r="B13" s="6">
        <v>55000</v>
      </c>
      <c r="C13" s="28">
        <v>43634.799999999996</v>
      </c>
      <c r="D13" s="28">
        <v>41360</v>
      </c>
      <c r="E13" s="28">
        <v>45754.5</v>
      </c>
      <c r="F13" s="28">
        <v>38154.6</v>
      </c>
      <c r="H13" s="52" t="s">
        <v>75</v>
      </c>
      <c r="I13" s="25">
        <v>43250</v>
      </c>
      <c r="J13" s="72">
        <v>32200</v>
      </c>
    </row>
    <row r="15" spans="2:14" ht="101.25" customHeight="1" x14ac:dyDescent="0.25">
      <c r="B15" s="90" t="s">
        <v>128</v>
      </c>
      <c r="C15" s="90"/>
      <c r="D15" s="90"/>
      <c r="E15" s="90"/>
      <c r="F15" s="90"/>
      <c r="G15" s="90"/>
      <c r="H15" s="90"/>
      <c r="I15" s="90"/>
      <c r="J15" s="90"/>
      <c r="K15" s="90"/>
      <c r="L15" s="90"/>
      <c r="M15" s="90"/>
      <c r="N15" s="90"/>
    </row>
    <row r="16" spans="2:14" ht="17.25" customHeight="1" x14ac:dyDescent="0.25">
      <c r="B16" s="66"/>
      <c r="C16" s="45"/>
      <c r="D16" s="45"/>
      <c r="E16" s="45"/>
      <c r="F16" s="45"/>
      <c r="G16" s="45"/>
      <c r="H16" s="45"/>
      <c r="I16" s="45"/>
      <c r="J16" s="45"/>
      <c r="K16" s="45"/>
      <c r="L16" s="45"/>
      <c r="M16" s="45"/>
      <c r="N16" s="45"/>
    </row>
    <row r="17" spans="2:2" ht="12" customHeight="1" x14ac:dyDescent="0.25">
      <c r="B17" s="22"/>
    </row>
    <row r="18" spans="2:2" ht="18.75" customHeight="1" x14ac:dyDescent="0.25">
      <c r="B18" s="22"/>
    </row>
    <row r="53" spans="2:2" x14ac:dyDescent="0.25">
      <c r="B53" s="24"/>
    </row>
    <row r="86" spans="2:2" x14ac:dyDescent="0.25">
      <c r="B86" s="1"/>
    </row>
  </sheetData>
  <mergeCells count="2">
    <mergeCell ref="C4:F4"/>
    <mergeCell ref="B15:N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F99DE-C2E3-4353-B9AB-7A7BB94B943C}">
  <dimension ref="B2:G19"/>
  <sheetViews>
    <sheetView topLeftCell="A20" zoomScaleNormal="100" workbookViewId="0">
      <selection activeCell="B24" sqref="B24"/>
    </sheetView>
  </sheetViews>
  <sheetFormatPr baseColWidth="10" defaultColWidth="11.42578125" defaultRowHeight="12.75" x14ac:dyDescent="0.25"/>
  <cols>
    <col min="1" max="1" width="3.140625" style="2" customWidth="1"/>
    <col min="2" max="2" width="19.42578125" style="2" customWidth="1"/>
    <col min="3" max="16384" width="11.42578125" style="2"/>
  </cols>
  <sheetData>
    <row r="2" spans="2:7" x14ac:dyDescent="0.25">
      <c r="B2" s="1" t="s">
        <v>32</v>
      </c>
    </row>
    <row r="4" spans="2:7" x14ac:dyDescent="0.25">
      <c r="C4" s="104" t="s">
        <v>33</v>
      </c>
      <c r="D4" s="105"/>
      <c r="E4" s="105"/>
      <c r="F4" s="105"/>
      <c r="G4" s="106"/>
    </row>
    <row r="5" spans="2:7" x14ac:dyDescent="0.25">
      <c r="B5" s="6" t="s">
        <v>13</v>
      </c>
      <c r="C5" s="6">
        <v>400</v>
      </c>
      <c r="D5" s="6">
        <v>800</v>
      </c>
      <c r="E5" s="6">
        <v>1600</v>
      </c>
      <c r="F5" s="6">
        <v>2400</v>
      </c>
      <c r="G5" s="6">
        <v>4000</v>
      </c>
    </row>
    <row r="6" spans="2:7" x14ac:dyDescent="0.25">
      <c r="B6" s="6">
        <v>22000</v>
      </c>
      <c r="C6" s="15">
        <v>674330.27125981497</v>
      </c>
      <c r="D6" s="15">
        <v>683536.04125164705</v>
      </c>
      <c r="E6" s="15">
        <v>701947.58123531903</v>
      </c>
      <c r="F6" s="15">
        <v>720359.12121898599</v>
      </c>
      <c r="G6" s="15">
        <v>757182.20118632005</v>
      </c>
    </row>
    <row r="7" spans="2:7" x14ac:dyDescent="0.25">
      <c r="B7" s="6">
        <v>24000</v>
      </c>
      <c r="C7" s="15">
        <v>716447.77305529697</v>
      </c>
      <c r="D7" s="15">
        <v>725653.54304712894</v>
      </c>
      <c r="E7" s="15">
        <v>744065.08303079905</v>
      </c>
      <c r="F7" s="15">
        <v>762476.623014468</v>
      </c>
      <c r="G7" s="15">
        <v>799299.70298180298</v>
      </c>
    </row>
    <row r="8" spans="2:7" x14ac:dyDescent="0.25">
      <c r="B8" s="6">
        <v>26000</v>
      </c>
      <c r="C8" s="15">
        <v>758565.27485078003</v>
      </c>
      <c r="D8" s="15">
        <v>767771.044842612</v>
      </c>
      <c r="E8" s="15">
        <v>786182.58482628094</v>
      </c>
      <c r="F8" s="15">
        <v>804594.12480995001</v>
      </c>
      <c r="G8" s="15">
        <v>841417.20477728499</v>
      </c>
    </row>
    <row r="9" spans="2:7" x14ac:dyDescent="0.25">
      <c r="B9" s="6">
        <v>28000</v>
      </c>
      <c r="C9" s="15">
        <v>800682.77664626297</v>
      </c>
      <c r="D9" s="15">
        <v>809888.54663809505</v>
      </c>
      <c r="E9" s="15">
        <v>828300.08662176295</v>
      </c>
      <c r="F9" s="15">
        <v>846711.62660543201</v>
      </c>
      <c r="G9" s="15">
        <v>883534.70657276805</v>
      </c>
    </row>
    <row r="10" spans="2:7" x14ac:dyDescent="0.25">
      <c r="B10" s="6">
        <v>30000</v>
      </c>
      <c r="C10" s="15">
        <v>842800.27844174404</v>
      </c>
      <c r="D10" s="15">
        <v>852006.04843357904</v>
      </c>
      <c r="E10" s="15">
        <v>870417.58841724601</v>
      </c>
      <c r="F10" s="15">
        <v>888829.12840091402</v>
      </c>
      <c r="G10" s="15">
        <v>925652.208368249</v>
      </c>
    </row>
    <row r="11" spans="2:7" x14ac:dyDescent="0.25">
      <c r="B11" s="6">
        <v>32000</v>
      </c>
      <c r="C11" s="15">
        <v>884917.78023722605</v>
      </c>
      <c r="D11" s="15">
        <v>894123.55022906198</v>
      </c>
      <c r="E11" s="15">
        <v>912535.09021272801</v>
      </c>
      <c r="F11" s="15">
        <v>930946.63019639696</v>
      </c>
      <c r="G11" s="15">
        <v>967769.71016373299</v>
      </c>
    </row>
    <row r="12" spans="2:7" x14ac:dyDescent="0.25">
      <c r="B12" s="6">
        <v>34000</v>
      </c>
      <c r="C12" s="15">
        <v>927035.28203271003</v>
      </c>
      <c r="D12" s="15">
        <v>936241.05202454305</v>
      </c>
      <c r="E12" s="15">
        <v>954652.592008212</v>
      </c>
      <c r="F12" s="15">
        <v>973064.13199187897</v>
      </c>
      <c r="G12" s="15">
        <v>1009887.21195922</v>
      </c>
    </row>
    <row r="13" spans="2:7" x14ac:dyDescent="0.25">
      <c r="B13" s="6">
        <v>36000</v>
      </c>
      <c r="C13" s="15">
        <v>969152.78382818995</v>
      </c>
      <c r="D13" s="15">
        <v>978358.55382002494</v>
      </c>
      <c r="E13" s="15">
        <v>996770.09380369203</v>
      </c>
      <c r="F13" s="15">
        <v>1015181.63378736</v>
      </c>
      <c r="G13" s="15">
        <v>1052004.7137547</v>
      </c>
    </row>
    <row r="14" spans="2:7" x14ac:dyDescent="0.25">
      <c r="B14" s="6">
        <v>38000</v>
      </c>
      <c r="C14" s="15">
        <v>1011270.28562367</v>
      </c>
      <c r="D14" s="15">
        <v>1020476.05561551</v>
      </c>
      <c r="E14" s="15">
        <v>1038887.5955991801</v>
      </c>
      <c r="F14" s="15">
        <v>1057299.1355828401</v>
      </c>
      <c r="G14" s="15">
        <v>1094122.2155501801</v>
      </c>
    </row>
    <row r="15" spans="2:7" x14ac:dyDescent="0.25">
      <c r="B15" s="6">
        <v>40000</v>
      </c>
      <c r="C15" s="15">
        <v>1053387.7874191499</v>
      </c>
      <c r="D15" s="15">
        <v>1062593.5574109899</v>
      </c>
      <c r="E15" s="15">
        <v>1081005.0973946601</v>
      </c>
      <c r="F15" s="15">
        <v>1099416.6373783301</v>
      </c>
      <c r="G15" s="15">
        <v>1136239.7173456601</v>
      </c>
    </row>
    <row r="17" spans="2:7" ht="38.450000000000003" customHeight="1" x14ac:dyDescent="0.25">
      <c r="B17" s="107" t="s">
        <v>102</v>
      </c>
      <c r="C17" s="92"/>
      <c r="D17" s="92"/>
      <c r="E17" s="92"/>
      <c r="F17" s="92"/>
      <c r="G17" s="92"/>
    </row>
    <row r="18" spans="2:7" x14ac:dyDescent="0.25">
      <c r="B18" s="22" t="s">
        <v>44</v>
      </c>
    </row>
    <row r="19" spans="2:7" x14ac:dyDescent="0.25">
      <c r="B19" s="22" t="s">
        <v>48</v>
      </c>
    </row>
  </sheetData>
  <mergeCells count="2">
    <mergeCell ref="C4:G4"/>
    <mergeCell ref="B17:G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B7A48-8D47-4147-9AFB-E4E9F39D718D}">
  <dimension ref="A2:T110"/>
  <sheetViews>
    <sheetView topLeftCell="A295" zoomScaleNormal="100" workbookViewId="0">
      <selection activeCell="B326" sqref="B326"/>
    </sheetView>
  </sheetViews>
  <sheetFormatPr baseColWidth="10" defaultColWidth="11.42578125" defaultRowHeight="12.75" x14ac:dyDescent="0.25"/>
  <cols>
    <col min="1" max="1" width="3.7109375" style="2" customWidth="1"/>
    <col min="2" max="2" width="63.42578125" style="2" customWidth="1"/>
    <col min="3" max="16384" width="11.42578125" style="2"/>
  </cols>
  <sheetData>
    <row r="2" spans="2:20" x14ac:dyDescent="0.25">
      <c r="B2" s="1" t="s">
        <v>63</v>
      </c>
    </row>
    <row r="4" spans="2:20" x14ac:dyDescent="0.25">
      <c r="B4" s="1" t="s">
        <v>14</v>
      </c>
    </row>
    <row r="6" spans="2:20" s="84" customFormat="1" x14ac:dyDescent="0.25">
      <c r="C6" s="71">
        <v>2013</v>
      </c>
      <c r="D6" s="71">
        <v>2014</v>
      </c>
      <c r="E6" s="71">
        <v>2015</v>
      </c>
      <c r="F6" s="71">
        <v>2016</v>
      </c>
      <c r="G6" s="71">
        <v>2017</v>
      </c>
      <c r="H6" s="71">
        <v>2018</v>
      </c>
      <c r="I6" s="71">
        <v>2019</v>
      </c>
      <c r="J6" s="71">
        <v>2020</v>
      </c>
      <c r="K6" s="71">
        <v>2021</v>
      </c>
      <c r="L6" s="71">
        <v>2022</v>
      </c>
      <c r="M6" s="85">
        <v>2023</v>
      </c>
      <c r="N6" s="85">
        <v>2024</v>
      </c>
      <c r="O6" s="85">
        <v>2025</v>
      </c>
      <c r="P6" s="85">
        <v>2026</v>
      </c>
      <c r="Q6" s="85">
        <v>2027</v>
      </c>
      <c r="R6" s="85">
        <v>2028</v>
      </c>
      <c r="S6" s="85">
        <v>2029</v>
      </c>
      <c r="T6" s="85">
        <v>2030</v>
      </c>
    </row>
    <row r="7" spans="2:20" x14ac:dyDescent="0.25">
      <c r="B7" s="6" t="s">
        <v>105</v>
      </c>
      <c r="C7" s="46">
        <v>30706.16</v>
      </c>
      <c r="D7" s="46">
        <v>30814.63</v>
      </c>
      <c r="E7" s="46">
        <v>31168.82</v>
      </c>
      <c r="F7" s="46">
        <v>31083.23</v>
      </c>
      <c r="G7" s="46">
        <v>31103.82</v>
      </c>
      <c r="H7" s="46">
        <v>30872.58</v>
      </c>
      <c r="I7" s="46">
        <v>31038.57</v>
      </c>
      <c r="J7" s="46">
        <v>30956.55</v>
      </c>
      <c r="K7" s="46">
        <v>30936.63</v>
      </c>
      <c r="L7" s="46">
        <v>30939.75</v>
      </c>
      <c r="M7" s="37">
        <v>32019.599999999999</v>
      </c>
      <c r="N7" s="37">
        <v>33952.949999999997</v>
      </c>
      <c r="O7" s="37">
        <v>36054.010748126151</v>
      </c>
      <c r="P7" s="37">
        <v>38000</v>
      </c>
      <c r="Q7" s="37">
        <v>38000</v>
      </c>
      <c r="R7" s="37">
        <v>38000</v>
      </c>
      <c r="S7" s="37">
        <v>38000</v>
      </c>
      <c r="T7" s="37">
        <v>38000</v>
      </c>
    </row>
    <row r="8" spans="2:20" x14ac:dyDescent="0.25">
      <c r="B8" s="3" t="s">
        <v>15</v>
      </c>
      <c r="C8" s="47"/>
      <c r="D8" s="47"/>
      <c r="E8" s="47"/>
      <c r="F8" s="47"/>
      <c r="G8" s="47"/>
      <c r="H8" s="47"/>
      <c r="I8" s="47"/>
      <c r="J8" s="47"/>
      <c r="K8" s="47"/>
      <c r="L8" s="47"/>
      <c r="M8" s="48"/>
      <c r="N8" s="48"/>
      <c r="O8" s="48"/>
      <c r="P8" s="48"/>
      <c r="Q8" s="48"/>
      <c r="R8" s="48"/>
      <c r="S8" s="48"/>
      <c r="T8" s="48"/>
    </row>
    <row r="9" spans="2:20" x14ac:dyDescent="0.25">
      <c r="B9" s="30" t="s">
        <v>17</v>
      </c>
      <c r="C9" s="49">
        <v>30706.16</v>
      </c>
      <c r="D9" s="49">
        <v>30814.63</v>
      </c>
      <c r="E9" s="49">
        <v>31168.82</v>
      </c>
      <c r="F9" s="49">
        <v>31083.23</v>
      </c>
      <c r="G9" s="49">
        <v>31103.82</v>
      </c>
      <c r="H9" s="49">
        <v>30872.58</v>
      </c>
      <c r="I9" s="49">
        <v>31038.57</v>
      </c>
      <c r="J9" s="49">
        <v>30956.55</v>
      </c>
      <c r="K9" s="49">
        <v>30936.63</v>
      </c>
      <c r="L9" s="49">
        <v>30939.75</v>
      </c>
      <c r="M9" s="39">
        <v>32019.599999999999</v>
      </c>
      <c r="N9" s="39">
        <v>33952.949999999997</v>
      </c>
      <c r="O9" s="39">
        <v>36054.010748126151</v>
      </c>
      <c r="P9" s="39">
        <v>38000</v>
      </c>
      <c r="Q9" s="39">
        <v>38000</v>
      </c>
      <c r="R9" s="39">
        <v>38000</v>
      </c>
      <c r="S9" s="39">
        <v>38000</v>
      </c>
      <c r="T9" s="39">
        <v>38000</v>
      </c>
    </row>
    <row r="10" spans="2:20" x14ac:dyDescent="0.25">
      <c r="B10" s="30" t="s">
        <v>18</v>
      </c>
      <c r="C10" s="49">
        <v>30706.16</v>
      </c>
      <c r="D10" s="49">
        <v>30814.63</v>
      </c>
      <c r="E10" s="49">
        <v>31168.82</v>
      </c>
      <c r="F10" s="49">
        <v>31083.23</v>
      </c>
      <c r="G10" s="49">
        <v>31103.82</v>
      </c>
      <c r="H10" s="49">
        <v>30872.58</v>
      </c>
      <c r="I10" s="49">
        <v>31038.57</v>
      </c>
      <c r="J10" s="49">
        <v>30956.55</v>
      </c>
      <c r="K10" s="49">
        <v>30936.63</v>
      </c>
      <c r="L10" s="49">
        <v>30939.75</v>
      </c>
      <c r="M10" s="39">
        <v>32019.599999999999</v>
      </c>
      <c r="N10" s="39">
        <v>33952.949999999997</v>
      </c>
      <c r="O10" s="39">
        <v>36054.010748126151</v>
      </c>
      <c r="P10" s="39">
        <v>38000</v>
      </c>
      <c r="Q10" s="39">
        <v>38000</v>
      </c>
      <c r="R10" s="39">
        <v>38000</v>
      </c>
      <c r="S10" s="39">
        <v>38000</v>
      </c>
      <c r="T10" s="39">
        <v>38000</v>
      </c>
    </row>
    <row r="11" spans="2:20" x14ac:dyDescent="0.25">
      <c r="B11" s="31" t="s">
        <v>19</v>
      </c>
      <c r="C11" s="50">
        <v>30706.16</v>
      </c>
      <c r="D11" s="50">
        <v>30814.63</v>
      </c>
      <c r="E11" s="50">
        <v>31168.82</v>
      </c>
      <c r="F11" s="50">
        <v>31083.23</v>
      </c>
      <c r="G11" s="50">
        <v>31103.82</v>
      </c>
      <c r="H11" s="50">
        <v>30872.58</v>
      </c>
      <c r="I11" s="50">
        <v>31038.57</v>
      </c>
      <c r="J11" s="50">
        <v>30956.55</v>
      </c>
      <c r="K11" s="50">
        <v>30936.63</v>
      </c>
      <c r="L11" s="50">
        <v>30939.75</v>
      </c>
      <c r="M11" s="40">
        <v>32019.599999999999</v>
      </c>
      <c r="N11" s="40">
        <v>33952.949999999997</v>
      </c>
      <c r="O11" s="40">
        <v>36054.010748126151</v>
      </c>
      <c r="P11" s="40">
        <v>38000</v>
      </c>
      <c r="Q11" s="40">
        <v>38000</v>
      </c>
      <c r="R11" s="40">
        <v>38000</v>
      </c>
      <c r="S11" s="40">
        <v>38000</v>
      </c>
      <c r="T11" s="40">
        <v>38000</v>
      </c>
    </row>
    <row r="12" spans="2:20" x14ac:dyDescent="0.25">
      <c r="B12" s="3" t="s">
        <v>16</v>
      </c>
      <c r="C12" s="47"/>
      <c r="D12" s="47"/>
      <c r="E12" s="47"/>
      <c r="F12" s="47"/>
      <c r="G12" s="47"/>
      <c r="H12" s="47"/>
      <c r="I12" s="47"/>
      <c r="J12" s="47"/>
      <c r="K12" s="47"/>
      <c r="L12" s="47"/>
      <c r="M12" s="48"/>
      <c r="N12" s="48"/>
      <c r="O12" s="48"/>
      <c r="P12" s="48"/>
      <c r="Q12" s="48"/>
      <c r="R12" s="48"/>
      <c r="S12" s="48"/>
      <c r="T12" s="48"/>
    </row>
    <row r="13" spans="2:20" x14ac:dyDescent="0.25">
      <c r="B13" s="30" t="s">
        <v>21</v>
      </c>
      <c r="C13" s="49">
        <v>30706.16</v>
      </c>
      <c r="D13" s="49">
        <v>30814.63</v>
      </c>
      <c r="E13" s="49">
        <v>31168.82</v>
      </c>
      <c r="F13" s="49">
        <v>31083.23</v>
      </c>
      <c r="G13" s="49">
        <v>31103.82</v>
      </c>
      <c r="H13" s="49">
        <v>30872.58</v>
      </c>
      <c r="I13" s="49">
        <v>31038.57</v>
      </c>
      <c r="J13" s="49">
        <v>30956.55</v>
      </c>
      <c r="K13" s="49">
        <v>30936.63</v>
      </c>
      <c r="L13" s="49">
        <v>30939.75</v>
      </c>
      <c r="M13" s="39">
        <v>32019.599999999999</v>
      </c>
      <c r="N13" s="39">
        <v>33952.949999999997</v>
      </c>
      <c r="O13" s="39">
        <v>36054.010748126151</v>
      </c>
      <c r="P13" s="39">
        <v>43000</v>
      </c>
      <c r="Q13" s="39">
        <v>43000</v>
      </c>
      <c r="R13" s="39">
        <v>43000</v>
      </c>
      <c r="S13" s="39">
        <v>43160</v>
      </c>
      <c r="T13" s="39">
        <v>43160</v>
      </c>
    </row>
    <row r="14" spans="2:20" x14ac:dyDescent="0.25">
      <c r="B14" s="31" t="s">
        <v>20</v>
      </c>
      <c r="C14" s="50">
        <v>30706.16</v>
      </c>
      <c r="D14" s="50">
        <v>30814.63</v>
      </c>
      <c r="E14" s="50">
        <v>31168.82</v>
      </c>
      <c r="F14" s="50">
        <v>31083.23</v>
      </c>
      <c r="G14" s="50">
        <v>31103.82</v>
      </c>
      <c r="H14" s="50">
        <v>30872.58</v>
      </c>
      <c r="I14" s="50">
        <v>31038.57</v>
      </c>
      <c r="J14" s="50">
        <v>30956.55</v>
      </c>
      <c r="K14" s="50">
        <v>30936.63</v>
      </c>
      <c r="L14" s="50">
        <v>30939.75</v>
      </c>
      <c r="M14" s="40">
        <v>32019.599999999999</v>
      </c>
      <c r="N14" s="40">
        <v>33952.949999999997</v>
      </c>
      <c r="O14" s="40">
        <v>36054.010748126151</v>
      </c>
      <c r="P14" s="40">
        <v>34000</v>
      </c>
      <c r="Q14" s="40">
        <v>30000</v>
      </c>
      <c r="R14" s="40">
        <v>26000</v>
      </c>
      <c r="S14" s="40">
        <v>25000</v>
      </c>
      <c r="T14" s="40">
        <v>24150</v>
      </c>
    </row>
    <row r="16" spans="2:20" x14ac:dyDescent="0.25">
      <c r="B16" s="22" t="s">
        <v>49</v>
      </c>
    </row>
    <row r="17" spans="2:20" x14ac:dyDescent="0.25">
      <c r="B17" s="22" t="s">
        <v>50</v>
      </c>
    </row>
    <row r="18" spans="2:20" x14ac:dyDescent="0.25">
      <c r="B18" s="22" t="s">
        <v>51</v>
      </c>
    </row>
    <row r="19" spans="2:20" x14ac:dyDescent="0.25">
      <c r="B19" s="22" t="s">
        <v>52</v>
      </c>
    </row>
    <row r="21" spans="2:20" x14ac:dyDescent="0.25">
      <c r="B21" s="1" t="s">
        <v>34</v>
      </c>
    </row>
    <row r="23" spans="2:20" s="84" customFormat="1" x14ac:dyDescent="0.25">
      <c r="C23" s="71">
        <v>2013</v>
      </c>
      <c r="D23" s="71">
        <v>2014</v>
      </c>
      <c r="E23" s="71">
        <v>2015</v>
      </c>
      <c r="F23" s="71">
        <v>2016</v>
      </c>
      <c r="G23" s="71">
        <v>2017</v>
      </c>
      <c r="H23" s="71">
        <v>2018</v>
      </c>
      <c r="I23" s="71">
        <v>2019</v>
      </c>
      <c r="J23" s="71">
        <v>2020</v>
      </c>
      <c r="K23" s="71">
        <v>2021</v>
      </c>
      <c r="L23" s="71">
        <v>2022</v>
      </c>
      <c r="M23" s="85">
        <v>2023</v>
      </c>
      <c r="N23" s="85">
        <v>2024</v>
      </c>
      <c r="O23" s="85">
        <v>2025</v>
      </c>
      <c r="P23" s="85">
        <v>2026</v>
      </c>
      <c r="Q23" s="85">
        <v>2027</v>
      </c>
      <c r="R23" s="85">
        <v>2028</v>
      </c>
      <c r="S23" s="85">
        <v>2029</v>
      </c>
      <c r="T23" s="85">
        <v>2030</v>
      </c>
    </row>
    <row r="24" spans="2:20" x14ac:dyDescent="0.25">
      <c r="B24" s="6" t="s">
        <v>35</v>
      </c>
      <c r="C24" s="29">
        <v>0.98882439223921192</v>
      </c>
      <c r="D24" s="29">
        <v>0.99332687103495965</v>
      </c>
      <c r="E24" s="29">
        <v>0.98608160334590789</v>
      </c>
      <c r="F24" s="29">
        <v>1.0010542662393838</v>
      </c>
      <c r="G24" s="29">
        <v>1.0058571583811893</v>
      </c>
      <c r="H24" s="29">
        <v>1.0145572543661721</v>
      </c>
      <c r="I24" s="29">
        <v>1.0069085012614949</v>
      </c>
      <c r="J24" s="29">
        <v>0.98102017182147239</v>
      </c>
      <c r="K24" s="29">
        <v>0.97560723323775078</v>
      </c>
      <c r="L24" s="29">
        <v>1.0379527953522572</v>
      </c>
      <c r="M24" s="41">
        <v>1.0134417669177629</v>
      </c>
      <c r="N24" s="41">
        <v>1.041293908187654</v>
      </c>
      <c r="O24" s="41">
        <v>1.0045484329890364</v>
      </c>
      <c r="P24" s="41">
        <v>1.0045484329890364</v>
      </c>
      <c r="Q24" s="41">
        <v>1.0045484329890364</v>
      </c>
      <c r="R24" s="41">
        <v>1.0045484329890364</v>
      </c>
      <c r="S24" s="41">
        <v>1.0045484329890364</v>
      </c>
      <c r="T24" s="41">
        <v>1.0045484329890364</v>
      </c>
    </row>
    <row r="26" spans="2:20" ht="39" customHeight="1" x14ac:dyDescent="0.25">
      <c r="B26" s="92" t="s">
        <v>53</v>
      </c>
      <c r="C26" s="92"/>
      <c r="D26" s="92"/>
    </row>
    <row r="27" spans="2:20" x14ac:dyDescent="0.25">
      <c r="B27" s="22" t="s">
        <v>54</v>
      </c>
    </row>
    <row r="28" spans="2:20" x14ac:dyDescent="0.25">
      <c r="B28" s="22" t="s">
        <v>51</v>
      </c>
    </row>
    <row r="29" spans="2:20" x14ac:dyDescent="0.25">
      <c r="B29" s="22" t="s">
        <v>52</v>
      </c>
    </row>
    <row r="31" spans="2:20" x14ac:dyDescent="0.25">
      <c r="B31" s="1" t="s">
        <v>36</v>
      </c>
    </row>
    <row r="33" spans="2:20" s="84" customFormat="1" x14ac:dyDescent="0.25">
      <c r="C33" s="71">
        <v>2013</v>
      </c>
      <c r="D33" s="71">
        <v>2014</v>
      </c>
      <c r="E33" s="71">
        <v>2015</v>
      </c>
      <c r="F33" s="71">
        <v>2016</v>
      </c>
      <c r="G33" s="71">
        <v>2017</v>
      </c>
      <c r="H33" s="71">
        <v>2018</v>
      </c>
      <c r="I33" s="71">
        <v>2019</v>
      </c>
      <c r="J33" s="71">
        <v>2020</v>
      </c>
      <c r="K33" s="71">
        <v>2021</v>
      </c>
      <c r="L33" s="71">
        <v>2022</v>
      </c>
      <c r="M33" s="85">
        <v>2023</v>
      </c>
      <c r="N33" s="85">
        <v>2024</v>
      </c>
      <c r="O33" s="85">
        <v>2025</v>
      </c>
      <c r="P33" s="85">
        <v>2026</v>
      </c>
      <c r="Q33" s="85">
        <v>2027</v>
      </c>
      <c r="R33" s="85">
        <v>2028</v>
      </c>
      <c r="S33" s="85">
        <v>2029</v>
      </c>
      <c r="T33" s="85">
        <v>2030</v>
      </c>
    </row>
    <row r="34" spans="2:20" x14ac:dyDescent="0.25">
      <c r="B34" s="6" t="s">
        <v>105</v>
      </c>
      <c r="C34" s="29">
        <v>9.784935612423018E-2</v>
      </c>
      <c r="D34" s="29">
        <v>0.11094776046260901</v>
      </c>
      <c r="E34" s="29">
        <v>0.10437611843175532</v>
      </c>
      <c r="F34" s="29">
        <v>0.11026481552898826</v>
      </c>
      <c r="G34" s="29">
        <v>0.11283001981717067</v>
      </c>
      <c r="H34" s="29">
        <v>0.12674797267096605</v>
      </c>
      <c r="I34" s="29">
        <v>0.13851470258855147</v>
      </c>
      <c r="J34" s="29">
        <v>0.12134084098916653</v>
      </c>
      <c r="K34" s="29">
        <v>0.14356238817838451</v>
      </c>
      <c r="L34" s="29">
        <v>0.20249735317929873</v>
      </c>
      <c r="M34" s="41">
        <v>0.20249735317929873</v>
      </c>
      <c r="N34" s="41">
        <v>0.20249735317929873</v>
      </c>
      <c r="O34" s="41">
        <v>0.20249735317929873</v>
      </c>
      <c r="P34" s="41">
        <v>0.20249735317929873</v>
      </c>
      <c r="Q34" s="41">
        <v>0.20249735317929873</v>
      </c>
      <c r="R34" s="41">
        <v>0.20249735317929873</v>
      </c>
      <c r="S34" s="41">
        <v>0.20249735317929873</v>
      </c>
      <c r="T34" s="41">
        <v>0.20249735317929873</v>
      </c>
    </row>
    <row r="35" spans="2:20" x14ac:dyDescent="0.25">
      <c r="B35" s="3" t="s">
        <v>15</v>
      </c>
      <c r="C35" s="9"/>
      <c r="D35" s="9"/>
      <c r="E35" s="9"/>
      <c r="F35" s="9"/>
      <c r="G35" s="9"/>
      <c r="H35" s="9"/>
      <c r="I35" s="9"/>
      <c r="J35" s="9"/>
      <c r="K35" s="9"/>
      <c r="L35" s="9"/>
      <c r="M35" s="38"/>
      <c r="N35" s="38"/>
      <c r="O35" s="38"/>
      <c r="P35" s="38"/>
      <c r="Q35" s="38"/>
      <c r="R35" s="38"/>
      <c r="S35" s="38"/>
      <c r="T35" s="38"/>
    </row>
    <row r="36" spans="2:20" x14ac:dyDescent="0.25">
      <c r="B36" s="30" t="s">
        <v>17</v>
      </c>
      <c r="C36" s="32">
        <v>9.784935612423018E-2</v>
      </c>
      <c r="D36" s="32">
        <v>0.11094776046260901</v>
      </c>
      <c r="E36" s="32">
        <v>0.10437611843175532</v>
      </c>
      <c r="F36" s="32">
        <v>0.11026481552898826</v>
      </c>
      <c r="G36" s="32">
        <v>0.11283001981717067</v>
      </c>
      <c r="H36" s="32">
        <v>0.12674797267096605</v>
      </c>
      <c r="I36" s="32">
        <v>0.13851470258855147</v>
      </c>
      <c r="J36" s="32">
        <v>0.12134084098916653</v>
      </c>
      <c r="K36" s="32">
        <v>0.14356238817838451</v>
      </c>
      <c r="L36" s="32">
        <v>0.20249735317929873</v>
      </c>
      <c r="M36" s="42">
        <v>0.21249735317929874</v>
      </c>
      <c r="N36" s="42">
        <v>0.21249735317929874</v>
      </c>
      <c r="O36" s="42">
        <v>0.19249735317929875</v>
      </c>
      <c r="P36" s="42">
        <v>0.15249735317929874</v>
      </c>
      <c r="Q36" s="42">
        <v>0.11249735317929874</v>
      </c>
      <c r="R36" s="42">
        <v>0.11249735317929874</v>
      </c>
      <c r="S36" s="42">
        <v>0.11249735317929874</v>
      </c>
      <c r="T36" s="42">
        <v>0.11249735317929874</v>
      </c>
    </row>
    <row r="37" spans="2:20" x14ac:dyDescent="0.25">
      <c r="B37" s="30" t="s">
        <v>18</v>
      </c>
      <c r="C37" s="32">
        <v>9.784935612423018E-2</v>
      </c>
      <c r="D37" s="32">
        <v>0.11094776046260901</v>
      </c>
      <c r="E37" s="32">
        <v>0.10437611843175532</v>
      </c>
      <c r="F37" s="32">
        <v>0.11026481552898826</v>
      </c>
      <c r="G37" s="32">
        <v>0.11283001981717067</v>
      </c>
      <c r="H37" s="32">
        <v>0.12674797267096605</v>
      </c>
      <c r="I37" s="32">
        <v>0.13851470258855147</v>
      </c>
      <c r="J37" s="32">
        <v>0.12134084098916653</v>
      </c>
      <c r="K37" s="32">
        <v>0.14356238817838451</v>
      </c>
      <c r="L37" s="32">
        <v>0.20249735317929873</v>
      </c>
      <c r="M37" s="42">
        <v>0.22249735317929872</v>
      </c>
      <c r="N37" s="42">
        <v>0.24249735317929871</v>
      </c>
      <c r="O37" s="42">
        <v>0.2324973531792987</v>
      </c>
      <c r="P37" s="42">
        <v>0.21249735317929871</v>
      </c>
      <c r="Q37" s="42">
        <v>0.18249735317929872</v>
      </c>
      <c r="R37" s="42">
        <v>0.16249735317929873</v>
      </c>
      <c r="S37" s="42">
        <v>0.16249735317929873</v>
      </c>
      <c r="T37" s="42">
        <v>0.16249735317929873</v>
      </c>
    </row>
    <row r="38" spans="2:20" x14ac:dyDescent="0.25">
      <c r="B38" s="31" t="s">
        <v>19</v>
      </c>
      <c r="C38" s="33">
        <v>9.784935612423018E-2</v>
      </c>
      <c r="D38" s="33">
        <v>0.11094776046260901</v>
      </c>
      <c r="E38" s="33">
        <v>0.10437611843175532</v>
      </c>
      <c r="F38" s="33">
        <v>0.11026481552898826</v>
      </c>
      <c r="G38" s="33">
        <v>0.11283001981717067</v>
      </c>
      <c r="H38" s="33">
        <v>0.12674797267096605</v>
      </c>
      <c r="I38" s="33">
        <v>0.13851470258855147</v>
      </c>
      <c r="J38" s="33">
        <v>0.12134084098916653</v>
      </c>
      <c r="K38" s="33">
        <v>0.14356238817838451</v>
      </c>
      <c r="L38" s="33">
        <v>0.20249735317929873</v>
      </c>
      <c r="M38" s="43">
        <v>0.22249735317929872</v>
      </c>
      <c r="N38" s="43">
        <v>0.24249735317929871</v>
      </c>
      <c r="O38" s="43">
        <v>0.26</v>
      </c>
      <c r="P38" s="43">
        <v>0.28000000000000003</v>
      </c>
      <c r="Q38" s="43">
        <v>0.28000000000000003</v>
      </c>
      <c r="R38" s="43">
        <v>0.28000000000000003</v>
      </c>
      <c r="S38" s="43">
        <v>0.28000000000000003</v>
      </c>
      <c r="T38" s="43">
        <v>0.28000000000000003</v>
      </c>
    </row>
    <row r="39" spans="2:20" x14ac:dyDescent="0.25">
      <c r="B39" s="3" t="s">
        <v>16</v>
      </c>
      <c r="C39" s="9"/>
      <c r="D39" s="9"/>
      <c r="E39" s="9"/>
      <c r="F39" s="9"/>
      <c r="G39" s="9"/>
      <c r="H39" s="9"/>
      <c r="I39" s="9"/>
      <c r="J39" s="9"/>
      <c r="K39" s="9"/>
      <c r="L39" s="9"/>
      <c r="M39" s="38"/>
      <c r="N39" s="38"/>
      <c r="O39" s="38"/>
      <c r="P39" s="38"/>
      <c r="Q39" s="38"/>
      <c r="R39" s="38"/>
      <c r="S39" s="38"/>
      <c r="T39" s="38"/>
    </row>
    <row r="40" spans="2:20" x14ac:dyDescent="0.25">
      <c r="B40" s="30" t="s">
        <v>21</v>
      </c>
      <c r="C40" s="32">
        <v>9.784935612423018E-2</v>
      </c>
      <c r="D40" s="32">
        <v>0.11094776046260901</v>
      </c>
      <c r="E40" s="32">
        <v>0.10437611843175532</v>
      </c>
      <c r="F40" s="32">
        <v>0.11026481552898826</v>
      </c>
      <c r="G40" s="32">
        <v>0.11283001981717067</v>
      </c>
      <c r="H40" s="32">
        <v>0.12674797267096605</v>
      </c>
      <c r="I40" s="32">
        <v>0.13851470258855147</v>
      </c>
      <c r="J40" s="32">
        <v>0.12134084098916653</v>
      </c>
      <c r="K40" s="32">
        <v>0.14356238817838451</v>
      </c>
      <c r="L40" s="32">
        <v>0.20249735317929873</v>
      </c>
      <c r="M40" s="42">
        <v>0.20249735317929873</v>
      </c>
      <c r="N40" s="42">
        <v>0.20249735317929873</v>
      </c>
      <c r="O40" s="42">
        <v>0.20249735317929873</v>
      </c>
      <c r="P40" s="42">
        <v>0.20249735317929873</v>
      </c>
      <c r="Q40" s="42">
        <v>0.20249735317929873</v>
      </c>
      <c r="R40" s="42">
        <v>0.20249735317929873</v>
      </c>
      <c r="S40" s="42">
        <v>0.20249735317929873</v>
      </c>
      <c r="T40" s="42">
        <v>0.20249735317929873</v>
      </c>
    </row>
    <row r="41" spans="2:20" x14ac:dyDescent="0.25">
      <c r="B41" s="31" t="s">
        <v>20</v>
      </c>
      <c r="C41" s="33">
        <v>9.784935612423018E-2</v>
      </c>
      <c r="D41" s="33">
        <v>0.11094776046260901</v>
      </c>
      <c r="E41" s="33">
        <v>0.10437611843175532</v>
      </c>
      <c r="F41" s="33">
        <v>0.11026481552898826</v>
      </c>
      <c r="G41" s="33">
        <v>0.11283001981717067</v>
      </c>
      <c r="H41" s="33">
        <v>0.12674797267096605</v>
      </c>
      <c r="I41" s="33">
        <v>0.13851470258855147</v>
      </c>
      <c r="J41" s="33">
        <v>0.12134084098916653</v>
      </c>
      <c r="K41" s="33">
        <v>0.14356238817838451</v>
      </c>
      <c r="L41" s="33">
        <v>0.20249735317929873</v>
      </c>
      <c r="M41" s="43">
        <v>0.20249735317929873</v>
      </c>
      <c r="N41" s="43">
        <v>0.20249735317929873</v>
      </c>
      <c r="O41" s="43">
        <v>0.20249735317929873</v>
      </c>
      <c r="P41" s="43">
        <v>0.20249735317929873</v>
      </c>
      <c r="Q41" s="43">
        <v>0.20249735317929873</v>
      </c>
      <c r="R41" s="43">
        <v>0.20249735317929873</v>
      </c>
      <c r="S41" s="43">
        <v>0.20249735317929873</v>
      </c>
      <c r="T41" s="43">
        <v>0.20249735317929873</v>
      </c>
    </row>
    <row r="43" spans="2:20" ht="37.5" customHeight="1" x14ac:dyDescent="0.25">
      <c r="B43" s="92" t="s">
        <v>55</v>
      </c>
      <c r="C43" s="92"/>
      <c r="D43" s="92"/>
    </row>
    <row r="44" spans="2:20" x14ac:dyDescent="0.25">
      <c r="B44" s="22" t="s">
        <v>56</v>
      </c>
    </row>
    <row r="45" spans="2:20" x14ac:dyDescent="0.25">
      <c r="B45" s="22" t="s">
        <v>51</v>
      </c>
    </row>
    <row r="46" spans="2:20" x14ac:dyDescent="0.25">
      <c r="B46" s="22" t="s">
        <v>52</v>
      </c>
    </row>
    <row r="48" spans="2:20" x14ac:dyDescent="0.25">
      <c r="B48" s="1" t="s">
        <v>37</v>
      </c>
    </row>
    <row r="50" spans="2:20" s="84" customFormat="1" x14ac:dyDescent="0.25">
      <c r="C50" s="71">
        <v>2013</v>
      </c>
      <c r="D50" s="71">
        <v>2014</v>
      </c>
      <c r="E50" s="71">
        <v>2015</v>
      </c>
      <c r="F50" s="71">
        <v>2016</v>
      </c>
      <c r="G50" s="71">
        <v>2017</v>
      </c>
      <c r="H50" s="71">
        <v>2018</v>
      </c>
      <c r="I50" s="71">
        <v>2019</v>
      </c>
      <c r="J50" s="71">
        <v>2020</v>
      </c>
      <c r="K50" s="71">
        <v>2021</v>
      </c>
      <c r="L50" s="71">
        <v>2022</v>
      </c>
      <c r="M50" s="85">
        <v>2023</v>
      </c>
      <c r="N50" s="85">
        <v>2024</v>
      </c>
      <c r="O50" s="85">
        <v>2025</v>
      </c>
      <c r="P50" s="85">
        <v>2026</v>
      </c>
      <c r="Q50" s="85">
        <v>2027</v>
      </c>
      <c r="R50" s="85">
        <v>2028</v>
      </c>
      <c r="S50" s="85">
        <v>2029</v>
      </c>
      <c r="T50" s="85">
        <v>2030</v>
      </c>
    </row>
    <row r="51" spans="2:20" x14ac:dyDescent="0.25">
      <c r="B51" s="6" t="s">
        <v>38</v>
      </c>
      <c r="C51" s="29">
        <v>0.93527307242990654</v>
      </c>
      <c r="D51" s="29">
        <v>0.93848528276926468</v>
      </c>
      <c r="E51" s="29">
        <v>0.94045845896755909</v>
      </c>
      <c r="F51" s="29">
        <v>0.94314610800072241</v>
      </c>
      <c r="G51" s="29">
        <v>0.93374405533938609</v>
      </c>
      <c r="H51" s="29">
        <v>0.94168616554548112</v>
      </c>
      <c r="I51" s="29">
        <v>0.94183627989897489</v>
      </c>
      <c r="J51" s="29">
        <v>0.95780242842152596</v>
      </c>
      <c r="K51" s="29">
        <v>0.9500174087972455</v>
      </c>
      <c r="L51" s="29">
        <v>0.95189566982937024</v>
      </c>
      <c r="M51" s="41">
        <v>0.95189566982937024</v>
      </c>
      <c r="N51" s="41">
        <v>0.95189566982937024</v>
      </c>
      <c r="O51" s="41">
        <v>0.95189566982937024</v>
      </c>
      <c r="P51" s="41">
        <v>0.95189566982937024</v>
      </c>
      <c r="Q51" s="41">
        <v>0.95189566982937024</v>
      </c>
      <c r="R51" s="41">
        <v>0.95189566982937024</v>
      </c>
      <c r="S51" s="41">
        <v>0.95189566982937024</v>
      </c>
      <c r="T51" s="41">
        <v>0.95189566982937024</v>
      </c>
    </row>
    <row r="53" spans="2:20" ht="35.450000000000003" customHeight="1" x14ac:dyDescent="0.25">
      <c r="B53" s="92" t="s">
        <v>57</v>
      </c>
      <c r="C53" s="92"/>
      <c r="D53" s="92"/>
    </row>
    <row r="54" spans="2:20" x14ac:dyDescent="0.25">
      <c r="B54" s="22" t="s">
        <v>58</v>
      </c>
    </row>
    <row r="55" spans="2:20" x14ac:dyDescent="0.25">
      <c r="B55" s="22" t="s">
        <v>51</v>
      </c>
    </row>
    <row r="56" spans="2:20" x14ac:dyDescent="0.25">
      <c r="B56" s="22" t="s">
        <v>52</v>
      </c>
    </row>
    <row r="58" spans="2:20" x14ac:dyDescent="0.25">
      <c r="B58" s="1" t="s">
        <v>22</v>
      </c>
    </row>
    <row r="60" spans="2:20" s="84" customFormat="1" x14ac:dyDescent="0.25">
      <c r="C60" s="71">
        <v>2013</v>
      </c>
      <c r="D60" s="71">
        <v>2014</v>
      </c>
      <c r="E60" s="71">
        <v>2015</v>
      </c>
      <c r="F60" s="71">
        <v>2016</v>
      </c>
      <c r="G60" s="71">
        <v>2017</v>
      </c>
      <c r="H60" s="71">
        <v>2018</v>
      </c>
      <c r="I60" s="71">
        <v>2019</v>
      </c>
      <c r="J60" s="71">
        <v>2020</v>
      </c>
      <c r="K60" s="71">
        <v>2021</v>
      </c>
      <c r="L60" s="71">
        <v>2022</v>
      </c>
      <c r="M60" s="85">
        <v>2023</v>
      </c>
      <c r="N60" s="85">
        <v>2024</v>
      </c>
      <c r="O60" s="85">
        <v>2025</v>
      </c>
      <c r="P60" s="85">
        <v>2026</v>
      </c>
      <c r="Q60" s="85">
        <v>2027</v>
      </c>
      <c r="R60" s="85">
        <v>2028</v>
      </c>
      <c r="S60" s="85">
        <v>2029</v>
      </c>
      <c r="T60" s="85">
        <v>2030</v>
      </c>
    </row>
    <row r="61" spans="2:20" x14ac:dyDescent="0.25">
      <c r="B61" s="6" t="s">
        <v>105</v>
      </c>
      <c r="C61" s="29">
        <v>0.83432770492956465</v>
      </c>
      <c r="D61" s="29">
        <v>0.82879463423704902</v>
      </c>
      <c r="E61" s="29">
        <v>0.83057363095555115</v>
      </c>
      <c r="F61" s="29">
        <v>0.84003496419130186</v>
      </c>
      <c r="G61" s="29">
        <v>0.83324170471665537</v>
      </c>
      <c r="H61" s="29">
        <v>0.83430021073716543</v>
      </c>
      <c r="I61" s="29">
        <v>0.81698351438226702</v>
      </c>
      <c r="J61" s="29">
        <v>0.82560879684590183</v>
      </c>
      <c r="K61" s="29">
        <v>0.79378393832812422</v>
      </c>
      <c r="L61" s="29">
        <v>0.78795077529715007</v>
      </c>
      <c r="M61" s="41">
        <v>0.7625922104951024</v>
      </c>
      <c r="N61" s="41">
        <v>0.7625922104951024</v>
      </c>
      <c r="O61" s="41">
        <v>0.7625922104951024</v>
      </c>
      <c r="P61" s="41">
        <v>0.7625922104951024</v>
      </c>
      <c r="Q61" s="41">
        <v>0.7625922104951024</v>
      </c>
      <c r="R61" s="41">
        <v>0.7625922104951024</v>
      </c>
      <c r="S61" s="41">
        <v>0.7625922104951024</v>
      </c>
      <c r="T61" s="41">
        <v>0.7625922104951024</v>
      </c>
    </row>
    <row r="62" spans="2:20" x14ac:dyDescent="0.25">
      <c r="B62" s="3" t="s">
        <v>15</v>
      </c>
      <c r="C62" s="9"/>
      <c r="D62" s="9"/>
      <c r="E62" s="9"/>
      <c r="F62" s="9"/>
      <c r="G62" s="9"/>
      <c r="H62" s="9"/>
      <c r="I62" s="9"/>
      <c r="J62" s="9"/>
      <c r="K62" s="9"/>
      <c r="L62" s="9"/>
      <c r="M62" s="38"/>
      <c r="N62" s="38"/>
      <c r="O62" s="38"/>
      <c r="P62" s="38"/>
      <c r="Q62" s="38"/>
      <c r="R62" s="38"/>
      <c r="S62" s="38"/>
      <c r="T62" s="38"/>
    </row>
    <row r="63" spans="2:20" x14ac:dyDescent="0.25">
      <c r="B63" s="30" t="s">
        <v>17</v>
      </c>
      <c r="C63" s="32">
        <v>0.83432770492956465</v>
      </c>
      <c r="D63" s="32">
        <v>0.82879463423704902</v>
      </c>
      <c r="E63" s="32">
        <v>0.83057363095555115</v>
      </c>
      <c r="F63" s="32">
        <v>0.84003496419130186</v>
      </c>
      <c r="G63" s="32">
        <v>0.83324170471665537</v>
      </c>
      <c r="H63" s="32">
        <v>0.83430021073716543</v>
      </c>
      <c r="I63" s="32">
        <v>0.81698351438226702</v>
      </c>
      <c r="J63" s="32">
        <v>0.82560879684590183</v>
      </c>
      <c r="K63" s="32">
        <v>0.79378393832812422</v>
      </c>
      <c r="L63" s="32">
        <v>0.78795077529715007</v>
      </c>
      <c r="M63" s="42">
        <v>0.75302995746014101</v>
      </c>
      <c r="N63" s="42">
        <v>0.75302995746014101</v>
      </c>
      <c r="O63" s="42">
        <v>0.77215446353006389</v>
      </c>
      <c r="P63" s="42">
        <v>0.81040347566990945</v>
      </c>
      <c r="Q63" s="42">
        <v>0.84865248780975533</v>
      </c>
      <c r="R63" s="42">
        <v>0.84865248780975533</v>
      </c>
      <c r="S63" s="42">
        <v>0.84865248780975533</v>
      </c>
      <c r="T63" s="42">
        <v>0.84865248780975533</v>
      </c>
    </row>
    <row r="64" spans="2:20" x14ac:dyDescent="0.25">
      <c r="B64" s="30" t="s">
        <v>18</v>
      </c>
      <c r="C64" s="32">
        <v>0.83432770492956465</v>
      </c>
      <c r="D64" s="32">
        <v>0.82879463423704902</v>
      </c>
      <c r="E64" s="32">
        <v>0.83057363095555115</v>
      </c>
      <c r="F64" s="32">
        <v>0.84003496419130186</v>
      </c>
      <c r="G64" s="32">
        <v>0.83324170471665537</v>
      </c>
      <c r="H64" s="32">
        <v>0.83430021073716543</v>
      </c>
      <c r="I64" s="32">
        <v>0.81698351438226702</v>
      </c>
      <c r="J64" s="32">
        <v>0.82560879684590183</v>
      </c>
      <c r="K64" s="32">
        <v>0.79378393832812422</v>
      </c>
      <c r="L64" s="32">
        <v>0.78795077529715007</v>
      </c>
      <c r="M64" s="42">
        <v>0.74346770442517951</v>
      </c>
      <c r="N64" s="42">
        <v>0.72434319835525685</v>
      </c>
      <c r="O64" s="42">
        <v>0.73390545139021823</v>
      </c>
      <c r="P64" s="42">
        <v>0.75302995746014101</v>
      </c>
      <c r="Q64" s="42">
        <v>0.78171671656502539</v>
      </c>
      <c r="R64" s="42">
        <v>0.80084122263494828</v>
      </c>
      <c r="S64" s="42">
        <v>0.80084122263494828</v>
      </c>
      <c r="T64" s="42">
        <v>0.80084122263494828</v>
      </c>
    </row>
    <row r="65" spans="2:20" x14ac:dyDescent="0.25">
      <c r="B65" s="31" t="s">
        <v>19</v>
      </c>
      <c r="C65" s="33">
        <v>0.83432770492956465</v>
      </c>
      <c r="D65" s="33">
        <v>0.82879463423704902</v>
      </c>
      <c r="E65" s="33">
        <v>0.83057363095555115</v>
      </c>
      <c r="F65" s="33">
        <v>0.84003496419130186</v>
      </c>
      <c r="G65" s="33">
        <v>0.83324170471665537</v>
      </c>
      <c r="H65" s="33">
        <v>0.83430021073716543</v>
      </c>
      <c r="I65" s="33">
        <v>0.81698351438226702</v>
      </c>
      <c r="J65" s="33">
        <v>0.82560879684590183</v>
      </c>
      <c r="K65" s="33">
        <v>0.79378393832812422</v>
      </c>
      <c r="L65" s="33">
        <v>0.78795077529715007</v>
      </c>
      <c r="M65" s="43">
        <v>0.74346770442517951</v>
      </c>
      <c r="N65" s="43">
        <v>0.72434319835525685</v>
      </c>
      <c r="O65" s="43">
        <v>0.7076067245871458</v>
      </c>
      <c r="P65" s="43">
        <v>0.68848221851722291</v>
      </c>
      <c r="Q65" s="43">
        <v>0.68848221851722291</v>
      </c>
      <c r="R65" s="43">
        <v>0.68848221851722291</v>
      </c>
      <c r="S65" s="43">
        <v>0.68848221851722291</v>
      </c>
      <c r="T65" s="43">
        <v>0.68848221851722291</v>
      </c>
    </row>
    <row r="66" spans="2:20" x14ac:dyDescent="0.25">
      <c r="B66" s="3" t="s">
        <v>16</v>
      </c>
      <c r="C66" s="9"/>
      <c r="D66" s="9"/>
      <c r="E66" s="9"/>
      <c r="F66" s="9"/>
      <c r="G66" s="9"/>
      <c r="H66" s="9"/>
      <c r="I66" s="9"/>
      <c r="J66" s="9"/>
      <c r="K66" s="9"/>
      <c r="L66" s="9"/>
      <c r="M66" s="38"/>
      <c r="N66" s="38"/>
      <c r="O66" s="38"/>
      <c r="P66" s="38"/>
      <c r="Q66" s="38"/>
      <c r="R66" s="38"/>
      <c r="S66" s="38"/>
      <c r="T66" s="38"/>
    </row>
    <row r="67" spans="2:20" x14ac:dyDescent="0.25">
      <c r="B67" s="30" t="s">
        <v>21</v>
      </c>
      <c r="C67" s="32">
        <v>0.83432770492956465</v>
      </c>
      <c r="D67" s="32">
        <v>0.82879463423704902</v>
      </c>
      <c r="E67" s="32">
        <v>0.83057363095555115</v>
      </c>
      <c r="F67" s="32">
        <v>0.84003496419130186</v>
      </c>
      <c r="G67" s="32">
        <v>0.83324170471665537</v>
      </c>
      <c r="H67" s="32">
        <v>0.83430021073716543</v>
      </c>
      <c r="I67" s="32">
        <v>0.81698351438226702</v>
      </c>
      <c r="J67" s="32">
        <v>0.82560879684590183</v>
      </c>
      <c r="K67" s="32">
        <v>0.79378393832812422</v>
      </c>
      <c r="L67" s="32">
        <v>0.78795077529715007</v>
      </c>
      <c r="M67" s="42">
        <v>0.7625922104951024</v>
      </c>
      <c r="N67" s="42">
        <v>0.7625922104951024</v>
      </c>
      <c r="O67" s="42">
        <v>0.7625922104951024</v>
      </c>
      <c r="P67" s="42">
        <v>0.7625922104951024</v>
      </c>
      <c r="Q67" s="42">
        <v>0.7625922104951024</v>
      </c>
      <c r="R67" s="42">
        <v>0.7625922104951024</v>
      </c>
      <c r="S67" s="42">
        <v>0.7625922104951024</v>
      </c>
      <c r="T67" s="42">
        <v>0.7625922104951024</v>
      </c>
    </row>
    <row r="68" spans="2:20" x14ac:dyDescent="0.25">
      <c r="B68" s="31" t="s">
        <v>20</v>
      </c>
      <c r="C68" s="33">
        <v>0.83432770492956465</v>
      </c>
      <c r="D68" s="33">
        <v>0.82879463423704902</v>
      </c>
      <c r="E68" s="33">
        <v>0.83057363095555115</v>
      </c>
      <c r="F68" s="33">
        <v>0.84003496419130186</v>
      </c>
      <c r="G68" s="33">
        <v>0.83324170471665537</v>
      </c>
      <c r="H68" s="33">
        <v>0.83430021073716543</v>
      </c>
      <c r="I68" s="33">
        <v>0.81698351438226702</v>
      </c>
      <c r="J68" s="33">
        <v>0.82560879684590183</v>
      </c>
      <c r="K68" s="33">
        <v>0.79378393832812422</v>
      </c>
      <c r="L68" s="33">
        <v>0.78795077529715007</v>
      </c>
      <c r="M68" s="43">
        <v>0.7625922104951024</v>
      </c>
      <c r="N68" s="43">
        <v>0.7625922104951024</v>
      </c>
      <c r="O68" s="43">
        <v>0.7625922104951024</v>
      </c>
      <c r="P68" s="43">
        <v>0.7625922104951024</v>
      </c>
      <c r="Q68" s="43">
        <v>0.7625922104951024</v>
      </c>
      <c r="R68" s="43">
        <v>0.7625922104951024</v>
      </c>
      <c r="S68" s="43">
        <v>0.7625922104951024</v>
      </c>
      <c r="T68" s="43">
        <v>0.7625922104951024</v>
      </c>
    </row>
    <row r="70" spans="2:20" ht="36.6" customHeight="1" x14ac:dyDescent="0.25">
      <c r="B70" s="92" t="s">
        <v>109</v>
      </c>
      <c r="C70" s="92"/>
      <c r="D70" s="92"/>
    </row>
    <row r="71" spans="2:20" x14ac:dyDescent="0.25">
      <c r="B71" s="22" t="s">
        <v>59</v>
      </c>
    </row>
    <row r="72" spans="2:20" x14ac:dyDescent="0.25">
      <c r="B72" s="22" t="s">
        <v>51</v>
      </c>
    </row>
    <row r="73" spans="2:20" x14ac:dyDescent="0.25">
      <c r="B73" s="22" t="s">
        <v>52</v>
      </c>
    </row>
    <row r="75" spans="2:20" x14ac:dyDescent="0.25">
      <c r="B75" s="1" t="s">
        <v>23</v>
      </c>
    </row>
    <row r="77" spans="2:20" s="84" customFormat="1" x14ac:dyDescent="0.25">
      <c r="C77" s="71">
        <v>2013</v>
      </c>
      <c r="D77" s="71">
        <v>2014</v>
      </c>
      <c r="E77" s="71">
        <v>2015</v>
      </c>
      <c r="F77" s="71">
        <v>2016</v>
      </c>
      <c r="G77" s="71">
        <v>2017</v>
      </c>
      <c r="H77" s="71">
        <v>2018</v>
      </c>
      <c r="I77" s="71">
        <v>2019</v>
      </c>
      <c r="J77" s="71">
        <v>2020</v>
      </c>
      <c r="K77" s="71">
        <v>2021</v>
      </c>
      <c r="L77" s="71">
        <v>2022</v>
      </c>
      <c r="M77" s="85">
        <v>2023</v>
      </c>
      <c r="N77" s="85">
        <v>2024</v>
      </c>
      <c r="O77" s="85">
        <v>2025</v>
      </c>
      <c r="P77" s="85">
        <v>2026</v>
      </c>
      <c r="Q77" s="85">
        <v>2027</v>
      </c>
      <c r="R77" s="85">
        <v>2028</v>
      </c>
      <c r="S77" s="85">
        <v>2029</v>
      </c>
      <c r="T77" s="85">
        <v>2030</v>
      </c>
    </row>
    <row r="78" spans="2:20" x14ac:dyDescent="0.25">
      <c r="B78" s="6" t="s">
        <v>105</v>
      </c>
      <c r="C78" s="34">
        <v>25619</v>
      </c>
      <c r="D78" s="34">
        <v>25539</v>
      </c>
      <c r="E78" s="34">
        <v>25888</v>
      </c>
      <c r="F78" s="34">
        <v>26111</v>
      </c>
      <c r="G78" s="34">
        <v>25917</v>
      </c>
      <c r="H78" s="34">
        <v>25757</v>
      </c>
      <c r="I78" s="34">
        <v>25358</v>
      </c>
      <c r="J78" s="34">
        <v>25558</v>
      </c>
      <c r="K78" s="34">
        <v>24557</v>
      </c>
      <c r="L78" s="34">
        <v>24379</v>
      </c>
      <c r="M78" s="37">
        <v>24417.89754316898</v>
      </c>
      <c r="N78" s="37">
        <v>25892.255193329685</v>
      </c>
      <c r="O78" s="37">
        <v>27494.507753627702</v>
      </c>
      <c r="P78" s="37">
        <v>28978.503998813892</v>
      </c>
      <c r="Q78" s="37">
        <v>28978.503998813892</v>
      </c>
      <c r="R78" s="37">
        <v>28978.503998813892</v>
      </c>
      <c r="S78" s="37">
        <v>28978.503998813892</v>
      </c>
      <c r="T78" s="37">
        <v>28978.503998813892</v>
      </c>
    </row>
    <row r="79" spans="2:20" x14ac:dyDescent="0.25">
      <c r="B79" s="3" t="s">
        <v>15</v>
      </c>
      <c r="C79" s="9"/>
      <c r="D79" s="9"/>
      <c r="E79" s="9"/>
      <c r="F79" s="9"/>
      <c r="G79" s="9"/>
      <c r="H79" s="9"/>
      <c r="I79" s="9"/>
      <c r="J79" s="9"/>
      <c r="K79" s="9"/>
      <c r="L79" s="9"/>
      <c r="M79" s="38"/>
      <c r="N79" s="38"/>
      <c r="O79" s="38"/>
      <c r="P79" s="38"/>
      <c r="Q79" s="38"/>
      <c r="R79" s="38"/>
      <c r="S79" s="38"/>
      <c r="T79" s="38"/>
    </row>
    <row r="80" spans="2:20" x14ac:dyDescent="0.25">
      <c r="B80" s="30" t="s">
        <v>17</v>
      </c>
      <c r="C80" s="35">
        <v>25619</v>
      </c>
      <c r="D80" s="35">
        <v>25539</v>
      </c>
      <c r="E80" s="35">
        <v>25888</v>
      </c>
      <c r="F80" s="35">
        <v>26111</v>
      </c>
      <c r="G80" s="35">
        <v>25917</v>
      </c>
      <c r="H80" s="35">
        <v>25757</v>
      </c>
      <c r="I80" s="35">
        <v>25358</v>
      </c>
      <c r="J80" s="35">
        <v>25558</v>
      </c>
      <c r="K80" s="35">
        <v>24557</v>
      </c>
      <c r="L80" s="35">
        <v>24379</v>
      </c>
      <c r="M80" s="39">
        <v>24111.718025890728</v>
      </c>
      <c r="N80" s="39">
        <v>25567.588494146294</v>
      </c>
      <c r="O80" s="39">
        <v>27839.265327326506</v>
      </c>
      <c r="P80" s="39">
        <v>30795.332075456558</v>
      </c>
      <c r="Q80" s="39">
        <v>32248.794536770703</v>
      </c>
      <c r="R80" s="39">
        <v>32248.794536770703</v>
      </c>
      <c r="S80" s="39">
        <v>32248.794536770703</v>
      </c>
      <c r="T80" s="39">
        <v>32248.794536770703</v>
      </c>
    </row>
    <row r="81" spans="1:20" x14ac:dyDescent="0.25">
      <c r="B81" s="30" t="s">
        <v>18</v>
      </c>
      <c r="C81" s="35">
        <v>25619</v>
      </c>
      <c r="D81" s="35">
        <v>25539</v>
      </c>
      <c r="E81" s="35">
        <v>25888</v>
      </c>
      <c r="F81" s="35">
        <v>26111</v>
      </c>
      <c r="G81" s="35">
        <v>25917</v>
      </c>
      <c r="H81" s="35">
        <v>25757</v>
      </c>
      <c r="I81" s="35">
        <v>25358</v>
      </c>
      <c r="J81" s="35">
        <v>25558</v>
      </c>
      <c r="K81" s="35">
        <v>24557</v>
      </c>
      <c r="L81" s="35">
        <v>24379</v>
      </c>
      <c r="M81" s="39">
        <v>23805.538508612477</v>
      </c>
      <c r="N81" s="39">
        <v>24593.588396596115</v>
      </c>
      <c r="O81" s="39">
        <v>26460.235032531302</v>
      </c>
      <c r="P81" s="39">
        <v>28615.138383485359</v>
      </c>
      <c r="Q81" s="39">
        <v>29705.235229470964</v>
      </c>
      <c r="R81" s="39">
        <v>30431.966460128035</v>
      </c>
      <c r="S81" s="39">
        <v>30431.966460128035</v>
      </c>
      <c r="T81" s="39">
        <v>30431.966460128035</v>
      </c>
    </row>
    <row r="82" spans="1:20" x14ac:dyDescent="0.25">
      <c r="B82" s="31" t="s">
        <v>19</v>
      </c>
      <c r="C82" s="36">
        <v>25619</v>
      </c>
      <c r="D82" s="36">
        <v>25539</v>
      </c>
      <c r="E82" s="36">
        <v>25888</v>
      </c>
      <c r="F82" s="36">
        <v>26111</v>
      </c>
      <c r="G82" s="36">
        <v>25917</v>
      </c>
      <c r="H82" s="36">
        <v>25757</v>
      </c>
      <c r="I82" s="36">
        <v>25358</v>
      </c>
      <c r="J82" s="36">
        <v>25558</v>
      </c>
      <c r="K82" s="36">
        <v>24557</v>
      </c>
      <c r="L82" s="36">
        <v>24379</v>
      </c>
      <c r="M82" s="40">
        <v>23805.538508612477</v>
      </c>
      <c r="N82" s="40">
        <v>24593.588396596115</v>
      </c>
      <c r="O82" s="40">
        <v>25512.060453711296</v>
      </c>
      <c r="P82" s="40">
        <v>26162.32430365447</v>
      </c>
      <c r="Q82" s="40">
        <v>26162.32430365447</v>
      </c>
      <c r="R82" s="40">
        <v>26162.32430365447</v>
      </c>
      <c r="S82" s="40">
        <v>26162.32430365447</v>
      </c>
      <c r="T82" s="40">
        <v>26162.32430365447</v>
      </c>
    </row>
    <row r="83" spans="1:20" x14ac:dyDescent="0.25">
      <c r="B83" s="3" t="s">
        <v>16</v>
      </c>
      <c r="C83" s="9"/>
      <c r="D83" s="9"/>
      <c r="E83" s="9"/>
      <c r="F83" s="9"/>
      <c r="G83" s="9"/>
      <c r="H83" s="9"/>
      <c r="I83" s="9"/>
      <c r="J83" s="9"/>
      <c r="K83" s="9"/>
      <c r="L83" s="9"/>
      <c r="M83" s="38"/>
      <c r="N83" s="38"/>
      <c r="O83" s="38"/>
      <c r="P83" s="38"/>
      <c r="Q83" s="38"/>
      <c r="R83" s="38"/>
      <c r="S83" s="38"/>
      <c r="T83" s="38"/>
    </row>
    <row r="84" spans="1:20" x14ac:dyDescent="0.25">
      <c r="B84" s="30" t="s">
        <v>21</v>
      </c>
      <c r="C84" s="35">
        <v>25619</v>
      </c>
      <c r="D84" s="35">
        <v>25539</v>
      </c>
      <c r="E84" s="35">
        <v>25888</v>
      </c>
      <c r="F84" s="35">
        <v>26111</v>
      </c>
      <c r="G84" s="35">
        <v>25917</v>
      </c>
      <c r="H84" s="35">
        <v>25757</v>
      </c>
      <c r="I84" s="35">
        <v>25358</v>
      </c>
      <c r="J84" s="35">
        <v>25558</v>
      </c>
      <c r="K84" s="35">
        <v>24557</v>
      </c>
      <c r="L84" s="35">
        <v>24379</v>
      </c>
      <c r="M84" s="39">
        <v>24417.89754316898</v>
      </c>
      <c r="N84" s="39">
        <v>25892.255193329685</v>
      </c>
      <c r="O84" s="39">
        <v>27494.507753627702</v>
      </c>
      <c r="P84" s="39">
        <v>32791.4650512894</v>
      </c>
      <c r="Q84" s="39">
        <v>32791.4650512894</v>
      </c>
      <c r="R84" s="39">
        <v>32791.4650512894</v>
      </c>
      <c r="S84" s="39">
        <v>32913.479804968621</v>
      </c>
      <c r="T84" s="39">
        <v>32913.479804968621</v>
      </c>
    </row>
    <row r="85" spans="1:20" x14ac:dyDescent="0.25">
      <c r="B85" s="31" t="s">
        <v>89</v>
      </c>
      <c r="C85" s="36">
        <v>25619</v>
      </c>
      <c r="D85" s="36">
        <v>25539</v>
      </c>
      <c r="E85" s="36">
        <v>25888</v>
      </c>
      <c r="F85" s="36">
        <v>26111</v>
      </c>
      <c r="G85" s="36">
        <v>25917</v>
      </c>
      <c r="H85" s="36">
        <v>25757</v>
      </c>
      <c r="I85" s="36">
        <v>25358</v>
      </c>
      <c r="J85" s="36">
        <v>25558</v>
      </c>
      <c r="K85" s="36">
        <v>24557</v>
      </c>
      <c r="L85" s="36">
        <v>24379</v>
      </c>
      <c r="M85" s="40">
        <v>24417.89754316898</v>
      </c>
      <c r="N85" s="40">
        <v>25892.255193329685</v>
      </c>
      <c r="O85" s="40">
        <v>27494.507753627702</v>
      </c>
      <c r="P85" s="40">
        <v>25928.135156833483</v>
      </c>
      <c r="Q85" s="40">
        <v>22877.76631485307</v>
      </c>
      <c r="R85" s="40">
        <v>19827.397472872661</v>
      </c>
      <c r="S85" s="40">
        <v>19064.805262377558</v>
      </c>
      <c r="T85" s="40">
        <v>18416.601883456722</v>
      </c>
    </row>
    <row r="87" spans="1:20" ht="39.950000000000003" customHeight="1" x14ac:dyDescent="0.25">
      <c r="B87" s="92" t="s">
        <v>60</v>
      </c>
      <c r="C87" s="92"/>
      <c r="D87" s="92"/>
    </row>
    <row r="88" spans="1:20" x14ac:dyDescent="0.25">
      <c r="B88" s="22" t="s">
        <v>61</v>
      </c>
    </row>
    <row r="89" spans="1:20" x14ac:dyDescent="0.25">
      <c r="B89" s="22" t="s">
        <v>51</v>
      </c>
    </row>
    <row r="90" spans="1:20" x14ac:dyDescent="0.25">
      <c r="B90" s="22" t="s">
        <v>62</v>
      </c>
    </row>
    <row r="91" spans="1:20" x14ac:dyDescent="0.25">
      <c r="B91" s="22"/>
    </row>
    <row r="92" spans="1:20" x14ac:dyDescent="0.25">
      <c r="B92" s="22"/>
    </row>
    <row r="93" spans="1:20" x14ac:dyDescent="0.25">
      <c r="B93" s="54" t="s">
        <v>78</v>
      </c>
    </row>
    <row r="94" spans="1:20" x14ac:dyDescent="0.25">
      <c r="B94" s="22"/>
      <c r="C94" s="74"/>
      <c r="D94" s="74"/>
      <c r="E94" s="74"/>
      <c r="F94" s="74"/>
      <c r="G94" s="74"/>
      <c r="H94" s="74"/>
      <c r="I94" s="74"/>
      <c r="J94" s="74"/>
      <c r="K94" s="74"/>
      <c r="L94" s="74"/>
    </row>
    <row r="95" spans="1:20" x14ac:dyDescent="0.25">
      <c r="B95" s="75"/>
      <c r="C95" s="83">
        <v>2013</v>
      </c>
      <c r="D95" s="83">
        <v>2014</v>
      </c>
      <c r="E95" s="83">
        <v>2015</v>
      </c>
      <c r="F95" s="83">
        <v>2016</v>
      </c>
      <c r="G95" s="83">
        <v>2017</v>
      </c>
      <c r="H95" s="25">
        <v>2018</v>
      </c>
      <c r="I95" s="25">
        <v>2019</v>
      </c>
      <c r="J95" s="25">
        <v>2020</v>
      </c>
      <c r="K95" s="25">
        <v>2021</v>
      </c>
      <c r="L95" s="83">
        <v>2022</v>
      </c>
    </row>
    <row r="96" spans="1:20" ht="25.5" x14ac:dyDescent="0.25">
      <c r="A96" s="74"/>
      <c r="B96" s="76" t="s">
        <v>79</v>
      </c>
      <c r="C96" s="77">
        <v>30706.16</v>
      </c>
      <c r="D96" s="77">
        <v>30814.63</v>
      </c>
      <c r="E96" s="77">
        <v>31168.82</v>
      </c>
      <c r="F96" s="77">
        <v>31083.23</v>
      </c>
      <c r="G96" s="77">
        <v>31103.82</v>
      </c>
      <c r="H96" s="77">
        <v>30872.58</v>
      </c>
      <c r="I96" s="77">
        <v>31038.57</v>
      </c>
      <c r="J96" s="77">
        <v>30956.55</v>
      </c>
      <c r="K96" s="77">
        <v>30936.63</v>
      </c>
      <c r="L96" s="77">
        <v>30939.75</v>
      </c>
    </row>
    <row r="97" spans="1:12" ht="25.5" x14ac:dyDescent="0.25">
      <c r="A97" s="74"/>
      <c r="B97" s="27" t="s">
        <v>80</v>
      </c>
      <c r="C97" s="78">
        <v>30363</v>
      </c>
      <c r="D97" s="78">
        <v>30609</v>
      </c>
      <c r="E97" s="78">
        <v>30735</v>
      </c>
      <c r="F97" s="78">
        <v>31116</v>
      </c>
      <c r="G97" s="78">
        <v>31286</v>
      </c>
      <c r="H97" s="79">
        <v>31322</v>
      </c>
      <c r="I97" s="79">
        <v>31253</v>
      </c>
      <c r="J97" s="79">
        <v>30369</v>
      </c>
      <c r="K97" s="79">
        <v>30182</v>
      </c>
      <c r="L97" s="78">
        <v>32114</v>
      </c>
    </row>
    <row r="98" spans="1:12" ht="25.5" x14ac:dyDescent="0.25">
      <c r="A98" s="74"/>
      <c r="B98" s="76" t="s">
        <v>81</v>
      </c>
      <c r="C98" s="80">
        <v>0.98882439223921192</v>
      </c>
      <c r="D98" s="80">
        <v>0.99332687103495965</v>
      </c>
      <c r="E98" s="80">
        <v>0.98608160334590789</v>
      </c>
      <c r="F98" s="80">
        <v>1.0010542662393838</v>
      </c>
      <c r="G98" s="80">
        <v>1.0058571583811893</v>
      </c>
      <c r="H98" s="80">
        <v>1.0145572543661721</v>
      </c>
      <c r="I98" s="80">
        <v>1.0069085012614949</v>
      </c>
      <c r="J98" s="80">
        <v>0.98102017182147239</v>
      </c>
      <c r="K98" s="80">
        <v>0.97560723323775078</v>
      </c>
      <c r="L98" s="80">
        <v>1.0379527953522572</v>
      </c>
    </row>
    <row r="99" spans="1:12" ht="25.5" x14ac:dyDescent="0.25">
      <c r="B99" s="27" t="s">
        <v>82</v>
      </c>
      <c r="C99" s="78">
        <v>27392</v>
      </c>
      <c r="D99" s="78">
        <v>27213</v>
      </c>
      <c r="E99" s="78">
        <v>27527</v>
      </c>
      <c r="F99" s="78">
        <v>27685</v>
      </c>
      <c r="G99" s="78">
        <v>27756</v>
      </c>
      <c r="H99" s="79">
        <v>27352</v>
      </c>
      <c r="I99" s="79">
        <v>26924</v>
      </c>
      <c r="J99" s="79">
        <v>26684</v>
      </c>
      <c r="K99" s="79">
        <v>25849</v>
      </c>
      <c r="L99" s="81">
        <v>25611</v>
      </c>
    </row>
    <row r="100" spans="1:12" ht="25.5" x14ac:dyDescent="0.25">
      <c r="A100" s="74"/>
      <c r="B100" s="76" t="s">
        <v>83</v>
      </c>
      <c r="C100" s="80">
        <v>9.784935612423018E-2</v>
      </c>
      <c r="D100" s="80">
        <v>0.11094776046260901</v>
      </c>
      <c r="E100" s="80">
        <v>0.10437611843175532</v>
      </c>
      <c r="F100" s="80">
        <v>0.11026481552898826</v>
      </c>
      <c r="G100" s="80">
        <v>0.11283001981717067</v>
      </c>
      <c r="H100" s="80">
        <v>0.12674797267096605</v>
      </c>
      <c r="I100" s="80">
        <v>0.13851470258855147</v>
      </c>
      <c r="J100" s="80">
        <v>0.12134084098916653</v>
      </c>
      <c r="K100" s="80">
        <v>0.14356238817838451</v>
      </c>
      <c r="L100" s="80">
        <v>0.20249735317929873</v>
      </c>
    </row>
    <row r="101" spans="1:12" ht="25.5" x14ac:dyDescent="0.25">
      <c r="A101" s="74"/>
      <c r="B101" s="27" t="s">
        <v>84</v>
      </c>
      <c r="C101" s="78">
        <v>25619</v>
      </c>
      <c r="D101" s="78">
        <v>25539</v>
      </c>
      <c r="E101" s="78">
        <v>25888</v>
      </c>
      <c r="F101" s="78">
        <v>26111</v>
      </c>
      <c r="G101" s="78">
        <v>25917</v>
      </c>
      <c r="H101" s="79">
        <v>25757</v>
      </c>
      <c r="I101" s="79">
        <v>25358</v>
      </c>
      <c r="J101" s="79">
        <v>25558</v>
      </c>
      <c r="K101" s="79">
        <v>24557</v>
      </c>
      <c r="L101" s="81">
        <v>24379</v>
      </c>
    </row>
    <row r="102" spans="1:12" ht="25.5" x14ac:dyDescent="0.25">
      <c r="A102" s="74"/>
      <c r="B102" s="76" t="s">
        <v>85</v>
      </c>
      <c r="C102" s="80">
        <v>0.93527307242990654</v>
      </c>
      <c r="D102" s="80">
        <v>0.93848528276926468</v>
      </c>
      <c r="E102" s="80">
        <v>0.94045845896755909</v>
      </c>
      <c r="F102" s="80">
        <v>0.94314610800072241</v>
      </c>
      <c r="G102" s="80">
        <v>0.93374405533938609</v>
      </c>
      <c r="H102" s="80">
        <v>0.94168616554548112</v>
      </c>
      <c r="I102" s="80">
        <v>0.94183627989897489</v>
      </c>
      <c r="J102" s="80">
        <v>0.95780242842152596</v>
      </c>
      <c r="K102" s="80">
        <v>0.9500174087972455</v>
      </c>
      <c r="L102" s="80">
        <v>0.95189566982937024</v>
      </c>
    </row>
    <row r="103" spans="1:12" ht="9" customHeight="1" x14ac:dyDescent="0.25">
      <c r="B103" s="25"/>
      <c r="C103" s="25"/>
      <c r="D103" s="25"/>
      <c r="E103" s="25"/>
      <c r="F103" s="25"/>
      <c r="G103" s="25"/>
      <c r="H103" s="25"/>
      <c r="I103" s="25"/>
      <c r="J103" s="25"/>
      <c r="K103" s="25"/>
      <c r="L103" s="82"/>
    </row>
    <row r="104" spans="1:12" ht="25.5" x14ac:dyDescent="0.25">
      <c r="A104" s="74"/>
      <c r="B104" s="76" t="s">
        <v>86</v>
      </c>
      <c r="C104" s="80">
        <v>0.83432770492956465</v>
      </c>
      <c r="D104" s="80">
        <v>0.82879463423704902</v>
      </c>
      <c r="E104" s="80">
        <v>0.83057363095555115</v>
      </c>
      <c r="F104" s="80">
        <v>0.84003496419130186</v>
      </c>
      <c r="G104" s="80">
        <v>0.83324170471665537</v>
      </c>
      <c r="H104" s="80">
        <v>0.83430021073716543</v>
      </c>
      <c r="I104" s="80">
        <v>0.81698351438226702</v>
      </c>
      <c r="J104" s="80">
        <v>0.82560879684590183</v>
      </c>
      <c r="K104" s="80">
        <v>0.79378393832812422</v>
      </c>
      <c r="L104" s="80">
        <v>0.78795077529715007</v>
      </c>
    </row>
    <row r="105" spans="1:12" x14ac:dyDescent="0.25">
      <c r="B105" s="22"/>
    </row>
    <row r="106" spans="1:12" x14ac:dyDescent="0.25">
      <c r="B106" s="92" t="s">
        <v>87</v>
      </c>
      <c r="C106" s="92"/>
      <c r="D106" s="92"/>
    </row>
    <row r="107" spans="1:12" x14ac:dyDescent="0.25">
      <c r="B107" s="22" t="s">
        <v>88</v>
      </c>
    </row>
    <row r="108" spans="1:12" x14ac:dyDescent="0.25">
      <c r="B108" s="22" t="s">
        <v>51</v>
      </c>
    </row>
    <row r="109" spans="1:12" x14ac:dyDescent="0.25">
      <c r="B109" s="22" t="s">
        <v>62</v>
      </c>
    </row>
    <row r="110" spans="1:12" ht="12.75" customHeight="1" x14ac:dyDescent="0.25">
      <c r="B110" s="22"/>
    </row>
  </sheetData>
  <mergeCells count="6">
    <mergeCell ref="B106:D106"/>
    <mergeCell ref="B26:D26"/>
    <mergeCell ref="B43:D43"/>
    <mergeCell ref="B53:D53"/>
    <mergeCell ref="B70:D70"/>
    <mergeCell ref="B87:D8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A7C69-3AA8-4FD0-9BA8-9ED8F2A82D0E}">
  <dimension ref="B1:O25"/>
  <sheetViews>
    <sheetView tabSelected="1" zoomScaleNormal="100" workbookViewId="0">
      <selection activeCell="B28" sqref="B28"/>
    </sheetView>
  </sheetViews>
  <sheetFormatPr baseColWidth="10" defaultColWidth="11.42578125" defaultRowHeight="12.75" x14ac:dyDescent="0.25"/>
  <cols>
    <col min="1" max="1" width="3.42578125" style="2" customWidth="1"/>
    <col min="2" max="2" width="18.140625" style="2" customWidth="1"/>
    <col min="3" max="8" width="18.85546875" style="2" customWidth="1"/>
    <col min="9" max="16384" width="11.42578125" style="2"/>
  </cols>
  <sheetData>
    <row r="1" spans="2:14" ht="23.25" customHeight="1" x14ac:dyDescent="0.25">
      <c r="B1" s="1" t="s">
        <v>39</v>
      </c>
    </row>
    <row r="3" spans="2:14" x14ac:dyDescent="0.25">
      <c r="C3" s="108" t="s">
        <v>40</v>
      </c>
      <c r="D3" s="109"/>
      <c r="E3" s="109"/>
      <c r="F3" s="109"/>
      <c r="G3" s="110"/>
    </row>
    <row r="4" spans="2:14" ht="35.25" customHeight="1" x14ac:dyDescent="0.25">
      <c r="B4" s="68" t="s">
        <v>41</v>
      </c>
      <c r="C4" s="68" t="s">
        <v>24</v>
      </c>
      <c r="D4" s="68" t="s">
        <v>25</v>
      </c>
      <c r="E4" s="68" t="s">
        <v>26</v>
      </c>
      <c r="F4" s="68" t="s">
        <v>27</v>
      </c>
      <c r="G4" s="68" t="s">
        <v>28</v>
      </c>
    </row>
    <row r="5" spans="2:14" x14ac:dyDescent="0.25">
      <c r="B5" s="6">
        <v>750000</v>
      </c>
      <c r="C5" s="15">
        <v>736.9783177179886</v>
      </c>
      <c r="D5" s="15">
        <v>822.38945497072768</v>
      </c>
      <c r="E5" s="15">
        <v>807.16184129909516</v>
      </c>
      <c r="F5" s="15">
        <v>667.3993475011041</v>
      </c>
      <c r="G5" s="15">
        <v>656.55358275854678</v>
      </c>
    </row>
    <row r="6" spans="2:14" x14ac:dyDescent="0.25">
      <c r="B6" s="6">
        <v>770000</v>
      </c>
      <c r="C6" s="15">
        <v>756.631072857135</v>
      </c>
      <c r="D6" s="15">
        <v>844.31984043661373</v>
      </c>
      <c r="E6" s="15">
        <v>828.68615706707101</v>
      </c>
      <c r="F6" s="15">
        <v>685.19666343446681</v>
      </c>
      <c r="G6" s="15">
        <v>674.06167829877472</v>
      </c>
    </row>
    <row r="7" spans="2:14" ht="15" x14ac:dyDescent="0.25">
      <c r="B7" s="6">
        <v>790000</v>
      </c>
      <c r="C7" s="15">
        <v>776.28382799628127</v>
      </c>
      <c r="D7" s="15">
        <v>866.25022590249989</v>
      </c>
      <c r="E7" s="15">
        <v>850.21047283504686</v>
      </c>
      <c r="F7" s="15">
        <v>702.99397936782952</v>
      </c>
      <c r="G7" s="15">
        <v>691.56977383900266</v>
      </c>
      <c r="I7" s="44"/>
      <c r="J7" s="44"/>
      <c r="K7" s="44"/>
      <c r="L7" s="44"/>
      <c r="M7" s="44"/>
      <c r="N7" s="44"/>
    </row>
    <row r="8" spans="2:14" x14ac:dyDescent="0.25">
      <c r="B8" s="6">
        <v>810000</v>
      </c>
      <c r="C8" s="15">
        <v>795.93658313542767</v>
      </c>
      <c r="D8" s="15">
        <v>888.18061136838583</v>
      </c>
      <c r="E8" s="15">
        <v>871.73478860302282</v>
      </c>
      <c r="F8" s="15">
        <v>720.79129530119235</v>
      </c>
      <c r="G8" s="15">
        <v>709.07786937923061</v>
      </c>
    </row>
    <row r="9" spans="2:14" x14ac:dyDescent="0.25">
      <c r="B9" s="6">
        <v>830000</v>
      </c>
      <c r="C9" s="15">
        <v>815.58933827457406</v>
      </c>
      <c r="D9" s="15">
        <v>910.11099683427176</v>
      </c>
      <c r="E9" s="15">
        <v>893.25910437099867</v>
      </c>
      <c r="F9" s="15">
        <v>738.58861123455506</v>
      </c>
      <c r="G9" s="15">
        <v>726.58596491945843</v>
      </c>
    </row>
    <row r="10" spans="2:14" x14ac:dyDescent="0.25">
      <c r="B10" s="6">
        <v>850000</v>
      </c>
      <c r="C10" s="15">
        <v>835.24209341372045</v>
      </c>
      <c r="D10" s="15">
        <v>932.04138230015792</v>
      </c>
      <c r="E10" s="15">
        <v>914.78342013897452</v>
      </c>
      <c r="F10" s="15">
        <v>756.38592716791788</v>
      </c>
      <c r="G10" s="15">
        <v>744.09406045968637</v>
      </c>
    </row>
    <row r="11" spans="2:14" x14ac:dyDescent="0.25">
      <c r="B11" s="6">
        <v>870000</v>
      </c>
      <c r="C11" s="15">
        <v>854.89484855286662</v>
      </c>
      <c r="D11" s="15">
        <v>953.97176776604397</v>
      </c>
      <c r="E11" s="15">
        <v>936.30773590695037</v>
      </c>
      <c r="F11" s="15">
        <v>774.18324310128071</v>
      </c>
      <c r="G11" s="15">
        <v>761.60215599991432</v>
      </c>
    </row>
    <row r="12" spans="2:14" x14ac:dyDescent="0.25">
      <c r="B12" s="6">
        <v>890000</v>
      </c>
      <c r="C12" s="15">
        <v>874.54760369201301</v>
      </c>
      <c r="D12" s="15">
        <v>975.90215323193013</v>
      </c>
      <c r="E12" s="15">
        <v>957.83205167492622</v>
      </c>
      <c r="F12" s="15">
        <v>791.98055903464353</v>
      </c>
      <c r="G12" s="15">
        <v>779.11025154014214</v>
      </c>
    </row>
    <row r="13" spans="2:14" x14ac:dyDescent="0.25">
      <c r="B13" s="6">
        <v>910000</v>
      </c>
      <c r="C13" s="15">
        <v>894.20035883115941</v>
      </c>
      <c r="D13" s="15">
        <v>997.83253869781606</v>
      </c>
      <c r="E13" s="15">
        <v>979.35636744290207</v>
      </c>
      <c r="F13" s="15">
        <v>809.77787496800624</v>
      </c>
      <c r="G13" s="15">
        <v>796.6183470803702</v>
      </c>
    </row>
    <row r="14" spans="2:14" x14ac:dyDescent="0.25">
      <c r="B14" s="6">
        <v>930000</v>
      </c>
      <c r="C14" s="15">
        <v>913.8531139703058</v>
      </c>
      <c r="D14" s="15">
        <v>1019.7629241637022</v>
      </c>
      <c r="E14" s="15">
        <v>1000.8806832108779</v>
      </c>
      <c r="F14" s="15">
        <v>827.57519090136907</v>
      </c>
      <c r="G14" s="15">
        <v>814.12644262059803</v>
      </c>
    </row>
    <row r="15" spans="2:14" x14ac:dyDescent="0.25">
      <c r="B15" s="6">
        <v>950000</v>
      </c>
      <c r="C15" s="15">
        <v>933.50586910945219</v>
      </c>
      <c r="D15" s="15">
        <v>1041.6933096295882</v>
      </c>
      <c r="E15" s="15">
        <v>1022.4049989788539</v>
      </c>
      <c r="F15" s="15">
        <v>845.37250683473178</v>
      </c>
      <c r="G15" s="15">
        <v>831.63453816082597</v>
      </c>
    </row>
    <row r="16" spans="2:14" x14ac:dyDescent="0.25">
      <c r="B16" s="6">
        <v>970000</v>
      </c>
      <c r="C16" s="15">
        <v>953.15862424859858</v>
      </c>
      <c r="D16" s="15">
        <v>1063.6236950954744</v>
      </c>
      <c r="E16" s="15">
        <v>1043.9293147468297</v>
      </c>
      <c r="F16" s="15">
        <v>863.16982276809449</v>
      </c>
      <c r="G16" s="15">
        <v>849.14263370105391</v>
      </c>
    </row>
    <row r="17" spans="2:15" x14ac:dyDescent="0.25">
      <c r="B17" s="6">
        <v>990000</v>
      </c>
      <c r="C17" s="15">
        <v>972.81137938774498</v>
      </c>
      <c r="D17" s="15">
        <v>1085.5540805613605</v>
      </c>
      <c r="E17" s="15">
        <v>1065.4536305148058</v>
      </c>
      <c r="F17" s="15">
        <v>880.96713870145732</v>
      </c>
      <c r="G17" s="15">
        <v>866.65072924128185</v>
      </c>
    </row>
    <row r="18" spans="2:15" x14ac:dyDescent="0.25">
      <c r="B18" s="6">
        <v>1010000</v>
      </c>
      <c r="C18" s="15">
        <v>992.46413452689126</v>
      </c>
      <c r="D18" s="15">
        <v>1107.4844660272465</v>
      </c>
      <c r="E18" s="15">
        <v>1086.9779462827817</v>
      </c>
      <c r="F18" s="15">
        <v>898.76445463482003</v>
      </c>
      <c r="G18" s="15">
        <v>884.15882478150979</v>
      </c>
    </row>
    <row r="19" spans="2:15" x14ac:dyDescent="0.25">
      <c r="B19" s="6">
        <v>1030000</v>
      </c>
      <c r="C19" s="15">
        <v>1012.1168896660377</v>
      </c>
      <c r="D19" s="15">
        <v>1129.4148514931326</v>
      </c>
      <c r="E19" s="15">
        <v>1108.5022620507575</v>
      </c>
      <c r="F19" s="15">
        <v>916.56177056818285</v>
      </c>
      <c r="G19" s="15">
        <v>901.66692032173762</v>
      </c>
    </row>
    <row r="20" spans="2:15" x14ac:dyDescent="0.25">
      <c r="B20" s="6">
        <v>1050000</v>
      </c>
      <c r="C20" s="15">
        <v>1031.769644805184</v>
      </c>
      <c r="D20" s="15">
        <v>1151.3452369590186</v>
      </c>
      <c r="E20" s="15">
        <v>1130.0265778187334</v>
      </c>
      <c r="F20" s="15">
        <v>934.35908650154556</v>
      </c>
      <c r="G20" s="15">
        <v>919.17501586196556</v>
      </c>
    </row>
    <row r="22" spans="2:15" ht="149.25" customHeight="1" x14ac:dyDescent="0.25">
      <c r="B22" s="90" t="s">
        <v>110</v>
      </c>
      <c r="C22" s="90"/>
      <c r="D22" s="90"/>
      <c r="E22" s="90"/>
      <c r="F22" s="90"/>
      <c r="G22" s="90"/>
      <c r="H22" s="51"/>
      <c r="I22" s="51"/>
      <c r="J22" s="51"/>
      <c r="K22" s="51"/>
      <c r="L22" s="51"/>
      <c r="M22" s="51"/>
      <c r="N22" s="51"/>
      <c r="O22" s="51"/>
    </row>
    <row r="23" spans="2:15" ht="55.5" customHeight="1" x14ac:dyDescent="0.25">
      <c r="B23" s="90" t="s">
        <v>117</v>
      </c>
      <c r="C23" s="90"/>
      <c r="D23" s="90"/>
      <c r="E23" s="90"/>
      <c r="F23" s="90"/>
      <c r="G23" s="90"/>
      <c r="H23" s="51"/>
      <c r="I23" s="51"/>
      <c r="J23" s="51"/>
      <c r="K23" s="51"/>
      <c r="L23" s="51"/>
      <c r="M23" s="51"/>
      <c r="N23" s="51"/>
      <c r="O23" s="51"/>
    </row>
    <row r="24" spans="2:15" ht="11.25" customHeight="1" x14ac:dyDescent="0.25">
      <c r="B24" s="22" t="s">
        <v>118</v>
      </c>
    </row>
    <row r="25" spans="2:15" ht="23.25" customHeight="1" x14ac:dyDescent="0.25">
      <c r="B25" s="22" t="s">
        <v>119</v>
      </c>
    </row>
  </sheetData>
  <mergeCells count="3">
    <mergeCell ref="C3:G3"/>
    <mergeCell ref="B22:G22"/>
    <mergeCell ref="B23:G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Graphique Web</vt:lpstr>
      <vt:lpstr>Graphique 1</vt:lpstr>
      <vt:lpstr>Graphique 2</vt:lpstr>
      <vt:lpstr>Graphique 3</vt:lpstr>
      <vt:lpstr>Graphique 4</vt:lpstr>
      <vt:lpstr>Graphique 5</vt:lpstr>
      <vt:lpstr>Tableau complémentaire A</vt:lpstr>
      <vt:lpstr>Tableau complémentaire B</vt:lpstr>
      <vt:lpstr>Tableau complémentaire C</vt:lpstr>
      <vt:lpstr>Tableau complémentaire D</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PARENT, Camille (DREES/OSAM/BPS)</dc:creator>
  <cp:lastModifiedBy>GUHUR, Laureen (DREES/DIRECTION/BPC)</cp:lastModifiedBy>
  <dcterms:created xsi:type="dcterms:W3CDTF">2024-06-07T13:20:02Z</dcterms:created>
  <dcterms:modified xsi:type="dcterms:W3CDTF">2024-12-04T11:31:23Z</dcterms:modified>
</cp:coreProperties>
</file>