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I:\BPC\03_PUBLICATIONS\01-Publications\• Etudes et Résultats\ER 1332 PH en ESMS 9-01\6-Mise en ligne\"/>
    </mc:Choice>
  </mc:AlternateContent>
  <xr:revisionPtr revIDLastSave="0" documentId="13_ncr:1_{80C4DF4B-4024-4C6F-B916-F768D707E8F8}" xr6:coauthVersionLast="47" xr6:coauthVersionMax="47" xr10:uidLastSave="{00000000-0000-0000-0000-000000000000}"/>
  <bookViews>
    <workbookView xWindow="-110" yWindow="-110" windowWidth="19420" windowHeight="11620" tabRatio="758" xr2:uid="{00000000-000D-0000-FFFF-FFFF00000000}"/>
  </bookViews>
  <sheets>
    <sheet name="Tableau 1" sheetId="106" r:id="rId1"/>
    <sheet name="Graphique 1" sheetId="38" r:id="rId2"/>
    <sheet name="Tableau 2" sheetId="86" r:id="rId3"/>
    <sheet name="Graphique 2" sheetId="84" r:id="rId4"/>
    <sheet name="Graphique 3" sheetId="73" r:id="rId5"/>
    <sheet name="Graphique 4" sheetId="96" r:id="rId6"/>
    <sheet name="Tableau complémentaire A" sheetId="98" r:id="rId7"/>
    <sheet name="Tableau complémentaire B" sheetId="90" r:id="rId8"/>
    <sheet name="Tableau complémentaire C" sheetId="77" r:id="rId9"/>
    <sheet name="Tableau complémentaire D" sheetId="104" r:id="rId10"/>
    <sheet name="Tableau complémentaire E" sheetId="103" r:id="rId11"/>
    <sheet name="Tableau complémentaire F" sheetId="74" r:id="rId12"/>
    <sheet name="Tableau complémentaire G" sheetId="80" r:id="rId13"/>
  </sheets>
  <definedNames>
    <definedName name="_xlnm._FilterDatabase" localSheetId="1" hidden="1">'Graphique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98" l="1"/>
  <c r="Y8" i="98"/>
  <c r="AP16" i="98"/>
  <c r="AP15" i="98"/>
  <c r="AP14" i="98"/>
  <c r="AP13" i="98"/>
  <c r="AP12" i="98"/>
  <c r="AP11" i="98"/>
  <c r="AP10" i="98"/>
  <c r="AG16" i="98"/>
  <c r="AG15" i="98"/>
  <c r="AG14" i="98"/>
  <c r="AG13" i="98"/>
  <c r="AG12" i="98"/>
  <c r="AG11" i="98"/>
  <c r="AG10" i="98"/>
  <c r="AD7" i="98"/>
  <c r="AD16" i="98"/>
  <c r="AD15" i="98"/>
  <c r="AD14" i="98"/>
  <c r="AD13" i="98"/>
  <c r="AD12" i="98"/>
  <c r="AD11" i="98"/>
  <c r="AD10" i="98"/>
  <c r="J8" i="98" l="1"/>
  <c r="J6" i="98" s="1"/>
  <c r="E8" i="98"/>
  <c r="AO16" i="98"/>
  <c r="AN16" i="98"/>
  <c r="AM16" i="98"/>
  <c r="AL16" i="98"/>
  <c r="AK16" i="98"/>
  <c r="AJ16" i="98"/>
  <c r="AI16" i="98"/>
  <c r="AH16" i="98"/>
  <c r="AF16" i="98"/>
  <c r="AE16" i="98"/>
  <c r="AC16" i="98"/>
  <c r="AB16" i="98"/>
  <c r="AO15" i="98"/>
  <c r="AN15" i="98"/>
  <c r="AM15" i="98"/>
  <c r="AL15" i="98"/>
  <c r="AK15" i="98"/>
  <c r="AJ15" i="98"/>
  <c r="AI15" i="98"/>
  <c r="AH15" i="98"/>
  <c r="AF15" i="98"/>
  <c r="AE15" i="98"/>
  <c r="AC15" i="98"/>
  <c r="AB15" i="98"/>
  <c r="AO14" i="98"/>
  <c r="AN14" i="98"/>
  <c r="AM14" i="98"/>
  <c r="AL14" i="98"/>
  <c r="AK14" i="98"/>
  <c r="AJ14" i="98"/>
  <c r="AI14" i="98"/>
  <c r="AH14" i="98"/>
  <c r="AF14" i="98"/>
  <c r="AE14" i="98"/>
  <c r="AC14" i="98"/>
  <c r="AB14" i="98"/>
  <c r="AO13" i="98"/>
  <c r="AN13" i="98"/>
  <c r="AM13" i="98"/>
  <c r="AL13" i="98"/>
  <c r="AK13" i="98"/>
  <c r="AJ13" i="98"/>
  <c r="AI13" i="98"/>
  <c r="AH13" i="98"/>
  <c r="AF13" i="98"/>
  <c r="AE13" i="98"/>
  <c r="AC13" i="98"/>
  <c r="AB13" i="98"/>
  <c r="AO12" i="98"/>
  <c r="AN12" i="98"/>
  <c r="AM12" i="98"/>
  <c r="AL12" i="98"/>
  <c r="AK12" i="98"/>
  <c r="AJ12" i="98"/>
  <c r="AI12" i="98"/>
  <c r="AH12" i="98"/>
  <c r="AF12" i="98"/>
  <c r="AE12" i="98"/>
  <c r="AC12" i="98"/>
  <c r="AB12" i="98"/>
  <c r="AO11" i="98"/>
  <c r="AN11" i="98"/>
  <c r="AM11" i="98"/>
  <c r="AL11" i="98"/>
  <c r="AK11" i="98"/>
  <c r="AJ11" i="98"/>
  <c r="AI11" i="98"/>
  <c r="AH11" i="98"/>
  <c r="AF11" i="98"/>
  <c r="AE11" i="98"/>
  <c r="AC11" i="98"/>
  <c r="AB11" i="98"/>
  <c r="AO10" i="98"/>
  <c r="AN10" i="98"/>
  <c r="AM10" i="98"/>
  <c r="AL10" i="98"/>
  <c r="AK10" i="98"/>
  <c r="AJ10" i="98"/>
  <c r="AI10" i="98"/>
  <c r="AH10" i="98"/>
  <c r="AF10" i="98"/>
  <c r="AE10" i="98"/>
  <c r="AC10" i="98"/>
  <c r="AB10" i="98"/>
  <c r="AO8" i="98"/>
  <c r="AN8" i="98"/>
  <c r="T8" i="98"/>
  <c r="AM8" i="98" s="1"/>
  <c r="S8" i="98"/>
  <c r="AI8" i="98" s="1"/>
  <c r="R8" i="98"/>
  <c r="AH8" i="98" s="1"/>
  <c r="O8" i="98"/>
  <c r="AG8" i="98" s="1"/>
  <c r="I8" i="98"/>
  <c r="AF8" i="98" s="1"/>
  <c r="H8" i="98"/>
  <c r="AE8" i="98" s="1"/>
  <c r="AO6" i="98"/>
  <c r="AN6" i="98"/>
  <c r="T6" i="98"/>
  <c r="AM6" i="98" s="1"/>
  <c r="S6" i="98"/>
  <c r="AL6" i="98" s="1"/>
  <c r="R6" i="98"/>
  <c r="AH6" i="98" s="1"/>
  <c r="O6" i="98"/>
  <c r="I6" i="98"/>
  <c r="AF6" i="98" s="1"/>
  <c r="H6" i="98"/>
  <c r="AE6" i="98" s="1"/>
  <c r="AG6" i="98" l="1"/>
  <c r="E6" i="98"/>
  <c r="AP8" i="98"/>
  <c r="AD8" i="98"/>
  <c r="AK8" i="98"/>
  <c r="AC8" i="98"/>
  <c r="AB6" i="98"/>
  <c r="AB8" i="98"/>
  <c r="AJ8" i="98"/>
  <c r="AC6" i="98"/>
  <c r="AK6" i="98"/>
  <c r="AL8" i="98"/>
  <c r="AI6" i="98"/>
  <c r="AJ6" i="98"/>
  <c r="AP6" i="98" l="1"/>
  <c r="AD6" i="98"/>
</calcChain>
</file>

<file path=xl/sharedStrings.xml><?xml version="1.0" encoding="utf-8"?>
<sst xmlns="http://schemas.openxmlformats.org/spreadsheetml/2006/main" count="334" uniqueCount="173">
  <si>
    <t>Nombre de structures</t>
  </si>
  <si>
    <t>Nombre de places</t>
  </si>
  <si>
    <t>Dont :</t>
  </si>
  <si>
    <t>Total</t>
  </si>
  <si>
    <t>Type de structure</t>
  </si>
  <si>
    <t>30-44 ans</t>
  </si>
  <si>
    <t>Part des 60 - 64 ans</t>
  </si>
  <si>
    <t>Services</t>
  </si>
  <si>
    <t>Ensemble des structures pour adultes</t>
  </si>
  <si>
    <t>45-59 ans</t>
  </si>
  <si>
    <t xml:space="preserve">Polyhandicap </t>
  </si>
  <si>
    <t>Places</t>
  </si>
  <si>
    <t>Moins de 30 ans</t>
  </si>
  <si>
    <t>Trouble du psychisme, du comportement ou de la communication</t>
  </si>
  <si>
    <t>Trouble de la parole et du langage (hors troubles du langage dus à une surdité)</t>
  </si>
  <si>
    <t>Autre déficience</t>
  </si>
  <si>
    <t>Plurihandicap</t>
  </si>
  <si>
    <t>Déficience motrice</t>
  </si>
  <si>
    <t>Déficience auditive ou visuelle</t>
  </si>
  <si>
    <t>Ensemble</t>
  </si>
  <si>
    <t>Personnes accompagnées</t>
  </si>
  <si>
    <t>Nombre de personnes accompagnées</t>
  </si>
  <si>
    <t>Personnes accompagnées de sexe masculin (en %)</t>
  </si>
  <si>
    <t>Établissements pour adultes</t>
  </si>
  <si>
    <t>Personnes accompagnées de sexe féminin (en %)</t>
  </si>
  <si>
    <t>Non</t>
  </si>
  <si>
    <t>Oui, parfois</t>
  </si>
  <si>
    <t>Oui, souvent</t>
  </si>
  <si>
    <t>Oui, sans difficulté</t>
  </si>
  <si>
    <t>Oui, avec difficultés</t>
  </si>
  <si>
    <t>Logement personnel, partagé, cohabitation, chez des parents, des proches</t>
  </si>
  <si>
    <t>65 ans ou plus</t>
  </si>
  <si>
    <t>Part des 60 ans ou plus</t>
  </si>
  <si>
    <t>Part des 65 ans ou plus</t>
  </si>
  <si>
    <t>Durée</t>
  </si>
  <si>
    <t>Non, besoin d’aide humaine partielle</t>
  </si>
  <si>
    <t>Non, besoin d’aide humaine pour tout</t>
  </si>
  <si>
    <t>En %</t>
  </si>
  <si>
    <t>Situation après la sortie</t>
  </si>
  <si>
    <t>Part des sorties</t>
  </si>
  <si>
    <t>Déficience viscérale, métabolique, nutritionnelle</t>
  </si>
  <si>
    <t>Déficience intellectuelle</t>
  </si>
  <si>
    <t>Âge à la sortie</t>
  </si>
  <si>
    <t>Âge à l’entrée</t>
  </si>
  <si>
    <t xml:space="preserve">Tableau 2 - Part des personnes handicapées âgées selon le type de structure </t>
  </si>
  <si>
    <t>Évolution entre 2006 et 2022 (en %)</t>
  </si>
  <si>
    <t>Moins de 55 ans</t>
  </si>
  <si>
    <t>Arrive-t-il que par son comportement la personne se mette en danger ?</t>
  </si>
  <si>
    <t>La personne a-t-elle un comportement anormalement agressif ?</t>
  </si>
  <si>
    <t>La personne sait-elle lire? (pour les déficients visuels, éventuellement en braille) ?</t>
  </si>
  <si>
    <t>Maisons d’accueil spécialisées</t>
  </si>
  <si>
    <t>Établissements et services d’aide pour le travail</t>
  </si>
  <si>
    <t xml:space="preserve">       Maisons d’accueil spécialisées </t>
  </si>
  <si>
    <t>Maisons d'accueil spécialisées</t>
  </si>
  <si>
    <t>Autres</t>
  </si>
  <si>
    <t>60 ans ou plus</t>
  </si>
  <si>
    <t>Moyenne (en années)</t>
  </si>
  <si>
    <t>-</t>
  </si>
  <si>
    <t>Établissements pour personnes âgées</t>
  </si>
  <si>
    <t>De 55 à 59 ans</t>
  </si>
  <si>
    <t>De 60 à 64 ans</t>
  </si>
  <si>
    <t>Déficience Intellectuelle</t>
  </si>
  <si>
    <t>Services pour adultes</t>
  </si>
  <si>
    <t>Établissements et services d’aide par le travail</t>
  </si>
  <si>
    <t>&lt;10</t>
  </si>
  <si>
    <t>Évolution entre 2018 et 2022 (en %)</t>
  </si>
  <si>
    <t>Évolution entre 2014 et 2018 (en %)</t>
  </si>
  <si>
    <t>Évolution entre 2010 et 2014 (en %)</t>
  </si>
  <si>
    <t>Évolution entre 2006 et 2010 (en %)</t>
  </si>
  <si>
    <t>Trouble de la parole et du langage (hors dus à une surdité)</t>
  </si>
  <si>
    <t>Plurihandicap (plusieurs déficiences de même gravité)</t>
  </si>
  <si>
    <t>dont déf. intellectuelle profonde et sévère</t>
  </si>
  <si>
    <t>dont déf. intellectuelle moyenne</t>
  </si>
  <si>
    <t>dont déf. intellectuelle légère</t>
  </si>
  <si>
    <t>dont autre déf. de l’intelligence</t>
  </si>
  <si>
    <t>Tableau complémentaire C - Part des personnes handicapées âgées selon la catégorie d’établissement</t>
  </si>
  <si>
    <t>nd</t>
  </si>
  <si>
    <t>Ensemble des structures pour adultes (hors doubles comptes)</t>
  </si>
  <si>
    <t>Polyhandicap (déf. mentale grave à une déf motrice importante)</t>
  </si>
  <si>
    <t xml:space="preserve">       Établissements et services d’aide par le travail</t>
  </si>
  <si>
    <t>2022 (en effectifs)</t>
  </si>
  <si>
    <t>Autre</t>
  </si>
  <si>
    <t>Moins de 25 ans</t>
  </si>
  <si>
    <t>De 25 à 29 ans</t>
  </si>
  <si>
    <t>De 30 à 34 ans</t>
  </si>
  <si>
    <t>De 35 à 39 ans</t>
  </si>
  <si>
    <t>De 40 à 44 ans</t>
  </si>
  <si>
    <t>De 45 à 49 ans</t>
  </si>
  <si>
    <t>De 50 à 54 ans</t>
  </si>
  <si>
    <t>Activité professionnelle</t>
  </si>
  <si>
    <t>Hospitalisation</t>
  </si>
  <si>
    <t>Accompagnement en établissement médico-social</t>
  </si>
  <si>
    <t>A domicile, sans prise en prise en charge médico-sociale</t>
  </si>
  <si>
    <t>Inconnue</t>
  </si>
  <si>
    <t>Sans objet : Décès</t>
  </si>
  <si>
    <t>Personnes accompagnées (évolution en %)</t>
  </si>
  <si>
    <t>2006-2022</t>
  </si>
  <si>
    <t>2018-2022</t>
  </si>
  <si>
    <t>2014-2018</t>
  </si>
  <si>
    <t>2010-2014</t>
  </si>
  <si>
    <t>2006-2010</t>
  </si>
  <si>
    <t>Graphique 1 - Répartition des adultes handicapés par classe d’âge et type de structure</t>
  </si>
  <si>
    <t>Maisons d’accueil spécialisées ou établissements d’accueil médicalisés</t>
  </si>
  <si>
    <t>Établissements d’accueil non médicalisés</t>
  </si>
  <si>
    <t>Tableau complémentaire F - Déficience principale des adultes accompagnés selon la catégorie de structure</t>
  </si>
  <si>
    <t>Tableau complémentaire G - Les limitations d’activité des personnes accompagnées selon le type de structure</t>
  </si>
  <si>
    <t>La personne sait-elle lire ? (pour les déficients visuels, éventuellement en braille) ?</t>
  </si>
  <si>
    <t>Oui, avec difficulté</t>
  </si>
  <si>
    <t>Tableau complémentaire D - Activité ou accueil en journée après la sortie selon la catégorie de structure</t>
  </si>
  <si>
    <t>Tableau complémentaire E - Taux de sortie selon l'âge</t>
  </si>
  <si>
    <t>Sans objet : décès</t>
  </si>
  <si>
    <t xml:space="preserve">       Maisons d’accueil spécialisées</t>
  </si>
  <si>
    <t xml:space="preserve">Établissements </t>
  </si>
  <si>
    <t>Autre déficience de l’intelligence</t>
  </si>
  <si>
    <t>Intellectuelle profonde et sévère</t>
  </si>
  <si>
    <t>Intellectuelle légère</t>
  </si>
  <si>
    <t>Intellectuelle moyenne</t>
  </si>
  <si>
    <r>
      <t xml:space="preserve">       Centres de formation et d’orientation professionnelles</t>
    </r>
    <r>
      <rPr>
        <vertAlign val="superscript"/>
        <sz val="8"/>
        <color rgb="FF000000"/>
        <rFont val="Arial"/>
        <family val="2"/>
      </rPr>
      <t>1</t>
    </r>
  </si>
  <si>
    <r>
      <t xml:space="preserve">       Établissements d’accueil non médicalisés</t>
    </r>
    <r>
      <rPr>
        <vertAlign val="superscript"/>
        <sz val="8"/>
        <color rgb="FF000000"/>
        <rFont val="Arial"/>
        <family val="2"/>
      </rPr>
      <t>2</t>
    </r>
  </si>
  <si>
    <r>
      <t xml:space="preserve">       Établissements d’accueil médicalisés</t>
    </r>
    <r>
      <rPr>
        <vertAlign val="superscript"/>
        <sz val="8"/>
        <color rgb="FF000000"/>
        <rFont val="Arial"/>
        <family val="2"/>
      </rPr>
      <t>3</t>
    </r>
  </si>
  <si>
    <r>
      <t xml:space="preserve">      Autres</t>
    </r>
    <r>
      <rPr>
        <vertAlign val="superscript"/>
        <sz val="8"/>
        <rFont val="Arial"/>
        <family val="2"/>
      </rPr>
      <t>4</t>
    </r>
  </si>
  <si>
    <r>
      <t>Services pour adultes</t>
    </r>
    <r>
      <rPr>
        <b/>
        <vertAlign val="superscript"/>
        <sz val="8"/>
        <color rgb="FF000000"/>
        <rFont val="Arial"/>
        <family val="2"/>
      </rPr>
      <t>5</t>
    </r>
  </si>
  <si>
    <r>
      <t>Établissements pour jeunes et adultes</t>
    </r>
    <r>
      <rPr>
        <b/>
        <vertAlign val="superscript"/>
        <sz val="8"/>
        <color rgb="FF000000"/>
        <rFont val="Arial"/>
        <family val="2"/>
      </rPr>
      <t>6</t>
    </r>
  </si>
  <si>
    <r>
      <t>Centres de formation et d’orientation professionnelles</t>
    </r>
    <r>
      <rPr>
        <vertAlign val="superscript"/>
        <sz val="8"/>
        <color theme="1"/>
        <rFont val="Arial"/>
        <family val="2"/>
      </rPr>
      <t>1</t>
    </r>
  </si>
  <si>
    <r>
      <t>Établissements d'accueil non médicalisés</t>
    </r>
    <r>
      <rPr>
        <vertAlign val="superscript"/>
        <sz val="8"/>
        <color theme="1"/>
        <rFont val="Arial"/>
        <family val="2"/>
      </rPr>
      <t>2</t>
    </r>
  </si>
  <si>
    <r>
      <t>Établissements d'accueil médicalisés</t>
    </r>
    <r>
      <rPr>
        <vertAlign val="superscript"/>
        <sz val="8"/>
        <color theme="1"/>
        <rFont val="Arial"/>
        <family val="2"/>
      </rPr>
      <t>3</t>
    </r>
  </si>
  <si>
    <r>
      <t>Autres</t>
    </r>
    <r>
      <rPr>
        <vertAlign val="superscript"/>
        <sz val="8"/>
        <color theme="1"/>
        <rFont val="Arial"/>
        <family val="2"/>
      </rPr>
      <t>4</t>
    </r>
  </si>
  <si>
    <r>
      <t>Établissements pour jeunes et adultes</t>
    </r>
    <r>
      <rPr>
        <vertAlign val="superscript"/>
        <sz val="8"/>
        <color theme="1"/>
        <rFont val="Arial"/>
        <family val="2"/>
      </rPr>
      <t>5</t>
    </r>
  </si>
  <si>
    <r>
      <t>Ensemble</t>
    </r>
    <r>
      <rPr>
        <b/>
        <vertAlign val="superscript"/>
        <sz val="8"/>
        <color theme="1"/>
        <rFont val="Arial"/>
        <family val="2"/>
      </rPr>
      <t>6</t>
    </r>
  </si>
  <si>
    <r>
      <t xml:space="preserve">1. Établissements et services de réadaptation professionnelle (ESRP) et unités d’évaluation, de réentraînement et d’orientation sociale et professionnelle (Ueros).				
2. Établissements d'accueil non médicalisés (EANM), foyers d'hébergement, foyers d'accueil polyvalents et foyers de vie.													
3. Établissements d'accueil médicalisés en tout ou partie (EAM) et foyers d'accueil médicalisés (FAM).															
4. Établissements expérimentaux pour adultes handicapés et établissements d’accueil temporaire.															
5. Établissements expérimentaux pour personnes handicapées et lieux de vie.															
6. Corrigé des doubles comptes (adultes accompagnés par plusieurs structures en même temps).															
7. Hors personnes accompagnées en établissements et services d'aide par le travail.															
</t>
    </r>
    <r>
      <rPr>
        <b/>
        <sz val="8"/>
        <color theme="1"/>
        <rFont val="Arial"/>
        <family val="2"/>
      </rPr>
      <t>Note &gt;</t>
    </r>
    <r>
      <rPr>
        <sz val="8"/>
        <color theme="1"/>
        <rFont val="Arial"/>
        <family val="2"/>
      </rPr>
      <t xml:space="preserve"> Les questions sur les limitations ne sont pas posées pour les personnes en accueil temporaire. Il existe par ailleurs des cas où la structure n'a pas répondu ou a indiqué qu'elle n'était pas en mesure de répondre, qui ont été supprimées de l’analyse. Au final, environ 18 % des effectifs ne sont compris dans les résultats.															
</t>
    </r>
    <r>
      <rPr>
        <b/>
        <sz val="8"/>
        <color theme="1"/>
        <rFont val="Arial"/>
        <family val="2"/>
      </rPr>
      <t>Lecture &gt;</t>
    </r>
    <r>
      <rPr>
        <sz val="8"/>
        <color theme="1"/>
        <rFont val="Arial"/>
        <family val="2"/>
      </rPr>
      <t xml:space="preserve"> Au 31 décembre 2022, 20,6 % des personnes accompagnées en Esat se mettent parfois en danger, 2,6 % souvent en danger.													
</t>
    </r>
    <r>
      <rPr>
        <b/>
        <sz val="8"/>
        <color theme="1"/>
        <rFont val="Arial"/>
        <family val="2"/>
      </rPr>
      <t>Champ &gt;</t>
    </r>
    <r>
      <rPr>
        <sz val="8"/>
        <color theme="1"/>
        <rFont val="Arial"/>
        <family val="2"/>
      </rPr>
      <t xml:space="preserve"> Personnes accompagnées dans une structure pour adultes handicapés au 31/12/2022, hors unités d’accueil temporaire, France. Hors personnes accompagnées en Esat pour la limitation concernant la toilette.										
</t>
    </r>
    <r>
      <rPr>
        <b/>
        <sz val="8"/>
        <color theme="1"/>
        <rFont val="Arial"/>
        <family val="2"/>
      </rPr>
      <t>Source &gt;</t>
    </r>
    <r>
      <rPr>
        <sz val="8"/>
        <color theme="1"/>
        <rFont val="Arial"/>
        <family val="2"/>
      </rPr>
      <t xml:space="preserve"> DREES, Enquête ES-Handicap 2022.															</t>
    </r>
  </si>
  <si>
    <r>
      <t>Ensemble</t>
    </r>
    <r>
      <rPr>
        <b/>
        <vertAlign val="superscript"/>
        <sz val="8"/>
        <color theme="1"/>
        <rFont val="Arial"/>
        <family val="2"/>
      </rPr>
      <t>5</t>
    </r>
  </si>
  <si>
    <r>
      <t xml:space="preserve">1. Établissements et services de réadaptation professionnelle (ESRP) et unités d’évaluation, de réentraînement et d’orientation sociale et professionnelle (Ueros).				
2. Établissements d'accueil non médicalisés (EANM), foyers d'hébergement, foyers d'accueil polyvalents et foyers de vie.				
3. Établissements d'accueil médicalisés en tout ou partie (EAM) et foyers d'accueil médicalisés (FAM).				
4. Établissements expérimentaux pour adultes handicapés et établissements d’accueil temporaire.				
5. Corrigé des doubles comptes (adultes accompagnés par plusieurs structures en même temps) pour les années 2018 et 2022 uniquement.				
</t>
    </r>
    <r>
      <rPr>
        <b/>
        <sz val="8"/>
        <color theme="1"/>
        <rFont val="Arial"/>
        <family val="2"/>
      </rPr>
      <t>Lecture &gt;</t>
    </r>
    <r>
      <rPr>
        <sz val="8"/>
        <color theme="1"/>
        <rFont val="Arial"/>
        <family val="2"/>
      </rPr>
      <t xml:space="preserve"> Au 31 décembre 2022, les personnes handicapées accompagnées en établissements et services d'aide par le travail (Esat) âgées de 60 à 64 ans représentent 2,5 % des personnes accompagnées en Esat.			
</t>
    </r>
    <r>
      <rPr>
        <b/>
        <sz val="8"/>
        <color theme="1"/>
        <rFont val="Arial"/>
        <family val="2"/>
      </rPr>
      <t xml:space="preserve">Champ </t>
    </r>
    <r>
      <rPr>
        <sz val="8"/>
        <color theme="1"/>
        <rFont val="Arial"/>
        <family val="2"/>
      </rPr>
      <t xml:space="preserve">&gt; Personnes accompagnées dans une structure pour adultes handicapés au 31/12/2022, 31/12/2018, 31/12/2014, 31/12/2010 et au 31/12/2006, hors établissements pour jeunes et adultes, France.				
</t>
    </r>
    <r>
      <rPr>
        <b/>
        <sz val="8"/>
        <color theme="1"/>
        <rFont val="Arial"/>
        <family val="2"/>
      </rPr>
      <t>Sources &gt;</t>
    </r>
    <r>
      <rPr>
        <sz val="8"/>
        <color theme="1"/>
        <rFont val="Arial"/>
        <family val="2"/>
      </rPr>
      <t xml:space="preserve"> DREES, Enquêtes ES-Handicap 2022, 2018, 2014, 2010 et 2006.				</t>
    </r>
  </si>
  <si>
    <r>
      <t xml:space="preserve">       Centres de formation et d’orientation professionnelles</t>
    </r>
    <r>
      <rPr>
        <vertAlign val="superscript"/>
        <sz val="8"/>
        <color theme="1"/>
        <rFont val="Arial"/>
        <family val="2"/>
      </rPr>
      <t>1</t>
    </r>
  </si>
  <si>
    <r>
      <t xml:space="preserve">       Établissements d’accueil non médicalisés</t>
    </r>
    <r>
      <rPr>
        <vertAlign val="superscript"/>
        <sz val="8"/>
        <color theme="1"/>
        <rFont val="Arial"/>
        <family val="2"/>
      </rPr>
      <t>2</t>
    </r>
  </si>
  <si>
    <r>
      <t xml:space="preserve">       Établissements d’accueil médicalisés</t>
    </r>
    <r>
      <rPr>
        <vertAlign val="superscript"/>
        <sz val="8"/>
        <color theme="1"/>
        <rFont val="Arial"/>
        <family val="2"/>
      </rPr>
      <t>3</t>
    </r>
  </si>
  <si>
    <r>
      <t xml:space="preserve">       Autres</t>
    </r>
    <r>
      <rPr>
        <vertAlign val="superscript"/>
        <sz val="8"/>
        <color theme="1"/>
        <rFont val="Arial"/>
        <family val="2"/>
      </rPr>
      <t>4</t>
    </r>
  </si>
  <si>
    <r>
      <t>Services pour adultes</t>
    </r>
    <r>
      <rPr>
        <b/>
        <vertAlign val="superscript"/>
        <sz val="8"/>
        <color theme="1"/>
        <rFont val="Arial"/>
        <family val="2"/>
      </rPr>
      <t>5</t>
    </r>
  </si>
  <si>
    <r>
      <t>Établissements pour jeunes et adultes</t>
    </r>
    <r>
      <rPr>
        <b/>
        <vertAlign val="superscript"/>
        <sz val="8"/>
        <color theme="1"/>
        <rFont val="Arial"/>
        <family val="2"/>
      </rPr>
      <t>6</t>
    </r>
  </si>
  <si>
    <r>
      <t>Établissements pour jeunes et adultes</t>
    </r>
    <r>
      <rPr>
        <vertAlign val="superscript"/>
        <sz val="8"/>
        <color theme="1"/>
        <rFont val="Arial"/>
        <family val="2"/>
      </rPr>
      <t>3</t>
    </r>
  </si>
  <si>
    <r>
      <t>Centres de formation et d’orientation professionnelles</t>
    </r>
    <r>
      <rPr>
        <vertAlign val="superscript"/>
        <sz val="8"/>
        <rFont val="Arial"/>
        <family val="2"/>
      </rPr>
      <t>1</t>
    </r>
  </si>
  <si>
    <r>
      <t>Établissements d’accueil non médicalisés</t>
    </r>
    <r>
      <rPr>
        <vertAlign val="superscript"/>
        <sz val="8"/>
        <color theme="1"/>
        <rFont val="Arial"/>
        <family val="2"/>
      </rPr>
      <t>2</t>
    </r>
  </si>
  <si>
    <r>
      <t>Établissements d’accueil médicalisés</t>
    </r>
    <r>
      <rPr>
        <vertAlign val="superscript"/>
        <sz val="8"/>
        <color theme="1"/>
        <rFont val="Arial"/>
        <family val="2"/>
      </rPr>
      <t>3</t>
    </r>
  </si>
  <si>
    <r>
      <t xml:space="preserve">1. Établissements et services de réadaptation professionnelle (ESRP) et unités d’évaluation, de réentraînement et d’orientation sociale et professionnelle (Ueros).
2. Établissements d’accueil non médicalisés (EANM), foyers d’hébergement, foyers d’accueil polyvalents et foyers de vie.
3. Établissements d’accueil médicalisés en tout ou partie (EAM) et  foyers d’accueil médicalisés (FAM).
4. Établissements expérimentaux pour adultes handicapés et établissements d’accueil temporaire.
5. Établissements expérimentaux pour personnes handicapées et lieux de vie.
6. Corrigé des doubles comptes (adultes accompagnés par plusieurs structures en même temps) pour l’année 2022 uniquement.
</t>
    </r>
    <r>
      <rPr>
        <b/>
        <sz val="8"/>
        <color theme="1"/>
        <rFont val="Arial"/>
        <family val="2"/>
      </rPr>
      <t>Lecture &gt;</t>
    </r>
    <r>
      <rPr>
        <sz val="8"/>
        <color theme="1"/>
        <rFont val="Arial"/>
        <family val="2"/>
      </rPr>
      <t xml:space="preserve"> Au 31 décembre 2022, les personnes handicapées accompagnées en établissements et services d’aide par le travail (Esat) âgées de 60 ans ou plus représentent 2,7 % des personnes accompagnées en Esat.</t>
    </r>
    <r>
      <rPr>
        <b/>
        <sz val="8"/>
        <color theme="1"/>
        <rFont val="Arial"/>
        <family val="2"/>
      </rPr>
      <t xml:space="preserve">
Champ &gt;</t>
    </r>
    <r>
      <rPr>
        <sz val="8"/>
        <color theme="1"/>
        <rFont val="Arial"/>
        <family val="2"/>
      </rPr>
      <t xml:space="preserve"> Personnes accompagnées dans une structure pour adultes handicapés au 31/12/2022 et au 31/12/2006, France.</t>
    </r>
    <r>
      <rPr>
        <b/>
        <sz val="8"/>
        <color theme="1"/>
        <rFont val="Arial"/>
        <family val="2"/>
      </rPr>
      <t xml:space="preserve">
Sources &gt;</t>
    </r>
    <r>
      <rPr>
        <sz val="8"/>
        <color theme="1"/>
        <rFont val="Arial"/>
        <family val="2"/>
      </rPr>
      <t xml:space="preserve"> DREES, enquêtes ES-Handicap 2022 et 2006.</t>
    </r>
  </si>
  <si>
    <r>
      <t>Établissements d’accueil non médicalisés</t>
    </r>
    <r>
      <rPr>
        <vertAlign val="superscript"/>
        <sz val="8"/>
        <color theme="1"/>
        <rFont val="Arial"/>
        <family val="2"/>
      </rPr>
      <t>4</t>
    </r>
  </si>
  <si>
    <t>321 530⁷</t>
  </si>
  <si>
    <r>
      <t xml:space="preserve">1. Hors personnes accompagnées en établissements et services d’aide par le travail.	
</t>
    </r>
    <r>
      <rPr>
        <b/>
        <sz val="8"/>
        <color theme="1"/>
        <rFont val="Arial"/>
        <family val="2"/>
      </rPr>
      <t>Note &gt;</t>
    </r>
    <r>
      <rPr>
        <sz val="8"/>
        <color theme="1"/>
        <rFont val="Arial"/>
        <family val="2"/>
      </rPr>
      <t xml:space="preserve"> Les questions sur les limitations ne sont pas posées pour les personnes en accueil temporaire. Il existe par ailleurs des cas où la structure n’a pas répondu ou a indiqué qu’elle n’était pas en mesure de répondre ; ils ont donc été supprimés de l’analyse. En définitive, environ 18 % des effectifs ne sont pas compris dans les résultats.	
</t>
    </r>
    <r>
      <rPr>
        <b/>
        <sz val="8"/>
        <color theme="1"/>
        <rFont val="Arial"/>
        <family val="2"/>
      </rPr>
      <t>Lecture &gt;</t>
    </r>
    <r>
      <rPr>
        <sz val="8"/>
        <color theme="1"/>
        <rFont val="Arial"/>
        <family val="2"/>
      </rPr>
      <t xml:space="preserve"> Au 31 décembre 2022, 22 % des personnes accompagnées (hors Esat) ont entièrement besoin d’une aide humaine pour faire leur toilette ; 23 % ont besoin d’une aide partielle.	
</t>
    </r>
    <r>
      <rPr>
        <b/>
        <sz val="8"/>
        <color theme="1"/>
        <rFont val="Arial"/>
        <family val="2"/>
      </rPr>
      <t xml:space="preserve">Champ </t>
    </r>
    <r>
      <rPr>
        <sz val="8"/>
        <color theme="1"/>
        <rFont val="Arial"/>
        <family val="2"/>
      </rPr>
      <t xml:space="preserve">&gt; Personnes accompagnées dans une structure pour adultes handicapés au 31/12/2022, sauf en unités d’accueil temporaire, France. Hors personnes accompagnées en Esat pour la limitation concernant la toilette.	
</t>
    </r>
    <r>
      <rPr>
        <b/>
        <sz val="8"/>
        <color theme="1"/>
        <rFont val="Arial"/>
        <family val="2"/>
      </rPr>
      <t>Source &gt;</t>
    </r>
    <r>
      <rPr>
        <sz val="8"/>
        <color theme="1"/>
        <rFont val="Arial"/>
        <family val="2"/>
      </rPr>
      <t xml:space="preserve"> DREES, enquête ES-Handicap 2022.	</t>
    </r>
  </si>
  <si>
    <t>Personnes accompagnées de sexe masculin 
(en %)</t>
  </si>
  <si>
    <r>
      <rPr>
        <b/>
        <sz val="8"/>
        <color theme="1"/>
        <rFont val="Arial"/>
        <family val="2"/>
      </rPr>
      <t>Lecture &gt;</t>
    </r>
    <r>
      <rPr>
        <sz val="8"/>
        <color theme="1"/>
        <rFont val="Arial"/>
        <family val="2"/>
      </rPr>
      <t xml:space="preserve"> 67 % des personnes sorties âgées de moins 55 ans sont dans un logement personnel ou hébergées chez des proches après la sortie.
</t>
    </r>
    <r>
      <rPr>
        <b/>
        <sz val="8"/>
        <color theme="1"/>
        <rFont val="Arial"/>
        <family val="2"/>
      </rPr>
      <t xml:space="preserve">Champ &gt; </t>
    </r>
    <r>
      <rPr>
        <sz val="8"/>
        <color theme="1"/>
        <rFont val="Arial"/>
        <family val="2"/>
      </rPr>
      <t xml:space="preserve">Personnes sorties d’une structure pour adultes handicapés en 2022, France.		
</t>
    </r>
    <r>
      <rPr>
        <b/>
        <sz val="8"/>
        <color theme="1"/>
        <rFont val="Arial"/>
        <family val="2"/>
      </rPr>
      <t>Source &gt;</t>
    </r>
    <r>
      <rPr>
        <sz val="8"/>
        <color theme="1"/>
        <rFont val="Arial"/>
        <family val="2"/>
      </rPr>
      <t xml:space="preserve"> DREES, enquête ES-Handicap 2022.</t>
    </r>
  </si>
  <si>
    <r>
      <t xml:space="preserve">1. Établissements et services de réadaptation professionnelle (ESRP) et unités d’évaluation, de réentraînement et d’orientation sociale et professionnelle (Ueros).				
2. Établissements d'accueil non médicalisés (EANM), foyers d'hébergement, foyers d'accueil polyvalents et foyers de vie.			
3. Établissements d'accueil médicalisés en tout ou partie (EAM) et foyers d'accueil médicalisés (FAM).				
4. Établissements expérimentaux pour adultes handicapés et établissements d’accueil temporaire.				
5. Établissements expérimentaux pour personnes handicapées et lieux de vie.				
</t>
    </r>
    <r>
      <rPr>
        <b/>
        <sz val="8"/>
        <color theme="1"/>
        <rFont val="Arial"/>
        <family val="2"/>
      </rPr>
      <t>Note &gt;</t>
    </r>
    <r>
      <rPr>
        <sz val="8"/>
        <color theme="1"/>
        <rFont val="Arial"/>
        <family val="2"/>
      </rPr>
      <t xml:space="preserve"> Les 15 % de valeurs manquantes à la variable activité ou accueil en journée après la sortie ont été supprimées ici.				
</t>
    </r>
    <r>
      <rPr>
        <b/>
        <sz val="8"/>
        <color theme="1"/>
        <rFont val="Arial"/>
        <family val="2"/>
      </rPr>
      <t>Lecture &gt;</t>
    </r>
    <r>
      <rPr>
        <sz val="8"/>
        <color theme="1"/>
        <rFont val="Arial"/>
        <family val="2"/>
      </rPr>
      <t xml:space="preserve"> 27,3 % des personnes sorties d'un établissement ou service d'aide par le travail ont une activité professionnelle après avoir quitté la structure.				
</t>
    </r>
    <r>
      <rPr>
        <b/>
        <sz val="8"/>
        <color theme="1"/>
        <rFont val="Arial"/>
        <family val="2"/>
      </rPr>
      <t>Champ &gt;</t>
    </r>
    <r>
      <rPr>
        <sz val="8"/>
        <color theme="1"/>
        <rFont val="Arial"/>
        <family val="2"/>
      </rPr>
      <t xml:space="preserve"> Personnes sorties d’une structure pour adultes handicapés en 2022, France.					
</t>
    </r>
    <r>
      <rPr>
        <b/>
        <sz val="8"/>
        <color theme="1"/>
        <rFont val="Arial"/>
        <family val="2"/>
      </rPr>
      <t>Source &gt;</t>
    </r>
    <r>
      <rPr>
        <sz val="8"/>
        <color theme="1"/>
        <rFont val="Arial"/>
        <family val="2"/>
      </rPr>
      <t xml:space="preserve"> DREES, enquête ES-Handicap 2022.				</t>
    </r>
  </si>
  <si>
    <r>
      <rPr>
        <b/>
        <sz val="8"/>
        <color rgb="FF000000"/>
        <rFont val="Arial"/>
        <family val="2"/>
      </rPr>
      <t xml:space="preserve">Note </t>
    </r>
    <r>
      <rPr>
        <sz val="8"/>
        <color rgb="FF000000"/>
        <rFont val="Arial"/>
        <family val="2"/>
      </rPr>
      <t xml:space="preserve">&gt; Le taux de sortie est calculé en rapportant le nombre de personnes sorties au cours de l’année 2022 n’étant pas entrées au cours de cette même année sur le nombre de personnes présentes début 2022. 				
</t>
    </r>
    <r>
      <rPr>
        <b/>
        <sz val="8"/>
        <color rgb="FF000000"/>
        <rFont val="Arial"/>
        <family val="2"/>
      </rPr>
      <t>Lecture &gt;</t>
    </r>
    <r>
      <rPr>
        <sz val="8"/>
        <color rgb="FF000000"/>
        <rFont val="Arial"/>
        <family val="2"/>
      </rPr>
      <t xml:space="preserve"> 12,5 % des personnes âgées de moins de 25 ans présentes début 2022 sont sorties au cours de l'année 2022.				
</t>
    </r>
    <r>
      <rPr>
        <b/>
        <sz val="8"/>
        <color rgb="FF000000"/>
        <rFont val="Arial"/>
        <family val="2"/>
      </rPr>
      <t>Champ &gt;</t>
    </r>
    <r>
      <rPr>
        <sz val="8"/>
        <color rgb="FF000000"/>
        <rFont val="Arial"/>
        <family val="2"/>
      </rPr>
      <t xml:space="preserve"> Personnes sorties d’une structure pour adultes handicapés en 2022, France.					
</t>
    </r>
    <r>
      <rPr>
        <b/>
        <sz val="8"/>
        <color rgb="FF000000"/>
        <rFont val="Arial"/>
        <family val="2"/>
      </rPr>
      <t>Source &gt;</t>
    </r>
    <r>
      <rPr>
        <sz val="8"/>
        <color rgb="FF000000"/>
        <rFont val="Arial"/>
        <family val="2"/>
      </rPr>
      <t xml:space="preserve"> DREES, enquête ES-Handicap 2022.				</t>
    </r>
  </si>
  <si>
    <r>
      <t xml:space="preserve">1. Établissements et services de réadaptation professionnelle (ESRP) et unités d’évaluation, de réentraînement et d’orientation sociale et professionnelle (Ueros).							
2. Établissements d'accueil non médicalisés (EANM), foyers d'hébergement, foyers d'accueil polyvalents et foyers de vie.											
3. Établissements d'accueil médicalisés en tout ou partie (EAM) et foyers d'accueil médicalisés (FAM).											
4. Établissements expérimentaux pour adultes handicapés et établissements d’accueil temporaire.											
5. Établissements expérimentaux pour personnes handicapées et lieux de vie.											
6. Corrigé des doubles comptes (adultes accompagnés par plusieurs structures en même temps).											
</t>
    </r>
    <r>
      <rPr>
        <b/>
        <sz val="8"/>
        <color theme="1"/>
        <rFont val="Arial"/>
        <family val="2"/>
      </rPr>
      <t>Note &gt;</t>
    </r>
    <r>
      <rPr>
        <sz val="8"/>
        <color theme="1"/>
        <rFont val="Arial"/>
        <family val="2"/>
      </rPr>
      <t xml:space="preserve"> La déficience principale est définie dans l’enquête comme celle qui apparaît la plus invalidante. Les 13 % de valeurs manquantes ont été supprimées ici.								
</t>
    </r>
    <r>
      <rPr>
        <b/>
        <sz val="8"/>
        <color theme="1"/>
        <rFont val="Arial"/>
        <family val="2"/>
      </rPr>
      <t>Lecture &gt;</t>
    </r>
    <r>
      <rPr>
        <sz val="8"/>
        <color theme="1"/>
        <rFont val="Arial"/>
        <family val="2"/>
      </rPr>
      <t xml:space="preserve"> Au 31 décembre 2022, 63,1 % des personnes accompagnés par des établissements ou services d'aide par le travail ont comme déficience principale une déficience intellectuelle.						
</t>
    </r>
    <r>
      <rPr>
        <b/>
        <sz val="8"/>
        <color theme="1"/>
        <rFont val="Arial"/>
        <family val="2"/>
      </rPr>
      <t>Champ &gt;</t>
    </r>
    <r>
      <rPr>
        <sz val="8"/>
        <color theme="1"/>
        <rFont val="Arial"/>
        <family val="2"/>
      </rPr>
      <t xml:space="preserve"> Personnes accompagnées dans une structure pour adultes handicapés au 31/12/2022, France.											
</t>
    </r>
    <r>
      <rPr>
        <b/>
        <sz val="8"/>
        <color theme="1"/>
        <rFont val="Arial"/>
        <family val="2"/>
      </rPr>
      <t>Source &gt;</t>
    </r>
    <r>
      <rPr>
        <sz val="8"/>
        <color theme="1"/>
        <rFont val="Arial"/>
        <family val="2"/>
      </rPr>
      <t xml:space="preserve"> DREES, enquête ES-Handicap 2022.											</t>
    </r>
  </si>
  <si>
    <r>
      <t>La personne fait-elle sa toilette seule ?</t>
    </r>
    <r>
      <rPr>
        <vertAlign val="superscript"/>
        <sz val="8"/>
        <color theme="1"/>
        <rFont val="Arial"/>
        <family val="2"/>
      </rPr>
      <t>7</t>
    </r>
  </si>
  <si>
    <r>
      <t>La personne</t>
    </r>
    <r>
      <rPr>
        <b/>
        <vertAlign val="superscript"/>
        <sz val="8"/>
        <color rgb="FF000000"/>
        <rFont val="Arial"/>
        <family val="2"/>
      </rPr>
      <t>1</t>
    </r>
    <r>
      <rPr>
        <b/>
        <sz val="8"/>
        <color rgb="FF000000"/>
        <rFont val="Arial"/>
        <family val="2"/>
      </rPr>
      <t xml:space="preserve"> fait-elle sa toilette seule ?</t>
    </r>
  </si>
  <si>
    <r>
      <t>Établissements d’accueil non médicalisés</t>
    </r>
    <r>
      <rPr>
        <vertAlign val="superscript"/>
        <sz val="8"/>
        <color theme="1"/>
        <rFont val="Arial"/>
        <family val="2"/>
      </rPr>
      <t>5</t>
    </r>
  </si>
  <si>
    <r>
      <t>Centres de formation et d’orientation professionnelles</t>
    </r>
    <r>
      <rPr>
        <vertAlign val="superscript"/>
        <sz val="8"/>
        <color theme="1"/>
        <rFont val="Arial"/>
        <family val="2"/>
      </rPr>
      <t>2</t>
    </r>
  </si>
  <si>
    <r>
      <t>Établissements d’accueil médicalisés</t>
    </r>
    <r>
      <rPr>
        <vertAlign val="superscript"/>
        <sz val="8"/>
        <color theme="1"/>
        <rFont val="Arial"/>
        <family val="2"/>
      </rPr>
      <t>1</t>
    </r>
  </si>
  <si>
    <r>
      <t xml:space="preserve">1. Établissements d’accueil médicalisés en tout ou partie (EAM) et foyers d’accueil médicalisés (FAM).	
2. Établissements et services de réadaptation professionnelles (ESRP) et unités d’évaluation, de réentraînement et d’orientation sociale et professionnelle (Ueros).
3. Établissements expérimentaux pour personnes handicapées et lieux de vie.
4. Établissements expérimentaux pour adultes handicapés et établissements d’accueil temporaire.
5. Établissements d’accueil non médicalisés (EANM), foyers d’hébergement, foyers d’accueil polyvalents et foyers de vie.		
</t>
    </r>
    <r>
      <rPr>
        <b/>
        <sz val="8"/>
        <color theme="1"/>
        <rFont val="Arial"/>
        <family val="2"/>
      </rPr>
      <t>Lecture &gt;</t>
    </r>
    <r>
      <rPr>
        <sz val="8"/>
        <color theme="1"/>
        <rFont val="Arial"/>
        <family val="2"/>
      </rPr>
      <t xml:space="preserve"> En moyenne, les adultes handicapés qui sortent d’un établissement ou service d’aide par le travail en 2022 ont presque 43 ans et avaient un peu plus de 29 ans quand ils sont entrés.			
</t>
    </r>
    <r>
      <rPr>
        <b/>
        <sz val="8"/>
        <color theme="1"/>
        <rFont val="Arial"/>
        <family val="2"/>
      </rPr>
      <t>Champ &gt;</t>
    </r>
    <r>
      <rPr>
        <sz val="8"/>
        <color theme="1"/>
        <rFont val="Arial"/>
        <family val="2"/>
      </rPr>
      <t xml:space="preserve"> Personnes sorties d’une structure pour adultes handicapés en 2022, France.			
</t>
    </r>
    <r>
      <rPr>
        <b/>
        <sz val="8"/>
        <color theme="1"/>
        <rFont val="Arial"/>
        <family val="2"/>
      </rPr>
      <t>Source &gt;</t>
    </r>
    <r>
      <rPr>
        <sz val="8"/>
        <color theme="1"/>
        <rFont val="Arial"/>
        <family val="2"/>
      </rPr>
      <t xml:space="preserve"> DREES, enquête ES-Handicap 2022.			</t>
    </r>
  </si>
  <si>
    <r>
      <t>Population générale</t>
    </r>
    <r>
      <rPr>
        <b/>
        <vertAlign val="superscript"/>
        <sz val="8"/>
        <color theme="1"/>
        <rFont val="Arial"/>
        <family val="2"/>
      </rPr>
      <t>1</t>
    </r>
  </si>
  <si>
    <r>
      <t>Ensemble des établissements et services</t>
    </r>
    <r>
      <rPr>
        <b/>
        <vertAlign val="superscript"/>
        <sz val="8"/>
        <color theme="1"/>
        <rFont val="Arial"/>
        <family val="2"/>
      </rPr>
      <t>2</t>
    </r>
  </si>
  <si>
    <r>
      <t>Centres de formation et d’orientation professionnelles</t>
    </r>
    <r>
      <rPr>
        <vertAlign val="superscript"/>
        <sz val="8"/>
        <color theme="1"/>
        <rFont val="Arial"/>
        <family val="2"/>
      </rPr>
      <t>3</t>
    </r>
  </si>
  <si>
    <r>
      <t>Établissements d’accueil médicalisés</t>
    </r>
    <r>
      <rPr>
        <vertAlign val="superscript"/>
        <sz val="8"/>
        <color theme="1"/>
        <rFont val="Arial"/>
        <family val="2"/>
      </rPr>
      <t>5</t>
    </r>
  </si>
  <si>
    <r>
      <t>Autres</t>
    </r>
    <r>
      <rPr>
        <vertAlign val="superscript"/>
        <sz val="8"/>
        <color theme="1"/>
        <rFont val="Arial"/>
        <family val="2"/>
      </rPr>
      <t>6</t>
    </r>
  </si>
  <si>
    <r>
      <t>Établissements pour jeunes et adultes</t>
    </r>
    <r>
      <rPr>
        <vertAlign val="superscript"/>
        <sz val="8"/>
        <color theme="1"/>
        <rFont val="Arial"/>
        <family val="2"/>
      </rPr>
      <t>7</t>
    </r>
  </si>
  <si>
    <r>
      <t>1. Personnes de 20 ans ou plus au 1</t>
    </r>
    <r>
      <rPr>
        <vertAlign val="superscript"/>
        <sz val="8"/>
        <color theme="1"/>
        <rFont val="Arial"/>
        <family val="2"/>
      </rPr>
      <t>er</t>
    </r>
    <r>
      <rPr>
        <sz val="8"/>
        <color theme="1"/>
        <rFont val="Arial"/>
        <family val="2"/>
      </rPr>
      <t xml:space="preserve"> janvier 2023, France. 
2. Corrigé des doubles comptes (adultes accompagnés par plusieurs structures en même temps).
3. Établissements et services de réadaptation professionnelles (ESRP) et unités d’évaluation, de réentraînement et d’orientation sociale et professionnelle (Ueros).
4. Établissements d’accueil non médicalisés (EANM), foyers d’hébergement, foyers d’accueil polyvalents et foyers de vie.
5. Établissements d’accueil médicalisé en tout ou partie (EAM) et foyers d’accueil médicalisés (FAM).
6. Établissements expérimentaux pour adultes handicapés et établissements d’accueil temporaire.
7. Établissements expérimentaux pour personnes handicapées et lieux de vie.		
</t>
    </r>
    <r>
      <rPr>
        <b/>
        <sz val="8"/>
        <color theme="1"/>
        <rFont val="Arial"/>
        <family val="2"/>
      </rPr>
      <t xml:space="preserve">Lecture </t>
    </r>
    <r>
      <rPr>
        <sz val="8"/>
        <color theme="1"/>
        <rFont val="Arial"/>
        <family val="2"/>
      </rPr>
      <t xml:space="preserve">&gt; Au 31 décembre 2022, les personnes handicapées de moins de 30 ans représentent 14 % des personnes accompagnées en établissements d’accueil médicalisés.		
</t>
    </r>
    <r>
      <rPr>
        <b/>
        <sz val="8"/>
        <color theme="1"/>
        <rFont val="Arial"/>
        <family val="2"/>
      </rPr>
      <t>Champ &gt;</t>
    </r>
    <r>
      <rPr>
        <sz val="8"/>
        <color theme="1"/>
        <rFont val="Arial"/>
        <family val="2"/>
      </rPr>
      <t xml:space="preserve"> Personnes accompagnées dans une structure pour adultes handicapés au 31/12/2022 ; personnes de 20 ans ou plus au 01/01/2023, France.
</t>
    </r>
    <r>
      <rPr>
        <b/>
        <sz val="8"/>
        <color theme="1"/>
        <rFont val="Arial"/>
        <family val="2"/>
      </rPr>
      <t>Sources &gt;</t>
    </r>
    <r>
      <rPr>
        <sz val="8"/>
        <color theme="1"/>
        <rFont val="Arial"/>
        <family val="2"/>
      </rPr>
      <t xml:space="preserve"> DREES, enquête ES-Handicap 2022 ; Insee, estimations de population (décembre 2023).		</t>
    </r>
  </si>
  <si>
    <r>
      <rPr>
        <b/>
        <sz val="8"/>
        <color theme="1"/>
        <rFont val="Arial"/>
        <family val="2"/>
      </rPr>
      <t>Note &gt;</t>
    </r>
    <r>
      <rPr>
        <sz val="8"/>
        <color theme="1"/>
        <rFont val="Arial"/>
        <family val="2"/>
      </rPr>
      <t xml:space="preserve"> La déficience principale est définie dans l’enquête comme celle qui apparaît la plus invalidante. Les 13 % de valeurs manquantes ont été supprimées ici.	
</t>
    </r>
    <r>
      <rPr>
        <b/>
        <sz val="8"/>
        <color theme="1"/>
        <rFont val="Arial"/>
        <family val="2"/>
      </rPr>
      <t xml:space="preserve">Lecture </t>
    </r>
    <r>
      <rPr>
        <sz val="8"/>
        <color theme="1"/>
        <rFont val="Arial"/>
        <family val="2"/>
      </rPr>
      <t xml:space="preserve">&gt; Au 31 décembre 2022, 51,7 % des personnes accompagnées par les structures pour adultes handicapés ont comme déficience principale une déficience intellectuelle.	
</t>
    </r>
    <r>
      <rPr>
        <b/>
        <sz val="8"/>
        <color theme="1"/>
        <rFont val="Arial"/>
        <family val="2"/>
      </rPr>
      <t>Champ &gt;</t>
    </r>
    <r>
      <rPr>
        <sz val="8"/>
        <color theme="1"/>
        <rFont val="Arial"/>
        <family val="2"/>
      </rPr>
      <t xml:space="preserve"> Personnes accompagnées dans une structure pour adultes handicapés au 31/12/2022, France.	
</t>
    </r>
    <r>
      <rPr>
        <b/>
        <sz val="8"/>
        <color theme="1"/>
        <rFont val="Arial"/>
        <family val="2"/>
      </rPr>
      <t xml:space="preserve">Source </t>
    </r>
    <r>
      <rPr>
        <sz val="8"/>
        <color theme="1"/>
        <rFont val="Arial"/>
        <family val="2"/>
      </rPr>
      <t xml:space="preserve">&gt; DREES, enquête ES-Handicap 2022.	</t>
    </r>
  </si>
  <si>
    <t>Tableau 1 - Nombre de places et de personnes handicapées accompagnées par type de structure</t>
  </si>
  <si>
    <t>Graphique 3 - Déficience principale des adultes handicapés accompagnés par des structures dédiées</t>
  </si>
  <si>
    <t>Graphique 4 - Les limitations d’activité des adultes handicapés accompagnés par des structures dédiées</t>
  </si>
  <si>
    <t>Tableau complémentaire A - Nombre de structures, de places et de personnes handicapées accompagnées par type de structure</t>
  </si>
  <si>
    <t>Tableau complémentaire B - Logement ou hébergement après leur sortie des personnes handicapées sorties en 2022</t>
  </si>
  <si>
    <r>
      <t xml:space="preserve">1. Établissements et services de réadaptation professionnelle (ESRP) , établissements et services de pré-orientation (Espo), unités d’évaluation, de réentraînement et d’orientation sociale et professionnelle (Ueros). Hors Espo pour la répartition par sexe.					
2. Établissements d’accueil non médicalisés (EANM), foyers d’hébergement, foyers d’accueil polyvalents et les foyers de vie.					
3. Établissements d’accueil médicalisés en tout ou partie (EAM) et les foyers d’accueil médicalisés (FAM).					
4. Établissements expérimentaux pour adultes handicapés et établissements d’accueil temporaire.					
5. Services d’accompagnement à la vie sociale (SAVS) et services d’accompagnement médico-social pour adultes handicapés (Samsah). 					
6. Établissements expérimentaux pour personnes handicapées et lieux de vie. Le nombre de structures et le nombre de places concernent l’ensemble des structures y compris celles qui n’accompagnent que des enfants car par définition ces structures accompagnent aussi bien des adultes que des enfants. Le nombre de personnes accompagnées correspond bien au nombre d’adultes accompagnés dans ces structures.					
Note &gt; La somme des personnes accompagnées par structure n’est pas égale au total, puisqu’une même personne peut être accompagnée par deux structures à la fois ; le total est donc calculé « hors doubles comptes » 
(321 530 personnes accompagnées contre 364 140 sans suppression des doubles comptes en 2022). Ce travail n’a pu être effectué que depuis 2018, et le taux d’évolution depuis 2006 a donc été calculé sur les nombres de personnes accompagnées avant correction des doubles comptes. 					
</t>
    </r>
    <r>
      <rPr>
        <b/>
        <sz val="8"/>
        <color theme="1"/>
        <rFont val="Arial"/>
        <family val="2"/>
      </rPr>
      <t>Lecture &gt;</t>
    </r>
    <r>
      <rPr>
        <sz val="8"/>
        <color theme="1"/>
        <rFont val="Arial"/>
        <family val="2"/>
      </rPr>
      <t xml:space="preserve"> Au 31 décembre 2022, il y a 1 490 établissements et services d’aide par le travail en France. Ils comprennent 120 470 places et 125 960 personnes y sont accompagnées.					
</t>
    </r>
    <r>
      <rPr>
        <b/>
        <sz val="8"/>
        <color theme="1"/>
        <rFont val="Arial"/>
        <family val="2"/>
      </rPr>
      <t xml:space="preserve">Champ &gt; </t>
    </r>
    <r>
      <rPr>
        <sz val="8"/>
        <color theme="1"/>
        <rFont val="Arial"/>
        <family val="2"/>
      </rPr>
      <t xml:space="preserve">Établissements et services pour adultes handicapés, France.   					
</t>
    </r>
    <r>
      <rPr>
        <b/>
        <sz val="8"/>
        <color theme="1"/>
        <rFont val="Arial"/>
        <family val="2"/>
      </rPr>
      <t>Sources &gt;</t>
    </r>
    <r>
      <rPr>
        <sz val="8"/>
        <color theme="1"/>
        <rFont val="Arial"/>
        <family val="2"/>
      </rPr>
      <t xml:space="preserve"> DREES, enquêtes ES-Handicap 2006, 2010, 2014, 2018 et 2022.					</t>
    </r>
  </si>
  <si>
    <t>Graphique 2 - Âge moyen à l’entrée et à la sortie pour les adultes handicapés sortis en 2022 par type de structure</t>
  </si>
  <si>
    <r>
      <t xml:space="preserve">1. Établissements et services de réadaptation professionnelle (ESRP), établissements et services de préorientation (Espo), unités d’évaluation, de réentraînement et d’orientation sociale et professionnelle (Ueros). 							
2. Établissements d’accueil non médicalisés (EANM), foyers d’hébergement, foyers d’accueil polyvalents et foyers de vie.							
3. Établissements d’accueil médicalisés en tout ou partie (EAM) et foyers d’accueil médicalisés (FAM).							
4. Établissements expérimentaux pour adultes handicapés et établissements d’accueil temporaire.							
5. Services d’accompagnement à la vie sociale (SAVS) et services d’accompagnement médico-social pour adultes handicapés (Samsah).							
6. Établissements expérimentaux pour personnes handicapées et lieux de vie. Le nombre de structures et le nombre de places concernent l’ensemble des structures, y compris celles qui n’accompagnent que des enfants car par définition ces structures accompagnent aussi bien des adultes que des enfants. Le nombre de personnes accompagnées correspond bien au nombre d’enfants accompagnés dans ces structures.							
7. La somme des personnes accompagnées par structure n’est pas égale au total, puisqu’une même personne peut être accompagnée par deux structures à la fois. Le total est donc calculé « hors doubles comptes » (321 530 personnes accompagnées contre 364 140 sans suppression des doubles comptes en 2022). Ce calcul n’a pu être effectué que depuis 2018. Le taux d’évolution depuis 2006 a donc été calculé sur les nombres de personnes accompagnées avant correction des doubles comptes. 							
</t>
    </r>
    <r>
      <rPr>
        <b/>
        <sz val="8"/>
        <rFont val="Arial"/>
        <family val="2"/>
      </rPr>
      <t>Lecture &gt;</t>
    </r>
    <r>
      <rPr>
        <sz val="8"/>
        <rFont val="Arial"/>
        <family val="2"/>
      </rPr>
      <t xml:space="preserve"> Au 31 décembre 2022, il y a 120 470 places dans les établissements et services d’aide par le travail ; 125 960 personnes y sont accompagnées.							
</t>
    </r>
    <r>
      <rPr>
        <b/>
        <sz val="8"/>
        <rFont val="Arial"/>
        <family val="2"/>
      </rPr>
      <t xml:space="preserve">Champ &gt; </t>
    </r>
    <r>
      <rPr>
        <sz val="8"/>
        <rFont val="Arial"/>
        <family val="2"/>
      </rPr>
      <t xml:space="preserve">Établissements et services pour adultes handicapés, France.   							
</t>
    </r>
    <r>
      <rPr>
        <b/>
        <sz val="8"/>
        <rFont val="Arial"/>
        <family val="2"/>
      </rPr>
      <t xml:space="preserve">Sources &gt; </t>
    </r>
    <r>
      <rPr>
        <sz val="8"/>
        <rFont val="Arial"/>
        <family val="2"/>
      </rPr>
      <t xml:space="preserve">DREES, enquêtes ES-Handicap 2006, 2010, 2014, 2018 et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</si>
</sst>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_-;\-* #,##0.00\ _€_-;_-* &quot;-&quot;??\ _€_-;_-@_-"/>
    <numFmt numFmtId="165" formatCode="0.0%"/>
    <numFmt numFmtId="166" formatCode="#,##0.00\ [$€-407];[Red]\-#,##0.00\ [$€-407]"/>
    <numFmt numFmtId="167" formatCode="0.0"/>
    <numFmt numFmtId="168" formatCode="#,##0.0"/>
    <numFmt numFmtId="169" formatCode="_-* #,##0_-;\-* #,##0_-;_-* &quot;-&quot;??_-;_-@_-"/>
    <numFmt numFmtId="170" formatCode="_-* #,##0.000_-;\-* #,##0.000_-;_-* &quot;-&quot;??_-;_-@_-"/>
    <numFmt numFmtId="171" formatCode="0\ %"/>
  </numFmts>
  <fonts count="27" x14ac:knownFonts="1">
    <font>
      <sz val="11"/>
      <color theme="1"/>
      <name val="Calibri"/>
      <family val="2"/>
      <scheme val="minor"/>
    </font>
    <font>
      <sz val="11"/>
      <color theme="1"/>
      <name val="Calibri"/>
      <family val="2"/>
      <scheme val="minor"/>
    </font>
    <font>
      <sz val="10"/>
      <name val="Arial"/>
      <family val="2"/>
    </font>
    <font>
      <b/>
      <i/>
      <sz val="16"/>
      <name val="Arial"/>
      <family val="2"/>
    </font>
    <font>
      <b/>
      <i/>
      <u/>
      <sz val="10"/>
      <name val="Arial"/>
      <family val="2"/>
    </font>
    <font>
      <u/>
      <sz val="11"/>
      <color theme="10"/>
      <name val="Calibri"/>
      <family val="2"/>
    </font>
    <font>
      <sz val="10"/>
      <name val="MS Sans Serif"/>
      <family val="2"/>
    </font>
    <font>
      <sz val="11"/>
      <color rgb="FF000000"/>
      <name val="Calibri"/>
      <family val="2"/>
      <charset val="1"/>
    </font>
    <font>
      <sz val="11"/>
      <color rgb="FF000000"/>
      <name val="Calibri"/>
      <family val="2"/>
      <scheme val="minor"/>
    </font>
    <font>
      <sz val="8"/>
      <name val="Arial"/>
      <family val="2"/>
    </font>
    <font>
      <sz val="11"/>
      <color rgb="FF000000"/>
      <name val="Arial"/>
      <family val="2"/>
    </font>
    <font>
      <b/>
      <sz val="8"/>
      <name val="Arial"/>
      <family val="2"/>
    </font>
    <font>
      <b/>
      <sz val="8"/>
      <color rgb="FF000000"/>
      <name val="Arial"/>
      <family val="2"/>
    </font>
    <font>
      <sz val="8"/>
      <color rgb="FF000000"/>
      <name val="Arial"/>
      <family val="2"/>
    </font>
    <font>
      <vertAlign val="superscript"/>
      <sz val="8"/>
      <color rgb="FF000000"/>
      <name val="Arial"/>
      <family val="2"/>
    </font>
    <font>
      <vertAlign val="superscript"/>
      <sz val="8"/>
      <name val="Arial"/>
      <family val="2"/>
    </font>
    <font>
      <b/>
      <vertAlign val="superscript"/>
      <sz val="8"/>
      <color rgb="FF000000"/>
      <name val="Arial"/>
      <family val="2"/>
    </font>
    <font>
      <sz val="8"/>
      <color theme="1"/>
      <name val="Arial"/>
      <family val="2"/>
    </font>
    <font>
      <vertAlign val="superscript"/>
      <sz val="8"/>
      <color theme="1"/>
      <name val="Arial"/>
      <family val="2"/>
    </font>
    <font>
      <b/>
      <sz val="8"/>
      <color theme="1"/>
      <name val="Arial"/>
      <family val="2"/>
    </font>
    <font>
      <b/>
      <vertAlign val="superscript"/>
      <sz val="8"/>
      <color theme="1"/>
      <name val="Arial"/>
      <family val="2"/>
    </font>
    <font>
      <i/>
      <sz val="8"/>
      <color theme="1"/>
      <name val="Arial"/>
      <family val="2"/>
    </font>
    <font>
      <i/>
      <sz val="8"/>
      <color rgb="FF000000"/>
      <name val="Arial"/>
      <family val="2"/>
    </font>
    <font>
      <sz val="11"/>
      <color theme="1"/>
      <name val="Arial"/>
      <family val="2"/>
    </font>
    <font>
      <sz val="8"/>
      <color rgb="FFFF0000"/>
      <name val="Arial"/>
      <family val="2"/>
    </font>
    <font>
      <sz val="7.5"/>
      <color theme="1"/>
      <name val="Arial"/>
      <family val="2"/>
    </font>
    <font>
      <sz val="7.5"/>
      <color rgb="FFFF0000"/>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5">
    <xf numFmtId="0" fontId="0" fillId="0" borderId="0"/>
    <xf numFmtId="0" fontId="2" fillId="0" borderId="0"/>
    <xf numFmtId="0" fontId="3" fillId="0" borderId="0" applyNumberFormat="0" applyFill="0" applyBorder="0" applyProtection="0">
      <alignment horizontal="center"/>
    </xf>
    <xf numFmtId="0" fontId="4" fillId="0" borderId="0" applyNumberFormat="0" applyFill="0" applyBorder="0" applyAlignment="0" applyProtection="0"/>
    <xf numFmtId="166" fontId="4" fillId="0" borderId="0" applyFill="0" applyBorder="0" applyAlignment="0" applyProtection="0"/>
    <xf numFmtId="0" fontId="3" fillId="0" borderId="0" applyNumberFormat="0" applyFill="0" applyBorder="0" applyProtection="0">
      <alignment horizontal="center" textRotation="90"/>
    </xf>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6" fillId="0" borderId="0"/>
    <xf numFmtId="0" fontId="1" fillId="0" borderId="0"/>
    <xf numFmtId="43" fontId="1" fillId="0" borderId="0" applyFont="0" applyFill="0" applyBorder="0" applyAlignment="0" applyProtection="0"/>
    <xf numFmtId="0" fontId="7" fillId="0" borderId="0"/>
    <xf numFmtId="171" fontId="7" fillId="0" borderId="0" applyBorder="0" applyProtection="0"/>
    <xf numFmtId="0" fontId="8" fillId="0" borderId="0"/>
  </cellStyleXfs>
  <cellXfs count="202">
    <xf numFmtId="0" fontId="0" fillId="0" borderId="0" xfId="0"/>
    <xf numFmtId="0" fontId="9" fillId="0" borderId="0" xfId="12" applyFont="1"/>
    <xf numFmtId="0" fontId="9" fillId="0" borderId="0" xfId="12" applyFont="1" applyAlignment="1">
      <alignment wrapText="1"/>
    </xf>
    <xf numFmtId="0" fontId="10" fillId="0" borderId="0" xfId="12" applyFont="1"/>
    <xf numFmtId="0" fontId="11" fillId="0" borderId="0" xfId="12" applyFont="1" applyAlignment="1">
      <alignment horizontal="left" vertical="center" wrapText="1"/>
    </xf>
    <xf numFmtId="0" fontId="9" fillId="0" borderId="0" xfId="12" applyFont="1" applyAlignment="1">
      <alignment vertical="center" wrapText="1"/>
    </xf>
    <xf numFmtId="0" fontId="11" fillId="0" borderId="1" xfId="12" applyFont="1" applyBorder="1" applyAlignment="1">
      <alignment horizontal="center" vertical="center" wrapText="1"/>
    </xf>
    <xf numFmtId="0" fontId="12" fillId="0" borderId="1" xfId="12" applyFont="1" applyBorder="1" applyAlignment="1">
      <alignment horizontal="left" vertical="center" wrapText="1"/>
    </xf>
    <xf numFmtId="3" fontId="11" fillId="0" borderId="1" xfId="12" applyNumberFormat="1" applyFont="1" applyBorder="1" applyAlignment="1">
      <alignment horizontal="center" vertical="center" wrapText="1"/>
    </xf>
    <xf numFmtId="167" fontId="12" fillId="0" borderId="1" xfId="12" applyNumberFormat="1" applyFont="1" applyBorder="1" applyAlignment="1">
      <alignment horizontal="center" vertical="center" wrapText="1"/>
    </xf>
    <xf numFmtId="168" fontId="11" fillId="0" borderId="1" xfId="12" applyNumberFormat="1" applyFont="1" applyFill="1" applyBorder="1" applyAlignment="1">
      <alignment horizontal="center" vertical="center"/>
    </xf>
    <xf numFmtId="167" fontId="11" fillId="0" borderId="1" xfId="12" applyNumberFormat="1" applyFont="1" applyBorder="1" applyAlignment="1">
      <alignment horizontal="center" vertical="center"/>
    </xf>
    <xf numFmtId="168" fontId="11" fillId="0" borderId="1" xfId="12" applyNumberFormat="1" applyFont="1" applyBorder="1" applyAlignment="1">
      <alignment horizontal="center" vertical="center"/>
    </xf>
    <xf numFmtId="0" fontId="13" fillId="0" borderId="1" xfId="12" applyFont="1" applyBorder="1" applyAlignment="1">
      <alignment horizontal="left" vertical="center" wrapText="1"/>
    </xf>
    <xf numFmtId="168" fontId="9" fillId="0" borderId="1" xfId="12" applyNumberFormat="1" applyFont="1" applyBorder="1" applyAlignment="1">
      <alignment horizontal="center" vertical="center"/>
    </xf>
    <xf numFmtId="167" fontId="9" fillId="0" borderId="1" xfId="12" applyNumberFormat="1" applyFont="1" applyBorder="1" applyAlignment="1">
      <alignment horizontal="center" vertical="center"/>
    </xf>
    <xf numFmtId="0" fontId="9" fillId="0" borderId="1" xfId="12" applyFont="1" applyBorder="1" applyAlignment="1">
      <alignment horizontal="left" vertical="center" wrapText="1"/>
    </xf>
    <xf numFmtId="3" fontId="9" fillId="0" borderId="1" xfId="12" applyNumberFormat="1" applyFont="1" applyBorder="1" applyAlignment="1">
      <alignment horizontal="center" vertical="center" wrapText="1"/>
    </xf>
    <xf numFmtId="167" fontId="13" fillId="0" borderId="1" xfId="12" applyNumberFormat="1" applyFont="1" applyBorder="1" applyAlignment="1">
      <alignment horizontal="center" vertical="center" wrapText="1"/>
    </xf>
    <xf numFmtId="167" fontId="9" fillId="0" borderId="1" xfId="13" applyNumberFormat="1" applyFont="1" applyBorder="1" applyAlignment="1" applyProtection="1">
      <alignment horizontal="center" vertical="center"/>
    </xf>
    <xf numFmtId="0" fontId="17" fillId="0" borderId="0" xfId="0" applyFont="1" applyFill="1" applyAlignment="1">
      <alignment horizontal="left" wrapText="1"/>
    </xf>
    <xf numFmtId="0" fontId="17" fillId="0" borderId="0" xfId="0" applyFont="1" applyAlignment="1">
      <alignment wrapText="1"/>
    </xf>
    <xf numFmtId="0" fontId="17" fillId="0" borderId="0" xfId="0" applyFont="1" applyFill="1"/>
    <xf numFmtId="0" fontId="17" fillId="0" borderId="0" xfId="0" applyFont="1"/>
    <xf numFmtId="0" fontId="11" fillId="0" borderId="0" xfId="0" applyFont="1" applyAlignment="1">
      <alignment horizontal="left"/>
    </xf>
    <xf numFmtId="0" fontId="17" fillId="0" borderId="0"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Fill="1" applyBorder="1" applyAlignment="1">
      <alignment vertical="center"/>
    </xf>
    <xf numFmtId="168" fontId="17" fillId="0" borderId="1" xfId="0" applyNumberFormat="1" applyFont="1" applyFill="1" applyBorder="1" applyAlignment="1">
      <alignment horizontal="right" vertical="center" wrapText="1"/>
    </xf>
    <xf numFmtId="3" fontId="17" fillId="0" borderId="1" xfId="0" applyNumberFormat="1" applyFont="1" applyFill="1" applyBorder="1" applyAlignment="1">
      <alignment horizontal="right" vertical="center" wrapText="1"/>
    </xf>
    <xf numFmtId="168" fontId="17" fillId="0" borderId="0" xfId="0" applyNumberFormat="1" applyFont="1" applyFill="1"/>
    <xf numFmtId="0" fontId="19" fillId="0" borderId="1" xfId="0" applyFont="1" applyFill="1" applyBorder="1" applyAlignment="1">
      <alignment horizontal="left" vertical="top" wrapText="1"/>
    </xf>
    <xf numFmtId="168" fontId="19" fillId="0" borderId="1" xfId="0" applyNumberFormat="1" applyFont="1" applyFill="1" applyBorder="1" applyAlignment="1">
      <alignment horizontal="right" vertical="center" wrapText="1"/>
    </xf>
    <xf numFmtId="3" fontId="19" fillId="0" borderId="1" xfId="0" applyNumberFormat="1" applyFont="1" applyFill="1" applyBorder="1" applyAlignment="1">
      <alignment horizontal="right" vertical="center" wrapText="1"/>
    </xf>
    <xf numFmtId="0" fontId="17" fillId="0" borderId="0" xfId="0" applyFont="1" applyFill="1" applyAlignment="1">
      <alignment wrapText="1"/>
    </xf>
    <xf numFmtId="0" fontId="17" fillId="0" borderId="0" xfId="0" applyFont="1" applyAlignment="1">
      <alignment horizontal="left" wrapText="1"/>
    </xf>
    <xf numFmtId="0" fontId="17" fillId="0" borderId="0" xfId="0" applyFont="1" applyFill="1" applyAlignment="1">
      <alignment horizontal="left"/>
    </xf>
    <xf numFmtId="0" fontId="17" fillId="0" borderId="0" xfId="0" applyFont="1" applyAlignment="1">
      <alignment horizontal="center"/>
    </xf>
    <xf numFmtId="0" fontId="19" fillId="0" borderId="1" xfId="0" applyFont="1" applyBorder="1" applyAlignment="1">
      <alignment horizontal="left" vertical="top" wrapText="1"/>
    </xf>
    <xf numFmtId="3" fontId="17" fillId="0" borderId="1" xfId="0" applyNumberFormat="1" applyFont="1" applyBorder="1" applyAlignment="1">
      <alignment horizontal="center" vertical="top" wrapText="1"/>
    </xf>
    <xf numFmtId="3" fontId="21" fillId="0" borderId="1" xfId="0" applyNumberFormat="1" applyFont="1" applyFill="1" applyBorder="1" applyAlignment="1">
      <alignment horizontal="right" vertical="top" wrapText="1"/>
    </xf>
    <xf numFmtId="0" fontId="17" fillId="0" borderId="1" xfId="0" applyFont="1" applyBorder="1" applyAlignment="1">
      <alignment horizontal="center" vertical="top" wrapText="1"/>
    </xf>
    <xf numFmtId="0" fontId="17" fillId="0" borderId="0" xfId="0" applyFont="1" applyBorder="1" applyAlignment="1">
      <alignment horizontal="center" vertical="top" wrapText="1"/>
    </xf>
    <xf numFmtId="0" fontId="17" fillId="0" borderId="0" xfId="0" applyFont="1" applyBorder="1"/>
    <xf numFmtId="0" fontId="17" fillId="0" borderId="1" xfId="0" applyFont="1" applyBorder="1" applyAlignment="1">
      <alignment horizontal="left" vertical="top" wrapText="1"/>
    </xf>
    <xf numFmtId="167" fontId="17" fillId="0" borderId="1" xfId="0" applyNumberFormat="1" applyFont="1" applyBorder="1" applyAlignment="1">
      <alignment horizontal="center" vertical="center" wrapText="1"/>
    </xf>
    <xf numFmtId="167" fontId="22" fillId="0" borderId="1" xfId="0" applyNumberFormat="1" applyFont="1" applyFill="1" applyBorder="1" applyAlignment="1">
      <alignment horizontal="center" vertical="center"/>
    </xf>
    <xf numFmtId="167" fontId="17" fillId="0" borderId="1" xfId="0" applyNumberFormat="1" applyFont="1" applyBorder="1" applyAlignment="1">
      <alignment horizontal="center" vertical="center"/>
    </xf>
    <xf numFmtId="1" fontId="17" fillId="0" borderId="1" xfId="0" applyNumberFormat="1" applyFont="1" applyBorder="1" applyAlignment="1">
      <alignment horizontal="center" vertical="top" wrapText="1"/>
    </xf>
    <xf numFmtId="168" fontId="17" fillId="0" borderId="0" xfId="0" applyNumberFormat="1" applyFont="1" applyBorder="1" applyAlignment="1">
      <alignment horizontal="center" vertical="top" wrapText="1"/>
    </xf>
    <xf numFmtId="167" fontId="17" fillId="0" borderId="1" xfId="0" applyNumberFormat="1" applyFont="1" applyFill="1" applyBorder="1" applyAlignment="1">
      <alignment horizontal="center" vertical="center" wrapText="1"/>
    </xf>
    <xf numFmtId="167" fontId="17" fillId="0" borderId="1" xfId="0" applyNumberFormat="1" applyFont="1" applyFill="1" applyBorder="1" applyAlignment="1">
      <alignment horizontal="center" vertical="center"/>
    </xf>
    <xf numFmtId="0" fontId="19" fillId="0" borderId="1" xfId="0" applyFont="1" applyBorder="1" applyAlignment="1">
      <alignment horizontal="left"/>
    </xf>
    <xf numFmtId="167" fontId="21" fillId="0" borderId="1" xfId="0" applyNumberFormat="1" applyFont="1" applyFill="1" applyBorder="1" applyAlignment="1">
      <alignment horizontal="center" vertical="center"/>
    </xf>
    <xf numFmtId="1" fontId="17" fillId="0" borderId="1" xfId="0" applyNumberFormat="1" applyFont="1" applyBorder="1" applyAlignment="1">
      <alignment horizontal="center"/>
    </xf>
    <xf numFmtId="0" fontId="19" fillId="0" borderId="0" xfId="0" applyFont="1" applyFill="1" applyAlignment="1">
      <alignment horizontal="left"/>
    </xf>
    <xf numFmtId="0" fontId="17" fillId="0" borderId="0" xfId="0" applyFont="1" applyAlignment="1">
      <alignment horizontal="left"/>
    </xf>
    <xf numFmtId="0" fontId="13" fillId="3" borderId="0" xfId="14" applyFont="1" applyFill="1"/>
    <xf numFmtId="0" fontId="13" fillId="3" borderId="1" xfId="14" applyFont="1" applyFill="1" applyBorder="1"/>
    <xf numFmtId="167" fontId="13" fillId="3" borderId="1" xfId="14" applyNumberFormat="1" applyFont="1" applyFill="1" applyBorder="1"/>
    <xf numFmtId="0" fontId="12" fillId="3" borderId="1" xfId="14" applyFont="1" applyFill="1" applyBorder="1"/>
    <xf numFmtId="167" fontId="12" fillId="3" borderId="1" xfId="14" applyNumberFormat="1" applyFont="1" applyFill="1" applyBorder="1"/>
    <xf numFmtId="0" fontId="23" fillId="3" borderId="0" xfId="0" applyFont="1" applyFill="1"/>
    <xf numFmtId="0" fontId="17" fillId="3" borderId="0" xfId="0" applyFont="1" applyFill="1"/>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1" xfId="0" applyFont="1" applyFill="1" applyBorder="1"/>
    <xf numFmtId="167" fontId="17" fillId="3" borderId="1" xfId="0" applyNumberFormat="1" applyFont="1" applyFill="1" applyBorder="1" applyAlignment="1">
      <alignment horizontal="center" vertical="center"/>
    </xf>
    <xf numFmtId="1" fontId="19" fillId="3" borderId="1" xfId="0" applyNumberFormat="1" applyFont="1" applyFill="1" applyBorder="1" applyAlignment="1">
      <alignment horizontal="center" vertical="center"/>
    </xf>
    <xf numFmtId="0" fontId="19" fillId="3" borderId="1" xfId="0" applyFont="1" applyFill="1" applyBorder="1"/>
    <xf numFmtId="167" fontId="19" fillId="3" borderId="1" xfId="0" applyNumberFormat="1" applyFont="1" applyFill="1" applyBorder="1" applyAlignment="1">
      <alignment horizontal="center" vertical="center"/>
    </xf>
    <xf numFmtId="0" fontId="19" fillId="0" borderId="0" xfId="0" applyFont="1"/>
    <xf numFmtId="0" fontId="17" fillId="0" borderId="0" xfId="0" applyFont="1" applyFill="1" applyAlignment="1">
      <alignment vertical="center"/>
    </xf>
    <xf numFmtId="0" fontId="17" fillId="0" borderId="0" xfId="0" applyFont="1" applyAlignment="1">
      <alignment horizontal="right"/>
    </xf>
    <xf numFmtId="0" fontId="19" fillId="0" borderId="1" xfId="0" applyFont="1" applyFill="1" applyBorder="1" applyAlignment="1">
      <alignment horizontal="center" vertical="center"/>
    </xf>
    <xf numFmtId="167" fontId="17" fillId="0" borderId="0" xfId="0" applyNumberFormat="1" applyFont="1"/>
    <xf numFmtId="0" fontId="1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67" fontId="19" fillId="0" borderId="1" xfId="0" applyNumberFormat="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0" fontId="24" fillId="0" borderId="0" xfId="0" applyFont="1" applyFill="1"/>
    <xf numFmtId="0" fontId="11" fillId="0" borderId="0" xfId="0" applyFont="1"/>
    <xf numFmtId="0" fontId="17" fillId="0" borderId="0" xfId="0" applyFont="1" applyBorder="1" applyAlignment="1">
      <alignment vertical="center" wrapText="1"/>
    </xf>
    <xf numFmtId="168"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0" fontId="19" fillId="0" borderId="1" xfId="0" applyFont="1" applyBorder="1" applyAlignment="1">
      <alignment horizontal="center" vertical="top" wrapText="1"/>
    </xf>
    <xf numFmtId="168" fontId="19" fillId="0" borderId="1" xfId="0" applyNumberFormat="1" applyFont="1" applyBorder="1" applyAlignment="1">
      <alignment horizontal="center" vertical="center"/>
    </xf>
    <xf numFmtId="3" fontId="19" fillId="0" borderId="1" xfId="0" applyNumberFormat="1" applyFont="1" applyBorder="1" applyAlignment="1">
      <alignment horizontal="center" vertical="center"/>
    </xf>
    <xf numFmtId="43" fontId="17" fillId="0" borderId="0" xfId="0" applyNumberFormat="1" applyFont="1"/>
    <xf numFmtId="169" fontId="17" fillId="0" borderId="0" xfId="0" applyNumberFormat="1" applyFont="1"/>
    <xf numFmtId="3" fontId="17" fillId="0" borderId="0" xfId="0" applyNumberFormat="1" applyFont="1"/>
    <xf numFmtId="170" fontId="17" fillId="0" borderId="0" xfId="0" applyNumberFormat="1" applyFont="1"/>
    <xf numFmtId="0" fontId="11" fillId="0" borderId="0" xfId="0" applyFont="1" applyAlignment="1">
      <alignment horizontal="left" vertical="center"/>
    </xf>
    <xf numFmtId="169" fontId="11" fillId="0" borderId="0" xfId="0" applyNumberFormat="1" applyFont="1" applyAlignment="1">
      <alignment horizontal="left" vertical="center"/>
    </xf>
    <xf numFmtId="169" fontId="17" fillId="0" borderId="0" xfId="0" applyNumberFormat="1" applyFont="1" applyAlignment="1">
      <alignment vertical="center"/>
    </xf>
    <xf numFmtId="0" fontId="17" fillId="0" borderId="0" xfId="0" applyFont="1" applyAlignment="1">
      <alignment vertical="center"/>
    </xf>
    <xf numFmtId="43" fontId="17" fillId="0" borderId="0" xfId="0" applyNumberFormat="1" applyFont="1" applyAlignment="1">
      <alignment vertical="center"/>
    </xf>
    <xf numFmtId="170" fontId="17" fillId="0" borderId="0" xfId="0" applyNumberFormat="1" applyFont="1" applyAlignment="1">
      <alignment vertical="center"/>
    </xf>
    <xf numFmtId="0" fontId="24" fillId="0" borderId="0" xfId="0" applyFont="1"/>
    <xf numFmtId="0" fontId="9" fillId="0" borderId="1" xfId="0" applyFont="1" applyBorder="1" applyAlignment="1">
      <alignment horizontal="center" vertical="center" wrapText="1"/>
    </xf>
    <xf numFmtId="0" fontId="19" fillId="0" borderId="1" xfId="0" applyFont="1" applyBorder="1" applyAlignment="1">
      <alignment horizontal="left" vertical="center" wrapText="1"/>
    </xf>
    <xf numFmtId="169" fontId="19" fillId="0" borderId="1" xfId="11" applyNumberFormat="1" applyFont="1" applyBorder="1" applyAlignment="1">
      <alignment wrapText="1"/>
    </xf>
    <xf numFmtId="1" fontId="19" fillId="0" borderId="1" xfId="0" applyNumberFormat="1" applyFont="1" applyBorder="1" applyAlignment="1">
      <alignment horizontal="center" vertical="center" wrapText="1"/>
    </xf>
    <xf numFmtId="3" fontId="19" fillId="0" borderId="1" xfId="0" applyNumberFormat="1" applyFont="1" applyBorder="1" applyAlignment="1">
      <alignment horizontal="center"/>
    </xf>
    <xf numFmtId="1" fontId="19" fillId="0" borderId="1" xfId="0" applyNumberFormat="1" applyFont="1" applyBorder="1" applyAlignment="1">
      <alignment horizontal="center"/>
    </xf>
    <xf numFmtId="3" fontId="19" fillId="2" borderId="1" xfId="0" applyNumberFormat="1" applyFont="1" applyFill="1" applyBorder="1" applyAlignment="1">
      <alignment horizontal="center"/>
    </xf>
    <xf numFmtId="167" fontId="19" fillId="0" borderId="1" xfId="0" applyNumberFormat="1" applyFont="1" applyBorder="1" applyAlignment="1">
      <alignment horizontal="center"/>
    </xf>
    <xf numFmtId="167" fontId="19" fillId="2" borderId="1" xfId="0" applyNumberFormat="1" applyFont="1" applyFill="1" applyBorder="1" applyAlignment="1">
      <alignment horizontal="center"/>
    </xf>
    <xf numFmtId="167" fontId="19" fillId="0" borderId="1" xfId="0" applyNumberFormat="1" applyFont="1" applyFill="1" applyBorder="1" applyAlignment="1">
      <alignment horizontal="center"/>
    </xf>
    <xf numFmtId="0" fontId="19" fillId="0" borderId="0" xfId="0" applyFont="1" applyAlignment="1">
      <alignment horizontal="center"/>
    </xf>
    <xf numFmtId="169" fontId="19" fillId="0" borderId="1" xfId="11" applyNumberFormat="1" applyFont="1" applyBorder="1" applyAlignment="1">
      <alignment horizontal="center" wrapText="1"/>
    </xf>
    <xf numFmtId="1" fontId="19" fillId="0" borderId="1" xfId="0" applyNumberFormat="1" applyFont="1" applyBorder="1" applyAlignment="1">
      <alignment horizontal="center" wrapText="1"/>
    </xf>
    <xf numFmtId="3" fontId="12"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169" fontId="17" fillId="0" borderId="1" xfId="11" applyNumberFormat="1" applyFont="1" applyFill="1" applyBorder="1" applyAlignment="1">
      <alignment wrapText="1"/>
    </xf>
    <xf numFmtId="169" fontId="17" fillId="0" borderId="1" xfId="11" applyNumberFormat="1" applyFont="1" applyBorder="1" applyAlignment="1">
      <alignment wrapText="1"/>
    </xf>
    <xf numFmtId="1" fontId="17"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7" fillId="0" borderId="1" xfId="0" applyNumberFormat="1" applyFont="1" applyBorder="1" applyAlignment="1">
      <alignment horizontal="center" vertical="center"/>
    </xf>
    <xf numFmtId="167" fontId="17" fillId="0" borderId="1" xfId="0" applyNumberFormat="1" applyFont="1" applyBorder="1" applyAlignment="1">
      <alignment horizontal="center"/>
    </xf>
    <xf numFmtId="167" fontId="17" fillId="2" borderId="1" xfId="0" applyNumberFormat="1" applyFont="1" applyFill="1" applyBorder="1" applyAlignment="1">
      <alignment horizontal="center"/>
    </xf>
    <xf numFmtId="3" fontId="13" fillId="0" borderId="1" xfId="0"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3" fontId="11" fillId="0" borderId="1" xfId="0" applyNumberFormat="1" applyFont="1" applyBorder="1" applyAlignment="1">
      <alignment horizontal="center" vertical="center"/>
    </xf>
    <xf numFmtId="2" fontId="12" fillId="0" borderId="1" xfId="0" applyNumberFormat="1" applyFont="1" applyBorder="1" applyAlignment="1">
      <alignment horizontal="center" vertical="center"/>
    </xf>
    <xf numFmtId="165" fontId="19" fillId="0" borderId="1" xfId="0" applyNumberFormat="1" applyFont="1" applyBorder="1" applyAlignment="1">
      <alignment horizontal="center"/>
    </xf>
    <xf numFmtId="3" fontId="25" fillId="3" borderId="0" xfId="12" applyNumberFormat="1" applyFont="1" applyFill="1"/>
    <xf numFmtId="2" fontId="25" fillId="3" borderId="0" xfId="12" applyNumberFormat="1" applyFont="1" applyFill="1"/>
    <xf numFmtId="0" fontId="25" fillId="3" borderId="0" xfId="12" applyFont="1" applyFill="1"/>
    <xf numFmtId="0" fontId="26" fillId="3" borderId="0" xfId="12" applyFont="1" applyFill="1"/>
    <xf numFmtId="0" fontId="17" fillId="3" borderId="1" xfId="12" applyFont="1" applyFill="1" applyBorder="1"/>
    <xf numFmtId="2" fontId="17" fillId="3" borderId="1" xfId="12" applyNumberFormat="1" applyFont="1" applyFill="1" applyBorder="1" applyAlignment="1">
      <alignment horizontal="center"/>
    </xf>
    <xf numFmtId="0" fontId="12" fillId="3" borderId="1" xfId="12" applyFont="1" applyFill="1" applyBorder="1" applyAlignment="1">
      <alignment horizontal="left" vertical="top" wrapText="1"/>
    </xf>
    <xf numFmtId="3" fontId="17" fillId="3" borderId="1" xfId="12" applyNumberFormat="1" applyFont="1" applyFill="1" applyBorder="1"/>
    <xf numFmtId="2" fontId="25" fillId="3" borderId="0" xfId="12" applyNumberFormat="1" applyFont="1" applyFill="1" applyAlignment="1">
      <alignment horizontal="center"/>
    </xf>
    <xf numFmtId="0" fontId="25" fillId="3" borderId="0" xfId="12" applyFont="1" applyFill="1" applyBorder="1"/>
    <xf numFmtId="0" fontId="13" fillId="3" borderId="1" xfId="12" applyFont="1" applyFill="1" applyBorder="1" applyAlignment="1">
      <alignment horizontal="left" vertical="top" wrapText="1"/>
    </xf>
    <xf numFmtId="1" fontId="17" fillId="3" borderId="1" xfId="12" applyNumberFormat="1" applyFont="1" applyFill="1" applyBorder="1"/>
    <xf numFmtId="1" fontId="17" fillId="3" borderId="0" xfId="12" applyNumberFormat="1" applyFont="1" applyFill="1" applyBorder="1"/>
    <xf numFmtId="0" fontId="13" fillId="3" borderId="1" xfId="12" applyFont="1" applyFill="1" applyBorder="1" applyAlignment="1">
      <alignment horizontal="left" vertical="center"/>
    </xf>
    <xf numFmtId="0" fontId="19" fillId="0" borderId="0" xfId="0" applyFont="1" applyAlignment="1">
      <alignment horizontal="left"/>
    </xf>
    <xf numFmtId="0" fontId="19" fillId="0" borderId="0" xfId="0" applyFont="1" applyBorder="1" applyAlignment="1">
      <alignment horizontal="left" vertical="top" wrapText="1"/>
    </xf>
    <xf numFmtId="0" fontId="17" fillId="0" borderId="0" xfId="0" applyFont="1" applyBorder="1" applyAlignment="1">
      <alignment horizontal="right" vertical="top" wrapText="1"/>
    </xf>
    <xf numFmtId="3" fontId="19" fillId="0" borderId="2" xfId="0" applyNumberFormat="1" applyFont="1" applyBorder="1" applyAlignment="1">
      <alignment horizontal="left" vertical="top" wrapText="1"/>
    </xf>
    <xf numFmtId="168" fontId="17" fillId="0" borderId="1" xfId="0" applyNumberFormat="1" applyFont="1" applyBorder="1"/>
    <xf numFmtId="3" fontId="19" fillId="0" borderId="1" xfId="0" applyNumberFormat="1" applyFont="1" applyBorder="1" applyAlignment="1">
      <alignment horizontal="left" vertical="top" wrapText="1"/>
    </xf>
    <xf numFmtId="3" fontId="21" fillId="0" borderId="1" xfId="0" applyNumberFormat="1" applyFont="1" applyBorder="1" applyAlignment="1">
      <alignment horizontal="left" vertical="top" wrapText="1"/>
    </xf>
    <xf numFmtId="168" fontId="21" fillId="0" borderId="1" xfId="0" applyNumberFormat="1" applyFont="1" applyBorder="1"/>
    <xf numFmtId="3" fontId="11" fillId="0" borderId="1" xfId="0" applyNumberFormat="1" applyFont="1" applyBorder="1" applyAlignment="1">
      <alignment horizontal="left" vertical="top" wrapText="1"/>
    </xf>
    <xf numFmtId="168" fontId="19" fillId="0" borderId="1" xfId="0" applyNumberFormat="1" applyFont="1" applyBorder="1"/>
    <xf numFmtId="0" fontId="9" fillId="0" borderId="0" xfId="0" applyFont="1" applyFill="1"/>
    <xf numFmtId="0" fontId="12" fillId="0" borderId="1" xfId="0" applyFont="1" applyBorder="1" applyAlignment="1">
      <alignment vertical="top" wrapText="1"/>
    </xf>
    <xf numFmtId="0" fontId="19" fillId="0" borderId="1" xfId="0" applyFont="1" applyBorder="1" applyAlignment="1">
      <alignment horizontal="center" vertical="center"/>
    </xf>
    <xf numFmtId="0" fontId="17" fillId="0" borderId="0" xfId="0" applyFont="1" applyFill="1" applyBorder="1"/>
    <xf numFmtId="0" fontId="17" fillId="0" borderId="1" xfId="0" applyFont="1" applyBorder="1" applyAlignment="1">
      <alignment vertical="center" wrapText="1"/>
    </xf>
    <xf numFmtId="0" fontId="17" fillId="0" borderId="1" xfId="0" applyFont="1" applyFill="1" applyBorder="1" applyAlignment="1">
      <alignment vertical="center" wrapText="1"/>
    </xf>
    <xf numFmtId="167" fontId="17" fillId="0" borderId="1" xfId="0" applyNumberFormat="1" applyFont="1" applyFill="1" applyBorder="1" applyAlignment="1">
      <alignment horizontal="center"/>
    </xf>
    <xf numFmtId="0" fontId="19" fillId="0" borderId="1" xfId="0" applyFont="1" applyFill="1" applyBorder="1" applyAlignment="1">
      <alignment vertical="center" wrapText="1"/>
    </xf>
    <xf numFmtId="0" fontId="17" fillId="0" borderId="0" xfId="0" applyFont="1" applyFill="1" applyBorder="1" applyAlignment="1">
      <alignment vertical="center" wrapText="1"/>
    </xf>
    <xf numFmtId="167" fontId="17" fillId="0" borderId="0" xfId="0" applyNumberFormat="1" applyFont="1" applyFill="1" applyBorder="1" applyAlignment="1">
      <alignment horizontal="center" vertical="center"/>
    </xf>
    <xf numFmtId="167" fontId="17" fillId="0" borderId="0" xfId="0" applyNumberFormat="1" applyFont="1" applyFill="1" applyBorder="1" applyAlignment="1">
      <alignment horizontal="center"/>
    </xf>
    <xf numFmtId="0" fontId="19" fillId="0" borderId="0" xfId="0" applyFont="1" applyFill="1"/>
    <xf numFmtId="0" fontId="17" fillId="0" borderId="0" xfId="0" applyFont="1" applyFill="1" applyAlignment="1">
      <alignment vertical="center" wrapText="1"/>
    </xf>
    <xf numFmtId="0" fontId="19" fillId="0" borderId="0" xfId="0" applyFont="1" applyBorder="1" applyAlignment="1">
      <alignment horizontal="center" vertical="center"/>
    </xf>
    <xf numFmtId="0" fontId="9" fillId="0" borderId="1" xfId="0" applyFont="1" applyBorder="1" applyAlignment="1">
      <alignment horizontal="left" vertical="center" wrapText="1"/>
    </xf>
    <xf numFmtId="167" fontId="9" fillId="0" borderId="1" xfId="0" applyNumberFormat="1" applyFont="1" applyFill="1" applyBorder="1" applyAlignment="1">
      <alignment horizontal="center" vertical="center"/>
    </xf>
    <xf numFmtId="0" fontId="17" fillId="0" borderId="11" xfId="0" applyFont="1" applyBorder="1" applyAlignment="1">
      <alignment horizontal="left" vertical="center" wrapText="1"/>
    </xf>
    <xf numFmtId="167" fontId="17" fillId="0" borderId="11" xfId="0" applyNumberFormat="1" applyFont="1" applyFill="1" applyBorder="1" applyAlignment="1">
      <alignment horizontal="center" vertical="center"/>
    </xf>
    <xf numFmtId="0" fontId="17" fillId="0" borderId="12" xfId="0" applyFont="1" applyBorder="1" applyAlignment="1">
      <alignment horizontal="left" vertical="center" wrapText="1"/>
    </xf>
    <xf numFmtId="167" fontId="11" fillId="0" borderId="1" xfId="0" applyNumberFormat="1" applyFont="1" applyFill="1" applyBorder="1" applyAlignment="1">
      <alignment horizontal="center" vertical="center"/>
    </xf>
    <xf numFmtId="0" fontId="17" fillId="0" borderId="1" xfId="0" applyFont="1" applyBorder="1" applyAlignment="1">
      <alignment horizontal="center"/>
    </xf>
    <xf numFmtId="0" fontId="19" fillId="0" borderId="1" xfId="0" applyFont="1" applyFill="1" applyBorder="1" applyAlignment="1">
      <alignment wrapText="1"/>
    </xf>
    <xf numFmtId="1" fontId="19" fillId="0" borderId="1" xfId="0" applyNumberFormat="1" applyFont="1" applyFill="1" applyBorder="1" applyAlignment="1">
      <alignment horizontal="center" vertical="center"/>
    </xf>
    <xf numFmtId="168" fontId="19" fillId="0" borderId="1" xfId="0" applyNumberFormat="1" applyFont="1" applyFill="1" applyBorder="1" applyAlignment="1">
      <alignment horizontal="center" vertical="center"/>
    </xf>
    <xf numFmtId="0" fontId="19" fillId="0" borderId="1" xfId="0" applyFont="1" applyFill="1" applyBorder="1" applyAlignment="1">
      <alignment vertical="center"/>
    </xf>
    <xf numFmtId="1" fontId="19" fillId="0" borderId="1" xfId="0" applyNumberFormat="1" applyFont="1" applyBorder="1" applyAlignment="1">
      <alignment horizontal="center" vertical="center"/>
    </xf>
    <xf numFmtId="1" fontId="17" fillId="0" borderId="1" xfId="0" applyNumberFormat="1" applyFont="1" applyFill="1" applyBorder="1" applyAlignment="1">
      <alignment horizontal="center" vertical="center"/>
    </xf>
    <xf numFmtId="168" fontId="17" fillId="0" borderId="1" xfId="0" applyNumberFormat="1" applyFont="1" applyFill="1" applyBorder="1" applyAlignment="1">
      <alignment horizontal="center" vertical="center"/>
    </xf>
    <xf numFmtId="0" fontId="11" fillId="0" borderId="0" xfId="12" applyFont="1" applyAlignment="1">
      <alignment horizontal="left" vertical="center" wrapText="1"/>
    </xf>
    <xf numFmtId="0" fontId="9" fillId="0" borderId="0" xfId="12" applyFont="1" applyAlignment="1">
      <alignment horizontal="left" wrapText="1"/>
    </xf>
    <xf numFmtId="0" fontId="11" fillId="0" borderId="1" xfId="12" applyFont="1" applyBorder="1" applyAlignment="1">
      <alignment horizontal="center" vertical="center" wrapText="1"/>
    </xf>
    <xf numFmtId="0" fontId="13" fillId="0" borderId="0" xfId="12" applyFont="1" applyAlignment="1">
      <alignment horizontal="left" vertical="center" wrapText="1"/>
    </xf>
    <xf numFmtId="0" fontId="11" fillId="0" borderId="2" xfId="12" applyFont="1" applyBorder="1" applyAlignment="1">
      <alignment horizontal="center" vertical="center" wrapText="1"/>
    </xf>
    <xf numFmtId="0" fontId="11" fillId="0" borderId="9" xfId="12" applyFont="1" applyBorder="1" applyAlignment="1">
      <alignment horizontal="center" vertical="center" wrapText="1"/>
    </xf>
    <xf numFmtId="0" fontId="11" fillId="0" borderId="10" xfId="12" applyFont="1" applyBorder="1" applyAlignment="1">
      <alignment horizontal="center" vertical="center" wrapText="1"/>
    </xf>
    <xf numFmtId="0" fontId="17" fillId="0" borderId="0" xfId="0" applyFont="1" applyAlignment="1">
      <alignment horizontal="left" wrapText="1"/>
    </xf>
    <xf numFmtId="0" fontId="19" fillId="0" borderId="1" xfId="0" applyFont="1" applyBorder="1" applyAlignment="1">
      <alignment horizontal="center" vertical="center" wrapText="1"/>
    </xf>
    <xf numFmtId="0" fontId="17" fillId="3" borderId="0" xfId="12" applyFont="1" applyFill="1" applyAlignment="1">
      <alignment horizontal="left" wrapText="1"/>
    </xf>
    <xf numFmtId="0" fontId="17" fillId="0" borderId="1" xfId="0" applyFont="1" applyBorder="1" applyAlignment="1">
      <alignment horizont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xf>
    <xf numFmtId="0" fontId="17" fillId="3" borderId="0" xfId="0" applyFont="1" applyFill="1" applyAlignment="1">
      <alignment horizontal="left" wrapText="1"/>
    </xf>
    <xf numFmtId="0" fontId="13" fillId="3" borderId="0" xfId="14" applyFont="1" applyFill="1" applyAlignment="1">
      <alignment horizontal="left" wrapText="1"/>
    </xf>
    <xf numFmtId="0" fontId="17" fillId="0" borderId="1" xfId="0" applyFont="1" applyBorder="1" applyAlignment="1">
      <alignment horizontal="center" vertical="center" wrapText="1"/>
    </xf>
    <xf numFmtId="0" fontId="19" fillId="3" borderId="0" xfId="12" applyFont="1" applyFill="1" applyAlignment="1">
      <alignment horizontal="left" wrapText="1"/>
    </xf>
  </cellXfs>
  <cellStyles count="15">
    <cellStyle name="En-tête" xfId="2" xr:uid="{00000000-0005-0000-0000-000000000000}"/>
    <cellStyle name="Lien hypertexte 3" xfId="7" xr:uid="{00000000-0005-0000-0000-000001000000}"/>
    <cellStyle name="Milliers" xfId="11" builtinId="3"/>
    <cellStyle name="Milliers 2 2" xfId="6" xr:uid="{00000000-0005-0000-0000-000002000000}"/>
    <cellStyle name="Normal" xfId="0" builtinId="0"/>
    <cellStyle name="Normal 2" xfId="1" xr:uid="{00000000-0005-0000-0000-000004000000}"/>
    <cellStyle name="Normal 3" xfId="12" xr:uid="{5521CB3D-DFDD-4F93-8D05-128537B6E603}"/>
    <cellStyle name="Normal 3 2" xfId="8" xr:uid="{00000000-0005-0000-0000-000005000000}"/>
    <cellStyle name="Normal 4" xfId="9" xr:uid="{00000000-0005-0000-0000-000006000000}"/>
    <cellStyle name="Normal 5" xfId="14" xr:uid="{91586410-997E-45E3-8921-106D0DD7D674}"/>
    <cellStyle name="Normal 9" xfId="10" xr:uid="{00000000-0005-0000-0000-000007000000}"/>
    <cellStyle name="Pourcentage 2" xfId="13" xr:uid="{7DE11B61-0731-4154-B698-BEC950293A63}"/>
    <cellStyle name="Résultat" xfId="3" xr:uid="{00000000-0005-0000-0000-000009000000}"/>
    <cellStyle name="Résultat2" xfId="4" xr:uid="{00000000-0005-0000-0000-00000A000000}"/>
    <cellStyle name="Titre1" xfId="5" xr:uid="{00000000-0005-0000-0000-00000B000000}"/>
  </cellStyles>
  <dxfs count="0"/>
  <tableStyles count="0" defaultTableStyle="TableStyleMedium2" defaultPivotStyle="PivotStyleLight16"/>
  <colors>
    <mruColors>
      <color rgb="FFFF5050"/>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9A965-CD8E-493F-B76E-228FA40B32F7}">
  <sheetPr>
    <pageSetUpPr fitToPage="1"/>
  </sheetPr>
  <dimension ref="A1:AMJ18"/>
  <sheetViews>
    <sheetView showGridLines="0" tabSelected="1" zoomScaleNormal="100" workbookViewId="0">
      <selection activeCell="K9" sqref="K9"/>
    </sheetView>
  </sheetViews>
  <sheetFormatPr baseColWidth="10" defaultColWidth="11.453125" defaultRowHeight="14" x14ac:dyDescent="0.3"/>
  <cols>
    <col min="1" max="1" width="3" style="1" customWidth="1"/>
    <col min="2" max="2" width="29.26953125" style="2" customWidth="1"/>
    <col min="3" max="3" width="8.453125" style="2" customWidth="1"/>
    <col min="4" max="4" width="13.1796875" style="2" customWidth="1"/>
    <col min="5" max="5" width="7.81640625" style="2" customWidth="1"/>
    <col min="6" max="6" width="6.81640625" style="1" customWidth="1"/>
    <col min="7" max="7" width="6" style="1" customWidth="1"/>
    <col min="8" max="8" width="6.7265625" style="1" customWidth="1"/>
    <col min="9" max="9" width="8.26953125" style="1" customWidth="1"/>
    <col min="10" max="1021" width="11.453125" style="1"/>
    <col min="1022" max="16384" width="11.453125" style="3"/>
  </cols>
  <sheetData>
    <row r="1" spans="2:9" ht="15.65" customHeight="1" x14ac:dyDescent="0.3"/>
    <row r="2" spans="2:9" ht="23.15" customHeight="1" x14ac:dyDescent="0.3">
      <c r="B2" s="180" t="s">
        <v>165</v>
      </c>
      <c r="C2" s="180"/>
      <c r="D2" s="180"/>
      <c r="E2" s="180"/>
      <c r="F2" s="180"/>
      <c r="G2" s="180"/>
      <c r="H2" s="180"/>
    </row>
    <row r="3" spans="2:9" x14ac:dyDescent="0.3">
      <c r="B3" s="4"/>
      <c r="C3" s="5"/>
      <c r="D3" s="5"/>
    </row>
    <row r="4" spans="2:9" ht="33" customHeight="1" x14ac:dyDescent="0.3">
      <c r="B4" s="182" t="s">
        <v>4</v>
      </c>
      <c r="C4" s="184" t="s">
        <v>80</v>
      </c>
      <c r="D4" s="185"/>
      <c r="E4" s="184" t="s">
        <v>95</v>
      </c>
      <c r="F4" s="186"/>
      <c r="G4" s="186"/>
      <c r="H4" s="186"/>
      <c r="I4" s="185"/>
    </row>
    <row r="5" spans="2:9" ht="21" x14ac:dyDescent="0.3">
      <c r="B5" s="182"/>
      <c r="C5" s="6" t="s">
        <v>11</v>
      </c>
      <c r="D5" s="6" t="s">
        <v>20</v>
      </c>
      <c r="E5" s="6" t="s">
        <v>96</v>
      </c>
      <c r="F5" s="6" t="s">
        <v>97</v>
      </c>
      <c r="G5" s="6" t="s">
        <v>98</v>
      </c>
      <c r="H5" s="6" t="s">
        <v>99</v>
      </c>
      <c r="I5" s="6" t="s">
        <v>100</v>
      </c>
    </row>
    <row r="6" spans="2:9" x14ac:dyDescent="0.3">
      <c r="B6" s="7" t="s">
        <v>8</v>
      </c>
      <c r="C6" s="8">
        <v>355600</v>
      </c>
      <c r="D6" s="8" t="s">
        <v>144</v>
      </c>
      <c r="E6" s="9">
        <v>36.9579869692204</v>
      </c>
      <c r="F6" s="10">
        <v>1.698873905185597</v>
      </c>
      <c r="G6" s="10">
        <v>7.0928743709614981</v>
      </c>
      <c r="H6" s="10">
        <v>7.5344220300992637</v>
      </c>
      <c r="I6" s="11">
        <v>16.940013480116829</v>
      </c>
    </row>
    <row r="7" spans="2:9" x14ac:dyDescent="0.3">
      <c r="B7" s="7" t="s">
        <v>23</v>
      </c>
      <c r="C7" s="8">
        <v>294250</v>
      </c>
      <c r="D7" s="8">
        <v>295170</v>
      </c>
      <c r="E7" s="9">
        <v>22.941396976133948</v>
      </c>
      <c r="F7" s="12">
        <v>-8.8007311376637448E-2</v>
      </c>
      <c r="G7" s="11">
        <v>4.4365101809954757</v>
      </c>
      <c r="H7" s="11">
        <v>6.5461393596986817</v>
      </c>
      <c r="I7" s="11">
        <v>10.583531175809071</v>
      </c>
    </row>
    <row r="8" spans="2:9" x14ac:dyDescent="0.3">
      <c r="B8" s="13" t="s">
        <v>2</v>
      </c>
      <c r="C8" s="8"/>
      <c r="D8" s="8"/>
      <c r="E8" s="9"/>
      <c r="F8" s="14"/>
      <c r="G8" s="15"/>
      <c r="H8" s="15"/>
      <c r="I8" s="15"/>
    </row>
    <row r="9" spans="2:9" ht="20" x14ac:dyDescent="0.3">
      <c r="B9" s="16" t="s">
        <v>79</v>
      </c>
      <c r="C9" s="17">
        <v>120470</v>
      </c>
      <c r="D9" s="17">
        <v>125960</v>
      </c>
      <c r="E9" s="18">
        <v>15.443130785445881</v>
      </c>
      <c r="F9" s="14">
        <v>0.24671707122960607</v>
      </c>
      <c r="G9" s="19">
        <v>2.5044868657203461</v>
      </c>
      <c r="H9" s="15">
        <v>4.1019108280254777</v>
      </c>
      <c r="I9" s="15">
        <v>7.9186142425075614</v>
      </c>
    </row>
    <row r="10" spans="2:9" ht="22" x14ac:dyDescent="0.3">
      <c r="B10" s="13" t="s">
        <v>117</v>
      </c>
      <c r="C10" s="17">
        <v>11620</v>
      </c>
      <c r="D10" s="17">
        <v>9660</v>
      </c>
      <c r="E10" s="18">
        <v>13.513513513513514</v>
      </c>
      <c r="F10" s="14">
        <v>-6.8466730954676951</v>
      </c>
      <c r="G10" s="15">
        <v>6.9072164948453612</v>
      </c>
      <c r="H10" s="15">
        <v>5.7797164667393677</v>
      </c>
      <c r="I10" s="15">
        <v>7.7555816686251475</v>
      </c>
    </row>
    <row r="11" spans="2:9" ht="22" x14ac:dyDescent="0.3">
      <c r="B11" s="13" t="s">
        <v>118</v>
      </c>
      <c r="C11" s="17">
        <v>96060</v>
      </c>
      <c r="D11" s="17">
        <v>94260</v>
      </c>
      <c r="E11" s="18">
        <v>11.011659404074903</v>
      </c>
      <c r="F11" s="14">
        <v>-1.2880929940307886</v>
      </c>
      <c r="G11" s="15">
        <v>4.8418972332015811</v>
      </c>
      <c r="H11" s="15">
        <v>1.7085427135678393</v>
      </c>
      <c r="I11" s="15">
        <v>5.4646095866211279</v>
      </c>
    </row>
    <row r="12" spans="2:9" x14ac:dyDescent="0.3">
      <c r="B12" s="13" t="s">
        <v>111</v>
      </c>
      <c r="C12" s="17">
        <v>31380</v>
      </c>
      <c r="D12" s="17">
        <v>30420</v>
      </c>
      <c r="E12" s="18">
        <v>57.128099173553714</v>
      </c>
      <c r="F12" s="14">
        <v>3.7871033776867966</v>
      </c>
      <c r="G12" s="15">
        <v>7.678177810433505</v>
      </c>
      <c r="H12" s="15">
        <v>15.829787234042552</v>
      </c>
      <c r="I12" s="15">
        <v>21.384297520661157</v>
      </c>
    </row>
    <row r="13" spans="2:9" x14ac:dyDescent="0.3">
      <c r="B13" s="13" t="s">
        <v>119</v>
      </c>
      <c r="C13" s="17">
        <v>32360</v>
      </c>
      <c r="D13" s="17">
        <v>32210</v>
      </c>
      <c r="E13" s="18">
        <v>137.71217712177122</v>
      </c>
      <c r="F13" s="14">
        <v>9.7818677573278805</v>
      </c>
      <c r="G13" s="15">
        <v>13.413219945883261</v>
      </c>
      <c r="H13" s="15">
        <v>29.739217652958878</v>
      </c>
      <c r="I13" s="15">
        <v>47.158671586715869</v>
      </c>
    </row>
    <row r="14" spans="2:9" x14ac:dyDescent="0.3">
      <c r="B14" s="16" t="s">
        <v>120</v>
      </c>
      <c r="C14" s="17">
        <v>2360</v>
      </c>
      <c r="D14" s="17">
        <v>2660</v>
      </c>
      <c r="E14" s="18">
        <v>-42.795698924731184</v>
      </c>
      <c r="F14" s="14">
        <v>-49.525616698292218</v>
      </c>
      <c r="G14" s="15">
        <v>-18.040435458786934</v>
      </c>
      <c r="H14" s="15">
        <v>15.026833631484795</v>
      </c>
      <c r="I14" s="15">
        <v>20.21505376344086</v>
      </c>
    </row>
    <row r="15" spans="2:9" x14ac:dyDescent="0.3">
      <c r="B15" s="7" t="s">
        <v>121</v>
      </c>
      <c r="C15" s="8">
        <v>61350</v>
      </c>
      <c r="D15" s="8">
        <v>69510</v>
      </c>
      <c r="E15" s="9">
        <v>157.73081201334816</v>
      </c>
      <c r="F15" s="12">
        <v>8.287895310796074</v>
      </c>
      <c r="G15" s="11">
        <v>21.227573182247404</v>
      </c>
      <c r="H15" s="11">
        <v>13.141025641025642</v>
      </c>
      <c r="I15" s="11">
        <v>73.526140155728598</v>
      </c>
    </row>
    <row r="16" spans="2:9" x14ac:dyDescent="0.3">
      <c r="B16" s="7" t="s">
        <v>122</v>
      </c>
      <c r="C16" s="8">
        <v>1650</v>
      </c>
      <c r="D16" s="8">
        <v>1080</v>
      </c>
      <c r="E16" s="9" t="s">
        <v>57</v>
      </c>
      <c r="F16" s="9" t="s">
        <v>57</v>
      </c>
      <c r="G16" s="9" t="s">
        <v>57</v>
      </c>
      <c r="H16" s="9" t="s">
        <v>57</v>
      </c>
      <c r="I16" s="9" t="s">
        <v>57</v>
      </c>
    </row>
    <row r="17" spans="2:1024" s="1" customFormat="1" x14ac:dyDescent="0.3">
      <c r="B17" s="183"/>
      <c r="C17" s="183"/>
      <c r="D17" s="183"/>
      <c r="E17" s="2"/>
      <c r="AMH17" s="3"/>
      <c r="AMI17" s="3"/>
      <c r="AMJ17" s="3"/>
    </row>
    <row r="18" spans="2:1024" ht="200" customHeight="1" x14ac:dyDescent="0.3">
      <c r="B18" s="181" t="s">
        <v>172</v>
      </c>
      <c r="C18" s="181"/>
      <c r="D18" s="181"/>
      <c r="E18" s="181"/>
      <c r="F18" s="181"/>
      <c r="G18" s="181"/>
      <c r="H18" s="181"/>
      <c r="I18" s="181"/>
    </row>
  </sheetData>
  <mergeCells count="6">
    <mergeCell ref="B18:I18"/>
    <mergeCell ref="B4:B5"/>
    <mergeCell ref="B17:D17"/>
    <mergeCell ref="C4:D4"/>
    <mergeCell ref="E4:I4"/>
    <mergeCell ref="B2:H2"/>
  </mergeCells>
  <pageMargins left="0.7" right="0.7" top="0.75" bottom="0.75" header="0.511811023622047" footer="0.511811023622047"/>
  <pageSetup paperSize="9" scale="97"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F18D2-55A3-4809-8FB8-448597A29629}">
  <sheetPr>
    <pageSetUpPr fitToPage="1"/>
  </sheetPr>
  <dimension ref="B2:J15"/>
  <sheetViews>
    <sheetView workbookViewId="0"/>
  </sheetViews>
  <sheetFormatPr baseColWidth="10" defaultColWidth="11.453125" defaultRowHeight="14" x14ac:dyDescent="0.3"/>
  <cols>
    <col min="1" max="1" width="4.1796875" style="63" customWidth="1"/>
    <col min="2" max="2" width="42.54296875" style="63" customWidth="1"/>
    <col min="3" max="3" width="19" style="63" bestFit="1" customWidth="1"/>
    <col min="4" max="4" width="17.54296875" style="63" customWidth="1"/>
    <col min="5" max="5" width="18.453125" style="63" customWidth="1"/>
    <col min="6" max="6" width="11.453125" style="63"/>
    <col min="7" max="7" width="16" style="63" customWidth="1"/>
    <col min="8" max="8" width="11.453125" style="63"/>
    <col min="9" max="9" width="15.81640625" style="63" customWidth="1"/>
    <col min="10" max="16384" width="11.453125" style="63"/>
  </cols>
  <sheetData>
    <row r="2" spans="2:10" x14ac:dyDescent="0.3">
      <c r="B2" s="24" t="s">
        <v>108</v>
      </c>
    </row>
    <row r="4" spans="2:10" ht="30" x14ac:dyDescent="0.3">
      <c r="B4" s="64"/>
      <c r="C4" s="65" t="s">
        <v>89</v>
      </c>
      <c r="D4" s="65" t="s">
        <v>90</v>
      </c>
      <c r="E4" s="66" t="s">
        <v>91</v>
      </c>
      <c r="F4" s="65" t="s">
        <v>81</v>
      </c>
      <c r="G4" s="66" t="s">
        <v>92</v>
      </c>
      <c r="H4" s="65" t="s">
        <v>93</v>
      </c>
      <c r="I4" s="65" t="s">
        <v>94</v>
      </c>
      <c r="J4" s="65" t="s">
        <v>3</v>
      </c>
    </row>
    <row r="5" spans="2:10" x14ac:dyDescent="0.3">
      <c r="B5" s="67" t="s">
        <v>63</v>
      </c>
      <c r="C5" s="68">
        <v>27.324669641148599</v>
      </c>
      <c r="D5" s="68">
        <v>1.31630149098331</v>
      </c>
      <c r="E5" s="68">
        <v>9.6173972329688997</v>
      </c>
      <c r="F5" s="68">
        <v>16.996924042849699</v>
      </c>
      <c r="G5" s="68">
        <v>24.785365940583599</v>
      </c>
      <c r="H5" s="68">
        <v>16.260505056849901</v>
      </c>
      <c r="I5" s="68">
        <v>3.6988365946160102</v>
      </c>
      <c r="J5" s="69">
        <v>100</v>
      </c>
    </row>
    <row r="6" spans="2:10" x14ac:dyDescent="0.3">
      <c r="B6" s="67" t="s">
        <v>123</v>
      </c>
      <c r="C6" s="68">
        <v>35.227179260516202</v>
      </c>
      <c r="D6" s="68">
        <v>1.41359115761079</v>
      </c>
      <c r="E6" s="68">
        <v>0.23848171697475701</v>
      </c>
      <c r="F6" s="68">
        <v>4.5492656097114796</v>
      </c>
      <c r="G6" s="68">
        <v>18.046909892151501</v>
      </c>
      <c r="H6" s="68">
        <v>40.370065116225099</v>
      </c>
      <c r="I6" s="68">
        <v>0.15450724681012101</v>
      </c>
      <c r="J6" s="69">
        <v>100</v>
      </c>
    </row>
    <row r="7" spans="2:10" x14ac:dyDescent="0.3">
      <c r="B7" s="67" t="s">
        <v>124</v>
      </c>
      <c r="C7" s="68">
        <v>25.812945008532601</v>
      </c>
      <c r="D7" s="68">
        <v>3.0495594217900499</v>
      </c>
      <c r="E7" s="68">
        <v>27.972787517175501</v>
      </c>
      <c r="F7" s="68">
        <v>17.674104427380399</v>
      </c>
      <c r="G7" s="68">
        <v>10.299348677446</v>
      </c>
      <c r="H7" s="68">
        <v>6.8591996566122502</v>
      </c>
      <c r="I7" s="68">
        <v>8.3320552910632308</v>
      </c>
      <c r="J7" s="69">
        <v>100</v>
      </c>
    </row>
    <row r="8" spans="2:10" x14ac:dyDescent="0.3">
      <c r="B8" s="67" t="s">
        <v>53</v>
      </c>
      <c r="C8" s="68">
        <v>0.99310606779932198</v>
      </c>
      <c r="D8" s="68">
        <v>2.40053561093886</v>
      </c>
      <c r="E8" s="68">
        <v>12.6335967616563</v>
      </c>
      <c r="F8" s="68">
        <v>5.4883322707102904</v>
      </c>
      <c r="G8" s="68">
        <v>7.2151090005422702</v>
      </c>
      <c r="H8" s="68">
        <v>2.47965956621251</v>
      </c>
      <c r="I8" s="68">
        <v>68.789660722140397</v>
      </c>
      <c r="J8" s="69">
        <v>100</v>
      </c>
    </row>
    <row r="9" spans="2:10" x14ac:dyDescent="0.3">
      <c r="B9" s="67" t="s">
        <v>125</v>
      </c>
      <c r="C9" s="68">
        <v>2.6140505898004598</v>
      </c>
      <c r="D9" s="68">
        <v>3.42714217072727</v>
      </c>
      <c r="E9" s="68">
        <v>21.026562773592801</v>
      </c>
      <c r="F9" s="68">
        <v>14.190949643367301</v>
      </c>
      <c r="G9" s="68">
        <v>9.1770415263134204</v>
      </c>
      <c r="H9" s="68">
        <v>5.0099158576822402</v>
      </c>
      <c r="I9" s="68">
        <v>44.554337438516498</v>
      </c>
      <c r="J9" s="69">
        <v>100</v>
      </c>
    </row>
    <row r="10" spans="2:10" x14ac:dyDescent="0.3">
      <c r="B10" s="67" t="s">
        <v>126</v>
      </c>
      <c r="C10" s="68">
        <v>27.070650526281</v>
      </c>
      <c r="D10" s="68">
        <v>1.5907565873167899</v>
      </c>
      <c r="E10" s="68">
        <v>7.3192417511435997</v>
      </c>
      <c r="F10" s="68">
        <v>23.845822860599501</v>
      </c>
      <c r="G10" s="68">
        <v>22.098547738243202</v>
      </c>
      <c r="H10" s="68">
        <v>11.758405527875301</v>
      </c>
      <c r="I10" s="68">
        <v>6.3165750085405303</v>
      </c>
      <c r="J10" s="69">
        <v>100</v>
      </c>
    </row>
    <row r="11" spans="2:10" x14ac:dyDescent="0.3">
      <c r="B11" s="67" t="s">
        <v>7</v>
      </c>
      <c r="C11" s="68">
        <v>26.056119730173901</v>
      </c>
      <c r="D11" s="68">
        <v>2.3323007502982001</v>
      </c>
      <c r="E11" s="68">
        <v>5.9936800736115199</v>
      </c>
      <c r="F11" s="68">
        <v>10.8352353114004</v>
      </c>
      <c r="G11" s="68">
        <v>36.145932654112698</v>
      </c>
      <c r="H11" s="68">
        <v>11.0877810148989</v>
      </c>
      <c r="I11" s="68">
        <v>7.5489504655043902</v>
      </c>
      <c r="J11" s="69">
        <v>100</v>
      </c>
    </row>
    <row r="12" spans="2:10" x14ac:dyDescent="0.3">
      <c r="B12" s="67" t="s">
        <v>127</v>
      </c>
      <c r="C12" s="68">
        <v>29.415518001032499</v>
      </c>
      <c r="D12" s="68">
        <v>1.6119832200383799</v>
      </c>
      <c r="E12" s="68">
        <v>10.9465905234467</v>
      </c>
      <c r="F12" s="68">
        <v>16.477304689277599</v>
      </c>
      <c r="G12" s="68">
        <v>28.3826655920648</v>
      </c>
      <c r="H12" s="68">
        <v>10.2053051840699</v>
      </c>
      <c r="I12" s="68">
        <v>2.9606327900701599</v>
      </c>
      <c r="J12" s="69">
        <v>100</v>
      </c>
    </row>
    <row r="13" spans="2:10" x14ac:dyDescent="0.3">
      <c r="B13" s="70" t="s">
        <v>19</v>
      </c>
      <c r="C13" s="71">
        <v>25.802629284921501</v>
      </c>
      <c r="D13" s="71">
        <v>2.1110364998016098</v>
      </c>
      <c r="E13" s="71">
        <v>10.7734385238372</v>
      </c>
      <c r="F13" s="71">
        <v>12.490069010009501</v>
      </c>
      <c r="G13" s="71">
        <v>23.1537066500869</v>
      </c>
      <c r="H13" s="71">
        <v>15.929674490946599</v>
      </c>
      <c r="I13" s="71">
        <v>9.73944554039665</v>
      </c>
      <c r="J13" s="69">
        <v>100</v>
      </c>
    </row>
    <row r="15" spans="2:10" ht="95" customHeight="1" x14ac:dyDescent="0.3">
      <c r="B15" s="198" t="s">
        <v>148</v>
      </c>
      <c r="C15" s="198"/>
      <c r="D15" s="198"/>
      <c r="E15" s="198"/>
      <c r="F15" s="198"/>
      <c r="G15" s="198"/>
      <c r="H15" s="198"/>
      <c r="I15" s="198"/>
      <c r="J15" s="198"/>
    </row>
  </sheetData>
  <mergeCells count="1">
    <mergeCell ref="B15:J15"/>
  </mergeCells>
  <pageMargins left="0.7" right="0.7" top="0.75" bottom="0.75" header="0.3" footer="0.3"/>
  <pageSetup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8467D-DBF7-492F-9C32-93BE2C91B554}">
  <dimension ref="B2:F16"/>
  <sheetViews>
    <sheetView workbookViewId="0"/>
  </sheetViews>
  <sheetFormatPr baseColWidth="10" defaultColWidth="11.453125" defaultRowHeight="10" x14ac:dyDescent="0.2"/>
  <cols>
    <col min="1" max="1" width="2.81640625" style="58" customWidth="1"/>
    <col min="2" max="2" width="20.81640625" style="58" customWidth="1"/>
    <col min="3" max="16384" width="11.453125" style="58"/>
  </cols>
  <sheetData>
    <row r="2" spans="2:6" ht="10.5" x14ac:dyDescent="0.25">
      <c r="B2" s="24" t="s">
        <v>109</v>
      </c>
    </row>
    <row r="4" spans="2:6" x14ac:dyDescent="0.2">
      <c r="B4" s="59" t="s">
        <v>82</v>
      </c>
      <c r="C4" s="60">
        <v>12.534760814496799</v>
      </c>
    </row>
    <row r="5" spans="2:6" x14ac:dyDescent="0.2">
      <c r="B5" s="59" t="s">
        <v>83</v>
      </c>
      <c r="C5" s="60">
        <v>10.0528336996965</v>
      </c>
    </row>
    <row r="6" spans="2:6" x14ac:dyDescent="0.2">
      <c r="B6" s="59" t="s">
        <v>84</v>
      </c>
      <c r="C6" s="60">
        <v>9.1215832394184098</v>
      </c>
    </row>
    <row r="7" spans="2:6" x14ac:dyDescent="0.2">
      <c r="B7" s="59" t="s">
        <v>85</v>
      </c>
      <c r="C7" s="60">
        <v>8.5090127747733106</v>
      </c>
    </row>
    <row r="8" spans="2:6" x14ac:dyDescent="0.2">
      <c r="B8" s="59" t="s">
        <v>86</v>
      </c>
      <c r="C8" s="60">
        <v>8.7950026958823493</v>
      </c>
    </row>
    <row r="9" spans="2:6" x14ac:dyDescent="0.2">
      <c r="B9" s="59" t="s">
        <v>87</v>
      </c>
      <c r="C9" s="60">
        <v>9.1803803513417304</v>
      </c>
    </row>
    <row r="10" spans="2:6" x14ac:dyDescent="0.2">
      <c r="B10" s="59" t="s">
        <v>88</v>
      </c>
      <c r="C10" s="60">
        <v>9.3901957495260007</v>
      </c>
    </row>
    <row r="11" spans="2:6" x14ac:dyDescent="0.2">
      <c r="B11" s="59" t="s">
        <v>59</v>
      </c>
      <c r="C11" s="60">
        <v>12.041972952139901</v>
      </c>
    </row>
    <row r="12" spans="2:6" x14ac:dyDescent="0.2">
      <c r="B12" s="59" t="s">
        <v>60</v>
      </c>
      <c r="C12" s="60">
        <v>17.422466508113299</v>
      </c>
    </row>
    <row r="13" spans="2:6" x14ac:dyDescent="0.2">
      <c r="B13" s="59" t="s">
        <v>31</v>
      </c>
      <c r="C13" s="60">
        <v>12.986539463431701</v>
      </c>
    </row>
    <row r="14" spans="2:6" ht="10.5" x14ac:dyDescent="0.25">
      <c r="B14" s="61" t="s">
        <v>19</v>
      </c>
      <c r="C14" s="62">
        <v>10.568025811063171</v>
      </c>
    </row>
    <row r="16" spans="2:6" ht="76.5" customHeight="1" x14ac:dyDescent="0.2">
      <c r="B16" s="199" t="s">
        <v>149</v>
      </c>
      <c r="C16" s="199"/>
      <c r="D16" s="199"/>
      <c r="E16" s="199"/>
      <c r="F16" s="199"/>
    </row>
  </sheetData>
  <mergeCells count="1">
    <mergeCell ref="B16:F16"/>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R15"/>
  <sheetViews>
    <sheetView showGridLines="0" zoomScaleNormal="100" workbookViewId="0">
      <selection activeCell="B15" sqref="B15:P15"/>
    </sheetView>
  </sheetViews>
  <sheetFormatPr baseColWidth="10" defaultColWidth="11.453125" defaultRowHeight="10" x14ac:dyDescent="0.2"/>
  <cols>
    <col min="1" max="1" width="2.81640625" style="23" customWidth="1"/>
    <col min="2" max="2" width="53.81640625" style="57" customWidth="1"/>
    <col min="3" max="7" width="9.453125" style="38" customWidth="1"/>
    <col min="8" max="8" width="14.7265625" style="38" customWidth="1"/>
    <col min="9" max="10" width="9.453125" style="38" customWidth="1"/>
    <col min="11" max="11" width="14.81640625" style="38" customWidth="1"/>
    <col min="12" max="12" width="11.453125" style="38" customWidth="1"/>
    <col min="13" max="13" width="11.54296875" style="38" customWidth="1"/>
    <col min="14" max="14" width="14.7265625" style="38" customWidth="1"/>
    <col min="15" max="16" width="9.453125" style="38" customWidth="1"/>
    <col min="17" max="16384" width="11.453125" style="23"/>
  </cols>
  <sheetData>
    <row r="1" spans="2:18" x14ac:dyDescent="0.2">
      <c r="B1" s="37"/>
    </row>
    <row r="2" spans="2:18" ht="10.5" x14ac:dyDescent="0.25">
      <c r="B2" s="24" t="s">
        <v>104</v>
      </c>
    </row>
    <row r="3" spans="2:18" ht="10.5" x14ac:dyDescent="0.25">
      <c r="B3" s="24"/>
    </row>
    <row r="4" spans="2:18" ht="40" x14ac:dyDescent="0.2">
      <c r="B4" s="39"/>
      <c r="C4" s="40" t="s">
        <v>61</v>
      </c>
      <c r="D4" s="41" t="s">
        <v>71</v>
      </c>
      <c r="E4" s="41" t="s">
        <v>72</v>
      </c>
      <c r="F4" s="41" t="s">
        <v>73</v>
      </c>
      <c r="G4" s="41" t="s">
        <v>74</v>
      </c>
      <c r="H4" s="40" t="s">
        <v>13</v>
      </c>
      <c r="I4" s="42" t="s">
        <v>18</v>
      </c>
      <c r="J4" s="42" t="s">
        <v>17</v>
      </c>
      <c r="K4" s="42" t="s">
        <v>78</v>
      </c>
      <c r="L4" s="42" t="s">
        <v>16</v>
      </c>
      <c r="M4" s="40" t="s">
        <v>40</v>
      </c>
      <c r="N4" s="42" t="s">
        <v>14</v>
      </c>
      <c r="O4" s="42" t="s">
        <v>15</v>
      </c>
      <c r="P4" s="42" t="s">
        <v>3</v>
      </c>
      <c r="Q4" s="43"/>
      <c r="R4" s="44"/>
    </row>
    <row r="5" spans="2:18" x14ac:dyDescent="0.2">
      <c r="B5" s="45" t="s">
        <v>63</v>
      </c>
      <c r="C5" s="46">
        <v>63.133612883184099</v>
      </c>
      <c r="D5" s="47">
        <v>1.96908836725909</v>
      </c>
      <c r="E5" s="47">
        <v>23.516625195268599</v>
      </c>
      <c r="F5" s="47">
        <v>37.087593662071598</v>
      </c>
      <c r="G5" s="46">
        <v>0.56030565858478398</v>
      </c>
      <c r="H5" s="46">
        <v>27.084637210469701</v>
      </c>
      <c r="I5" s="48">
        <v>1.84355473110609</v>
      </c>
      <c r="J5" s="46">
        <v>2.6046548027211198</v>
      </c>
      <c r="K5" s="46">
        <v>3.72795281450614E-2</v>
      </c>
      <c r="L5" s="46">
        <v>0.30311998889548503</v>
      </c>
      <c r="M5" s="46">
        <v>0.49249290476325602</v>
      </c>
      <c r="N5" s="46">
        <v>0.47985670328837399</v>
      </c>
      <c r="O5" s="46">
        <v>4.02079124742676</v>
      </c>
      <c r="P5" s="49">
        <v>100</v>
      </c>
      <c r="Q5" s="50"/>
      <c r="R5" s="44"/>
    </row>
    <row r="6" spans="2:18" ht="12" x14ac:dyDescent="0.2">
      <c r="B6" s="45" t="s">
        <v>123</v>
      </c>
      <c r="C6" s="46">
        <v>3.0500011491709502</v>
      </c>
      <c r="D6" s="46">
        <v>8.0569219757098701E-2</v>
      </c>
      <c r="E6" s="46">
        <v>8.4151412595412506E-2</v>
      </c>
      <c r="F6" s="47">
        <v>1.5351894296439901</v>
      </c>
      <c r="G6" s="47">
        <v>1.35009108717444</v>
      </c>
      <c r="H6" s="46">
        <v>18.329807915348301</v>
      </c>
      <c r="I6" s="48">
        <v>10.6301256631172</v>
      </c>
      <c r="J6" s="46">
        <v>34.614089736579999</v>
      </c>
      <c r="K6" s="46">
        <v>0.165396899886249</v>
      </c>
      <c r="L6" s="46">
        <v>1.61242899253627</v>
      </c>
      <c r="M6" s="46">
        <v>9.9139724448265305</v>
      </c>
      <c r="N6" s="46">
        <v>2.2270182383837498</v>
      </c>
      <c r="O6" s="46">
        <v>19.4571589601507</v>
      </c>
      <c r="P6" s="49">
        <v>100</v>
      </c>
      <c r="Q6" s="50"/>
      <c r="R6" s="44"/>
    </row>
    <row r="7" spans="2:18" ht="12" x14ac:dyDescent="0.2">
      <c r="B7" s="45" t="s">
        <v>124</v>
      </c>
      <c r="C7" s="46">
        <v>68.702211314634894</v>
      </c>
      <c r="D7" s="47">
        <v>8.5778555225858693</v>
      </c>
      <c r="E7" s="47">
        <v>38.928209954092203</v>
      </c>
      <c r="F7" s="47">
        <v>20.506743649803798</v>
      </c>
      <c r="G7" s="46">
        <v>0.68940218815315901</v>
      </c>
      <c r="H7" s="46">
        <v>22.074531958525</v>
      </c>
      <c r="I7" s="48">
        <v>1.64417585461091</v>
      </c>
      <c r="J7" s="46">
        <v>3.82211944665206</v>
      </c>
      <c r="K7" s="46">
        <v>0.29556162666658398</v>
      </c>
      <c r="L7" s="46">
        <v>0.54488735769867502</v>
      </c>
      <c r="M7" s="46">
        <v>0.43011819231579002</v>
      </c>
      <c r="N7" s="46">
        <v>0.47870328010449198</v>
      </c>
      <c r="O7" s="46">
        <v>2.0076909687916</v>
      </c>
      <c r="P7" s="49">
        <v>100</v>
      </c>
      <c r="Q7" s="50"/>
      <c r="R7" s="44"/>
    </row>
    <row r="8" spans="2:18" x14ac:dyDescent="0.2">
      <c r="B8" s="45" t="s">
        <v>50</v>
      </c>
      <c r="C8" s="46">
        <v>36.3960076699897</v>
      </c>
      <c r="D8" s="47">
        <v>27.499103485595501</v>
      </c>
      <c r="E8" s="47">
        <v>6.7455235078612299</v>
      </c>
      <c r="F8" s="47">
        <v>1.0324116969113599</v>
      </c>
      <c r="G8" s="47">
        <v>1.11896897962164</v>
      </c>
      <c r="H8" s="46">
        <v>19.260429797228898</v>
      </c>
      <c r="I8" s="46">
        <v>0.48508781360674302</v>
      </c>
      <c r="J8" s="46">
        <v>11.335691069987799</v>
      </c>
      <c r="K8" s="46">
        <v>27.631066258471101</v>
      </c>
      <c r="L8" s="46">
        <v>2.8353124959207801</v>
      </c>
      <c r="M8" s="46">
        <v>0.29655162009266001</v>
      </c>
      <c r="N8" s="46">
        <v>0.23802771510909701</v>
      </c>
      <c r="O8" s="46">
        <v>1.52182555959319</v>
      </c>
      <c r="P8" s="49">
        <v>100</v>
      </c>
      <c r="Q8" s="50"/>
      <c r="R8" s="44"/>
    </row>
    <row r="9" spans="2:18" ht="12" x14ac:dyDescent="0.2">
      <c r="B9" s="45" t="s">
        <v>125</v>
      </c>
      <c r="C9" s="46">
        <v>42.527278842851999</v>
      </c>
      <c r="D9" s="47">
        <v>19.089001636436102</v>
      </c>
      <c r="E9" s="47">
        <v>17.578257358852898</v>
      </c>
      <c r="F9" s="47">
        <v>4.1710073439971902</v>
      </c>
      <c r="G9" s="47">
        <v>1.6890125035658901</v>
      </c>
      <c r="H9" s="46">
        <v>32.806876416530798</v>
      </c>
      <c r="I9" s="48">
        <v>1.5656198716721901</v>
      </c>
      <c r="J9" s="46">
        <v>12.4886272483316</v>
      </c>
      <c r="K9" s="46">
        <v>5.0677266058374304</v>
      </c>
      <c r="L9" s="46">
        <v>1.7486887387560299</v>
      </c>
      <c r="M9" s="46">
        <v>0.49541535327504599</v>
      </c>
      <c r="N9" s="46">
        <v>0.16976049640294399</v>
      </c>
      <c r="O9" s="46">
        <v>3.1300064263419398</v>
      </c>
      <c r="P9" s="49">
        <v>100</v>
      </c>
      <c r="Q9" s="50"/>
      <c r="R9" s="44"/>
    </row>
    <row r="10" spans="2:18" ht="12" x14ac:dyDescent="0.2">
      <c r="B10" s="45" t="s">
        <v>126</v>
      </c>
      <c r="C10" s="46">
        <v>41.0855184030912</v>
      </c>
      <c r="D10" s="47">
        <v>3.0409818919808802</v>
      </c>
      <c r="E10" s="47">
        <v>20.7595781410866</v>
      </c>
      <c r="F10" s="47">
        <v>13.665036392411199</v>
      </c>
      <c r="G10" s="47">
        <v>3.6199219776124401</v>
      </c>
      <c r="H10" s="46">
        <v>39.078907884958902</v>
      </c>
      <c r="I10" s="48">
        <v>1.0362764750743501</v>
      </c>
      <c r="J10" s="46">
        <v>6.7335105512214</v>
      </c>
      <c r="K10" s="46">
        <v>3.81665997833819</v>
      </c>
      <c r="L10" s="46">
        <v>0.50045191749238604</v>
      </c>
      <c r="M10" s="46">
        <v>0.16039057533065301</v>
      </c>
      <c r="N10" s="46">
        <v>0.81180231830173899</v>
      </c>
      <c r="O10" s="46">
        <v>6.7764818961912399</v>
      </c>
      <c r="P10" s="49">
        <v>100</v>
      </c>
      <c r="Q10" s="50"/>
      <c r="R10" s="44"/>
    </row>
    <row r="11" spans="2:18" x14ac:dyDescent="0.2">
      <c r="B11" s="45" t="s">
        <v>62</v>
      </c>
      <c r="C11" s="46">
        <v>32.402375004150102</v>
      </c>
      <c r="D11" s="46">
        <v>0.77370405257816299</v>
      </c>
      <c r="E11" s="47">
        <v>9.75842212999639</v>
      </c>
      <c r="F11" s="47">
        <v>20.596866127432499</v>
      </c>
      <c r="G11" s="47">
        <v>1.2733826941431601</v>
      </c>
      <c r="H11" s="46">
        <v>37.360823736548198</v>
      </c>
      <c r="I11" s="48">
        <v>8.3474618045984901</v>
      </c>
      <c r="J11" s="46">
        <v>12.7090129730184</v>
      </c>
      <c r="K11" s="46">
        <v>0.18348577436737901</v>
      </c>
      <c r="L11" s="46">
        <v>0.77690118695459498</v>
      </c>
      <c r="M11" s="46">
        <v>0.73842401217988696</v>
      </c>
      <c r="N11" s="46">
        <v>0.59611937198147003</v>
      </c>
      <c r="O11" s="46">
        <v>6.8853961362014697</v>
      </c>
      <c r="P11" s="49">
        <v>100</v>
      </c>
      <c r="Q11" s="50"/>
      <c r="R11" s="44"/>
    </row>
    <row r="12" spans="2:18" ht="12" x14ac:dyDescent="0.2">
      <c r="B12" s="45" t="s">
        <v>127</v>
      </c>
      <c r="C12" s="46">
        <v>30.311457830855499</v>
      </c>
      <c r="D12" s="47">
        <v>1.2582429821364201</v>
      </c>
      <c r="E12" s="47">
        <v>10.3473768911707</v>
      </c>
      <c r="F12" s="47">
        <v>9.9830438908569707</v>
      </c>
      <c r="G12" s="47">
        <v>8.7227940666914492</v>
      </c>
      <c r="H12" s="51">
        <v>32.621775117623699</v>
      </c>
      <c r="I12" s="52">
        <v>4.0197225479475298</v>
      </c>
      <c r="J12" s="51">
        <v>21.332837240030798</v>
      </c>
      <c r="K12" s="51">
        <v>2.7693499786621798</v>
      </c>
      <c r="L12" s="51">
        <v>1.1744746053813999</v>
      </c>
      <c r="M12" s="51">
        <v>0.44233437820640698</v>
      </c>
      <c r="N12" s="51">
        <v>2.2104431572316701</v>
      </c>
      <c r="O12" s="46">
        <v>5.1176051440607901</v>
      </c>
      <c r="P12" s="49">
        <v>100</v>
      </c>
      <c r="Q12" s="50"/>
      <c r="R12" s="44"/>
    </row>
    <row r="13" spans="2:18" ht="12.5" x14ac:dyDescent="0.25">
      <c r="B13" s="53" t="s">
        <v>128</v>
      </c>
      <c r="C13" s="48">
        <v>51.738059373365303</v>
      </c>
      <c r="D13" s="54">
        <v>8.0528244715532793</v>
      </c>
      <c r="E13" s="54">
        <v>21.7274648105906</v>
      </c>
      <c r="F13" s="54">
        <v>20.984008853435199</v>
      </c>
      <c r="G13" s="46">
        <v>0.97376123778623602</v>
      </c>
      <c r="H13" s="48">
        <v>27.769184287866199</v>
      </c>
      <c r="I13" s="48">
        <v>3.01379482966298</v>
      </c>
      <c r="J13" s="48">
        <v>7.5910415419128503</v>
      </c>
      <c r="K13" s="48">
        <v>3.6114917214033699</v>
      </c>
      <c r="L13" s="46">
        <v>0.894178732130675</v>
      </c>
      <c r="M13" s="46">
        <v>0.72618665654721903</v>
      </c>
      <c r="N13" s="46">
        <v>0.483564587927517</v>
      </c>
      <c r="O13" s="48">
        <v>4.1724982691838504</v>
      </c>
      <c r="P13" s="55">
        <v>100</v>
      </c>
      <c r="Q13" s="44"/>
      <c r="R13" s="44"/>
    </row>
    <row r="14" spans="2:18" ht="10.5" x14ac:dyDescent="0.25">
      <c r="B14" s="56"/>
    </row>
    <row r="15" spans="2:18" ht="108" customHeight="1" x14ac:dyDescent="0.25">
      <c r="B15" s="187" t="s">
        <v>150</v>
      </c>
      <c r="C15" s="187"/>
      <c r="D15" s="187"/>
      <c r="E15" s="187"/>
      <c r="F15" s="187"/>
      <c r="G15" s="187"/>
      <c r="H15" s="187"/>
      <c r="I15" s="187"/>
      <c r="J15" s="187"/>
      <c r="K15" s="187"/>
      <c r="L15" s="187"/>
      <c r="M15" s="187"/>
      <c r="N15" s="187"/>
      <c r="O15" s="187"/>
      <c r="P15" s="187"/>
    </row>
  </sheetData>
  <sortState xmlns:xlrd2="http://schemas.microsoft.com/office/spreadsheetml/2017/richdata2" ref="B20:L28">
    <sortCondition descending="1" ref="C20:C28"/>
  </sortState>
  <mergeCells count="1">
    <mergeCell ref="B15:P15"/>
  </mergeCells>
  <pageMargins left="0.25" right="0.25" top="0.75" bottom="0.75" header="0.3" footer="0.3"/>
  <pageSetup paperSize="8"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6"/>
  <sheetViews>
    <sheetView showGridLines="0" zoomScaleNormal="100" workbookViewId="0"/>
  </sheetViews>
  <sheetFormatPr baseColWidth="10" defaultColWidth="11.453125" defaultRowHeight="10" x14ac:dyDescent="0.2"/>
  <cols>
    <col min="1" max="1" width="3.26953125" style="23" customWidth="1"/>
    <col min="2" max="2" width="62.26953125" style="36" customWidth="1"/>
    <col min="3" max="19" width="8.26953125" style="21" customWidth="1"/>
    <col min="20" max="21" width="11.453125" style="22"/>
    <col min="22" max="16384" width="11.453125" style="23"/>
  </cols>
  <sheetData>
    <row r="1" spans="2:21" x14ac:dyDescent="0.2">
      <c r="B1" s="20"/>
    </row>
    <row r="2" spans="2:21" ht="10.5" x14ac:dyDescent="0.25">
      <c r="B2" s="24" t="s">
        <v>105</v>
      </c>
    </row>
    <row r="4" spans="2:21" ht="41.25" customHeight="1" x14ac:dyDescent="0.2">
      <c r="B4" s="25"/>
      <c r="C4" s="200" t="s">
        <v>47</v>
      </c>
      <c r="D4" s="200"/>
      <c r="E4" s="200"/>
      <c r="F4" s="200"/>
      <c r="G4" s="200" t="s">
        <v>48</v>
      </c>
      <c r="H4" s="200"/>
      <c r="I4" s="200"/>
      <c r="J4" s="200"/>
      <c r="K4" s="200" t="s">
        <v>49</v>
      </c>
      <c r="L4" s="200"/>
      <c r="M4" s="200"/>
      <c r="N4" s="200"/>
      <c r="O4" s="200" t="s">
        <v>151</v>
      </c>
      <c r="P4" s="200"/>
      <c r="Q4" s="200"/>
      <c r="R4" s="200"/>
      <c r="S4" s="200"/>
    </row>
    <row r="5" spans="2:21" ht="50" x14ac:dyDescent="0.2">
      <c r="B5" s="26"/>
      <c r="C5" s="27" t="s">
        <v>25</v>
      </c>
      <c r="D5" s="27" t="s">
        <v>26</v>
      </c>
      <c r="E5" s="27" t="s">
        <v>27</v>
      </c>
      <c r="F5" s="27" t="s">
        <v>3</v>
      </c>
      <c r="G5" s="27" t="s">
        <v>25</v>
      </c>
      <c r="H5" s="27" t="s">
        <v>26</v>
      </c>
      <c r="I5" s="27" t="s">
        <v>27</v>
      </c>
      <c r="J5" s="27" t="s">
        <v>3</v>
      </c>
      <c r="K5" s="27" t="s">
        <v>28</v>
      </c>
      <c r="L5" s="27" t="s">
        <v>29</v>
      </c>
      <c r="M5" s="27" t="s">
        <v>25</v>
      </c>
      <c r="N5" s="27" t="s">
        <v>3</v>
      </c>
      <c r="O5" s="27" t="s">
        <v>28</v>
      </c>
      <c r="P5" s="27" t="s">
        <v>29</v>
      </c>
      <c r="Q5" s="27" t="s">
        <v>35</v>
      </c>
      <c r="R5" s="27" t="s">
        <v>36</v>
      </c>
      <c r="S5" s="27" t="s">
        <v>3</v>
      </c>
    </row>
    <row r="6" spans="2:21" s="22" customFormat="1" x14ac:dyDescent="0.2">
      <c r="B6" s="28" t="s">
        <v>63</v>
      </c>
      <c r="C6" s="29">
        <v>76.7828365390735</v>
      </c>
      <c r="D6" s="29">
        <v>20.638508540947999</v>
      </c>
      <c r="E6" s="29">
        <v>2.57865491997855</v>
      </c>
      <c r="F6" s="30">
        <v>100</v>
      </c>
      <c r="G6" s="29">
        <v>84.440604453839299</v>
      </c>
      <c r="H6" s="29">
        <v>14.0912363638875</v>
      </c>
      <c r="I6" s="29">
        <v>1.4681591822731901</v>
      </c>
      <c r="J6" s="30">
        <v>100</v>
      </c>
      <c r="K6" s="29">
        <v>50.442100572125597</v>
      </c>
      <c r="L6" s="29">
        <v>29.281219687422801</v>
      </c>
      <c r="M6" s="29">
        <v>20.276679740451499</v>
      </c>
      <c r="N6" s="30">
        <v>100</v>
      </c>
      <c r="O6" s="29" t="s">
        <v>76</v>
      </c>
      <c r="P6" s="29" t="s">
        <v>76</v>
      </c>
      <c r="Q6" s="29" t="s">
        <v>76</v>
      </c>
      <c r="R6" s="29" t="s">
        <v>76</v>
      </c>
      <c r="S6" s="30" t="s">
        <v>76</v>
      </c>
      <c r="T6" s="31"/>
      <c r="U6" s="31"/>
    </row>
    <row r="7" spans="2:21" s="22" customFormat="1" ht="12" x14ac:dyDescent="0.2">
      <c r="B7" s="28" t="s">
        <v>123</v>
      </c>
      <c r="C7" s="29">
        <v>89.528854831857799</v>
      </c>
      <c r="D7" s="29">
        <v>8.9034802065748906</v>
      </c>
      <c r="E7" s="29">
        <v>1.56766496156728</v>
      </c>
      <c r="F7" s="30">
        <v>100</v>
      </c>
      <c r="G7" s="29">
        <v>95.517661641139199</v>
      </c>
      <c r="H7" s="29">
        <v>4.0698713310653103</v>
      </c>
      <c r="I7" s="29">
        <v>0.41246702779549999</v>
      </c>
      <c r="J7" s="30">
        <v>100</v>
      </c>
      <c r="K7" s="29">
        <v>89.353433715502803</v>
      </c>
      <c r="L7" s="29">
        <v>8.8963136738609592</v>
      </c>
      <c r="M7" s="29">
        <v>1.7502526106362399</v>
      </c>
      <c r="N7" s="30">
        <v>100</v>
      </c>
      <c r="O7" s="29">
        <v>94.856332944275806</v>
      </c>
      <c r="P7" s="29">
        <v>4.3410142403989402</v>
      </c>
      <c r="Q7" s="29">
        <v>0.72125273212126295</v>
      </c>
      <c r="R7" s="29">
        <v>8.1400083203985299E-2</v>
      </c>
      <c r="S7" s="30">
        <v>100</v>
      </c>
      <c r="T7" s="31"/>
      <c r="U7" s="31"/>
    </row>
    <row r="8" spans="2:21" s="22" customFormat="1" ht="12" x14ac:dyDescent="0.2">
      <c r="B8" s="28" t="s">
        <v>124</v>
      </c>
      <c r="C8" s="29">
        <v>56.993026651074402</v>
      </c>
      <c r="D8" s="29">
        <v>35.932979142237301</v>
      </c>
      <c r="E8" s="29">
        <v>7.0739942066882699</v>
      </c>
      <c r="F8" s="30">
        <v>100</v>
      </c>
      <c r="G8" s="29">
        <v>70.076484157499607</v>
      </c>
      <c r="H8" s="29">
        <v>25.613356832037201</v>
      </c>
      <c r="I8" s="29">
        <v>4.3101590104632397</v>
      </c>
      <c r="J8" s="30">
        <v>100</v>
      </c>
      <c r="K8" s="29">
        <v>29.5983959552306</v>
      </c>
      <c r="L8" s="29">
        <v>23.3517753495947</v>
      </c>
      <c r="M8" s="29">
        <v>47.049828695174703</v>
      </c>
      <c r="N8" s="30">
        <v>100</v>
      </c>
      <c r="O8" s="29">
        <v>51.443929265407803</v>
      </c>
      <c r="P8" s="29">
        <v>15.477499000292999</v>
      </c>
      <c r="Q8" s="29">
        <v>25.528334019014199</v>
      </c>
      <c r="R8" s="29">
        <v>7.5502377152851299</v>
      </c>
      <c r="S8" s="30">
        <v>100</v>
      </c>
      <c r="T8" s="31"/>
      <c r="U8" s="31"/>
    </row>
    <row r="9" spans="2:21" s="22" customFormat="1" x14ac:dyDescent="0.2">
      <c r="B9" s="28" t="s">
        <v>53</v>
      </c>
      <c r="C9" s="29">
        <v>44.660106688074002</v>
      </c>
      <c r="D9" s="29">
        <v>36.639888046083499</v>
      </c>
      <c r="E9" s="29">
        <v>18.700005265842599</v>
      </c>
      <c r="F9" s="30">
        <v>100</v>
      </c>
      <c r="G9" s="29">
        <v>62.963501009131498</v>
      </c>
      <c r="H9" s="29">
        <v>27.566150108052899</v>
      </c>
      <c r="I9" s="29">
        <v>9.4703488828156299</v>
      </c>
      <c r="J9" s="30">
        <v>100</v>
      </c>
      <c r="K9" s="29">
        <v>8.6618386916002201</v>
      </c>
      <c r="L9" s="29">
        <v>7.9250143985298402</v>
      </c>
      <c r="M9" s="29">
        <v>83.413146909869994</v>
      </c>
      <c r="N9" s="30">
        <v>100</v>
      </c>
      <c r="O9" s="29">
        <v>3.22044309762033</v>
      </c>
      <c r="P9" s="29">
        <v>2.95157953681964</v>
      </c>
      <c r="Q9" s="29">
        <v>19.824423450415001</v>
      </c>
      <c r="R9" s="29">
        <v>74.003553915145105</v>
      </c>
      <c r="S9" s="30">
        <v>100</v>
      </c>
      <c r="T9" s="31"/>
      <c r="U9" s="31"/>
    </row>
    <row r="10" spans="2:21" s="22" customFormat="1" ht="12" x14ac:dyDescent="0.2">
      <c r="B10" s="28" t="s">
        <v>125</v>
      </c>
      <c r="C10" s="29">
        <v>41.734083684514601</v>
      </c>
      <c r="D10" s="29">
        <v>41.403599030503699</v>
      </c>
      <c r="E10" s="29">
        <v>16.8623172849817</v>
      </c>
      <c r="F10" s="30">
        <v>100</v>
      </c>
      <c r="G10" s="29">
        <v>56.629375822084398</v>
      </c>
      <c r="H10" s="29">
        <v>33.580391115668803</v>
      </c>
      <c r="I10" s="29">
        <v>9.7902330622467897</v>
      </c>
      <c r="J10" s="30">
        <v>100</v>
      </c>
      <c r="K10" s="29">
        <v>21.505081144517799</v>
      </c>
      <c r="L10" s="29">
        <v>16.150093714415199</v>
      </c>
      <c r="M10" s="29">
        <v>62.344825141066998</v>
      </c>
      <c r="N10" s="30">
        <v>100</v>
      </c>
      <c r="O10" s="29">
        <v>12.0191091194074</v>
      </c>
      <c r="P10" s="29">
        <v>8.9681344726050707</v>
      </c>
      <c r="Q10" s="29">
        <v>41.667105298241097</v>
      </c>
      <c r="R10" s="29">
        <v>37.345651109746498</v>
      </c>
      <c r="S10" s="30">
        <v>100</v>
      </c>
      <c r="T10" s="31"/>
      <c r="U10" s="31"/>
    </row>
    <row r="11" spans="2:21" s="22" customFormat="1" ht="12" x14ac:dyDescent="0.2">
      <c r="B11" s="28" t="s">
        <v>126</v>
      </c>
      <c r="C11" s="29">
        <v>59.996453557553899</v>
      </c>
      <c r="D11" s="29">
        <v>33.940768579845603</v>
      </c>
      <c r="E11" s="29">
        <v>6.0627778626005098</v>
      </c>
      <c r="F11" s="30">
        <v>100</v>
      </c>
      <c r="G11" s="29">
        <v>84.762239907908494</v>
      </c>
      <c r="H11" s="29">
        <v>13.503569638290699</v>
      </c>
      <c r="I11" s="29">
        <v>1.7341904538008299</v>
      </c>
      <c r="J11" s="30">
        <v>100</v>
      </c>
      <c r="K11" s="29">
        <v>55.379168855983202</v>
      </c>
      <c r="L11" s="29">
        <v>15.605872119913</v>
      </c>
      <c r="M11" s="29">
        <v>29.0149590241037</v>
      </c>
      <c r="N11" s="30">
        <v>100</v>
      </c>
      <c r="O11" s="29">
        <v>49.7566267971606</v>
      </c>
      <c r="P11" s="29">
        <v>16.967172054177698</v>
      </c>
      <c r="Q11" s="29">
        <v>19.474632217865299</v>
      </c>
      <c r="R11" s="29">
        <v>13.8015689307964</v>
      </c>
      <c r="S11" s="30">
        <v>100</v>
      </c>
      <c r="T11" s="31"/>
      <c r="U11" s="31"/>
    </row>
    <row r="12" spans="2:21" s="22" customFormat="1" x14ac:dyDescent="0.2">
      <c r="B12" s="28" t="s">
        <v>7</v>
      </c>
      <c r="C12" s="29">
        <v>64.198472139879996</v>
      </c>
      <c r="D12" s="29">
        <v>28.970320520008102</v>
      </c>
      <c r="E12" s="29">
        <v>6.8312073401118898</v>
      </c>
      <c r="F12" s="30">
        <v>100</v>
      </c>
      <c r="G12" s="29">
        <v>82.564499177905503</v>
      </c>
      <c r="H12" s="29">
        <v>15.4545154399504</v>
      </c>
      <c r="I12" s="29">
        <v>1.98098538214403</v>
      </c>
      <c r="J12" s="30">
        <v>100</v>
      </c>
      <c r="K12" s="29">
        <v>62.289698813151297</v>
      </c>
      <c r="L12" s="29">
        <v>25.4111167262948</v>
      </c>
      <c r="M12" s="29">
        <v>12.299184460553899</v>
      </c>
      <c r="N12" s="30">
        <v>100</v>
      </c>
      <c r="O12" s="29">
        <v>75.175949583426004</v>
      </c>
      <c r="P12" s="29">
        <v>10.866712465754199</v>
      </c>
      <c r="Q12" s="29">
        <v>8.52563722647999</v>
      </c>
      <c r="R12" s="29">
        <v>5.4317007243398097</v>
      </c>
      <c r="S12" s="30">
        <v>100</v>
      </c>
      <c r="T12" s="31"/>
      <c r="U12" s="31"/>
    </row>
    <row r="13" spans="2:21" s="22" customFormat="1" ht="12" x14ac:dyDescent="0.2">
      <c r="B13" s="28" t="s">
        <v>127</v>
      </c>
      <c r="C13" s="29">
        <v>62.3218931052225</v>
      </c>
      <c r="D13" s="29">
        <v>28.955208044803801</v>
      </c>
      <c r="E13" s="29">
        <v>8.7228988499736406</v>
      </c>
      <c r="F13" s="30">
        <v>100</v>
      </c>
      <c r="G13" s="29">
        <v>72.458327637899899</v>
      </c>
      <c r="H13" s="29">
        <v>22.195986234583501</v>
      </c>
      <c r="I13" s="29">
        <v>5.3456861275166103</v>
      </c>
      <c r="J13" s="30">
        <v>100</v>
      </c>
      <c r="K13" s="29">
        <v>57.708512678803501</v>
      </c>
      <c r="L13" s="29">
        <v>21.3371590804269</v>
      </c>
      <c r="M13" s="29">
        <v>20.954328240769598</v>
      </c>
      <c r="N13" s="30">
        <v>100</v>
      </c>
      <c r="O13" s="29">
        <v>66.346348878407298</v>
      </c>
      <c r="P13" s="29">
        <v>10.5794234575082</v>
      </c>
      <c r="Q13" s="29">
        <v>11.278843876006</v>
      </c>
      <c r="R13" s="29">
        <v>11.7953837880785</v>
      </c>
      <c r="S13" s="30">
        <v>100</v>
      </c>
      <c r="T13" s="31"/>
      <c r="U13" s="31"/>
    </row>
    <row r="14" spans="2:21" s="22" customFormat="1" ht="12.5" x14ac:dyDescent="0.2">
      <c r="B14" s="32" t="s">
        <v>128</v>
      </c>
      <c r="C14" s="33">
        <v>62.273560949758497</v>
      </c>
      <c r="D14" s="33">
        <v>29.8923408253942</v>
      </c>
      <c r="E14" s="33">
        <v>7.8340982248472999</v>
      </c>
      <c r="F14" s="34">
        <v>100</v>
      </c>
      <c r="G14" s="33">
        <v>75.063978533675396</v>
      </c>
      <c r="H14" s="33">
        <v>20.859177022429201</v>
      </c>
      <c r="I14" s="33">
        <v>4.0768444438954399</v>
      </c>
      <c r="J14" s="34">
        <v>100</v>
      </c>
      <c r="K14" s="33">
        <v>40.607252096326803</v>
      </c>
      <c r="L14" s="33">
        <v>22.583999649285499</v>
      </c>
      <c r="M14" s="33">
        <v>36.808748254387702</v>
      </c>
      <c r="N14" s="34">
        <v>100</v>
      </c>
      <c r="O14" s="33">
        <v>43.070883674066501</v>
      </c>
      <c r="P14" s="33">
        <v>11.3457595047547</v>
      </c>
      <c r="Q14" s="33">
        <v>23.147099132760498</v>
      </c>
      <c r="R14" s="33">
        <v>22.436257688418401</v>
      </c>
      <c r="S14" s="34">
        <v>100</v>
      </c>
      <c r="T14" s="31"/>
      <c r="U14" s="31"/>
    </row>
    <row r="15" spans="2:21" s="22" customFormat="1" x14ac:dyDescent="0.2">
      <c r="B15" s="20"/>
      <c r="C15" s="35"/>
      <c r="D15" s="35"/>
      <c r="E15" s="35"/>
      <c r="F15" s="35"/>
      <c r="G15" s="35"/>
      <c r="H15" s="35"/>
      <c r="I15" s="35"/>
      <c r="J15" s="35"/>
      <c r="K15" s="35"/>
      <c r="L15" s="35"/>
      <c r="M15" s="35"/>
      <c r="N15" s="35"/>
      <c r="O15" s="35"/>
      <c r="P15" s="35"/>
      <c r="Q15" s="35"/>
      <c r="R15" s="35"/>
      <c r="S15" s="35"/>
    </row>
    <row r="16" spans="2:21" ht="127.5" customHeight="1" x14ac:dyDescent="0.25">
      <c r="B16" s="187" t="s">
        <v>129</v>
      </c>
      <c r="C16" s="187"/>
      <c r="D16" s="187"/>
      <c r="E16" s="187"/>
      <c r="F16" s="187"/>
      <c r="G16" s="187"/>
      <c r="H16" s="187"/>
      <c r="I16" s="187"/>
      <c r="J16" s="187"/>
      <c r="K16" s="187"/>
      <c r="L16" s="187"/>
      <c r="M16" s="187"/>
      <c r="N16" s="187"/>
      <c r="O16" s="187"/>
      <c r="P16" s="187"/>
      <c r="Q16" s="187"/>
      <c r="R16" s="187"/>
      <c r="S16" s="187"/>
    </row>
  </sheetData>
  <mergeCells count="5">
    <mergeCell ref="O4:S4"/>
    <mergeCell ref="C4:F4"/>
    <mergeCell ref="G4:J4"/>
    <mergeCell ref="K4:N4"/>
    <mergeCell ref="B16:S16"/>
  </mergeCells>
  <pageMargins left="0.7" right="0.7" top="0.75" bottom="0.75" header="0.3" footer="0.3"/>
  <pageSetup paperSize="8"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B2:J18"/>
  <sheetViews>
    <sheetView showGridLines="0" zoomScaleNormal="100" workbookViewId="0">
      <selection activeCell="B18" sqref="B18:H18"/>
    </sheetView>
  </sheetViews>
  <sheetFormatPr baseColWidth="10" defaultColWidth="11.453125" defaultRowHeight="10" x14ac:dyDescent="0.2"/>
  <cols>
    <col min="1" max="1" width="3" style="23" customWidth="1"/>
    <col min="2" max="2" width="59.26953125" style="23" customWidth="1"/>
    <col min="3" max="6" width="8.453125" style="23" customWidth="1"/>
    <col min="7" max="7" width="12.453125" style="23" bestFit="1" customWidth="1"/>
    <col min="8" max="8" width="8.453125" style="23" customWidth="1"/>
    <col min="9" max="9" width="7.453125" style="23" bestFit="1" customWidth="1"/>
    <col min="10" max="10" width="7.81640625" style="23" bestFit="1" customWidth="1"/>
    <col min="11" max="11" width="7.453125" style="23" bestFit="1" customWidth="1"/>
    <col min="12" max="12" width="7.81640625" style="23" bestFit="1" customWidth="1"/>
    <col min="13" max="13" width="7.453125" style="23" bestFit="1" customWidth="1"/>
    <col min="14" max="14" width="7.81640625" style="23" bestFit="1" customWidth="1"/>
    <col min="15" max="16384" width="11.453125" style="23"/>
  </cols>
  <sheetData>
    <row r="2" spans="2:10" ht="10.5" x14ac:dyDescent="0.25">
      <c r="B2" s="72" t="s">
        <v>101</v>
      </c>
    </row>
    <row r="4" spans="2:10" x14ac:dyDescent="0.2">
      <c r="H4" s="74" t="s">
        <v>37</v>
      </c>
    </row>
    <row r="5" spans="2:10" ht="20" x14ac:dyDescent="0.2">
      <c r="B5" s="172"/>
      <c r="C5" s="27" t="s">
        <v>12</v>
      </c>
      <c r="D5" s="27" t="s">
        <v>5</v>
      </c>
      <c r="E5" s="27" t="s">
        <v>9</v>
      </c>
      <c r="F5" s="27" t="s">
        <v>55</v>
      </c>
      <c r="G5" s="27" t="s">
        <v>3</v>
      </c>
      <c r="H5" s="27" t="s">
        <v>56</v>
      </c>
      <c r="J5" s="22"/>
    </row>
    <row r="6" spans="2:10" ht="12.5" x14ac:dyDescent="0.25">
      <c r="B6" s="173" t="s">
        <v>157</v>
      </c>
      <c r="C6" s="174">
        <v>14.761378879576053</v>
      </c>
      <c r="D6" s="174">
        <v>24.16720817970646</v>
      </c>
      <c r="E6" s="174">
        <v>25.291727564108836</v>
      </c>
      <c r="F6" s="174">
        <v>35.779685376608654</v>
      </c>
      <c r="G6" s="174">
        <v>100</v>
      </c>
      <c r="H6" s="175"/>
      <c r="J6" s="22"/>
    </row>
    <row r="7" spans="2:10" ht="12.5" x14ac:dyDescent="0.2">
      <c r="B7" s="176" t="s">
        <v>158</v>
      </c>
      <c r="C7" s="174">
        <v>21.586417887890899</v>
      </c>
      <c r="D7" s="174">
        <v>32.643442985731099</v>
      </c>
      <c r="E7" s="174">
        <v>34.219180569977901</v>
      </c>
      <c r="F7" s="174">
        <v>11.550958556400101</v>
      </c>
      <c r="G7" s="177">
        <v>100</v>
      </c>
      <c r="H7" s="87">
        <v>42.661683424830898</v>
      </c>
      <c r="J7" s="31"/>
    </row>
    <row r="8" spans="2:10" x14ac:dyDescent="0.2">
      <c r="B8" s="28" t="s">
        <v>51</v>
      </c>
      <c r="C8" s="178">
        <v>25.375071833489098</v>
      </c>
      <c r="D8" s="178">
        <v>39.048333406176098</v>
      </c>
      <c r="E8" s="178">
        <v>32.925566155176597</v>
      </c>
      <c r="F8" s="178">
        <v>2.6510286051582899</v>
      </c>
      <c r="G8" s="178">
        <v>100</v>
      </c>
      <c r="H8" s="179">
        <v>39.203843536944397</v>
      </c>
      <c r="J8" s="31"/>
    </row>
    <row r="9" spans="2:10" ht="12" x14ac:dyDescent="0.2">
      <c r="B9" s="28" t="s">
        <v>159</v>
      </c>
      <c r="C9" s="178">
        <v>21.647243483622301</v>
      </c>
      <c r="D9" s="178">
        <v>33.944971989480798</v>
      </c>
      <c r="E9" s="178">
        <v>42.929880411179397</v>
      </c>
      <c r="F9" s="178">
        <v>1.4779041157174899</v>
      </c>
      <c r="G9" s="178">
        <v>100</v>
      </c>
      <c r="H9" s="179">
        <v>40.822646189880899</v>
      </c>
      <c r="J9" s="31"/>
    </row>
    <row r="10" spans="2:10" ht="12" x14ac:dyDescent="0.2">
      <c r="B10" s="28" t="s">
        <v>143</v>
      </c>
      <c r="C10" s="178">
        <v>23.275475492377701</v>
      </c>
      <c r="D10" s="178">
        <v>31.2965666858837</v>
      </c>
      <c r="E10" s="178">
        <v>33.126034773956597</v>
      </c>
      <c r="F10" s="178">
        <v>12.3019230477821</v>
      </c>
      <c r="G10" s="178">
        <v>100</v>
      </c>
      <c r="H10" s="179">
        <v>42.496157289639697</v>
      </c>
      <c r="J10" s="31"/>
    </row>
    <row r="11" spans="2:10" x14ac:dyDescent="0.2">
      <c r="B11" s="28" t="s">
        <v>50</v>
      </c>
      <c r="C11" s="178">
        <v>15.7102254644668</v>
      </c>
      <c r="D11" s="178">
        <v>29.1417469696841</v>
      </c>
      <c r="E11" s="178">
        <v>35.487767202708</v>
      </c>
      <c r="F11" s="178">
        <v>19.660260363141099</v>
      </c>
      <c r="G11" s="178">
        <v>100</v>
      </c>
      <c r="H11" s="179">
        <v>46.050681583402401</v>
      </c>
      <c r="J11" s="31"/>
    </row>
    <row r="12" spans="2:10" ht="12" x14ac:dyDescent="0.2">
      <c r="B12" s="28" t="s">
        <v>160</v>
      </c>
      <c r="C12" s="178">
        <v>13.598043648887201</v>
      </c>
      <c r="D12" s="178">
        <v>25.852376062669801</v>
      </c>
      <c r="E12" s="178">
        <v>36.8496076476276</v>
      </c>
      <c r="F12" s="178">
        <v>23.6999726408154</v>
      </c>
      <c r="G12" s="178">
        <v>100</v>
      </c>
      <c r="H12" s="179">
        <v>48.063741561359599</v>
      </c>
      <c r="J12" s="31"/>
    </row>
    <row r="13" spans="2:10" ht="12" x14ac:dyDescent="0.2">
      <c r="B13" s="28" t="s">
        <v>161</v>
      </c>
      <c r="C13" s="178">
        <v>35.410195831593398</v>
      </c>
      <c r="D13" s="178">
        <v>24.503333264599998</v>
      </c>
      <c r="E13" s="178">
        <v>23.882279657541702</v>
      </c>
      <c r="F13" s="178">
        <v>16.204191246265001</v>
      </c>
      <c r="G13" s="178">
        <v>100</v>
      </c>
      <c r="H13" s="179">
        <v>40.3119237012749</v>
      </c>
      <c r="J13" s="31"/>
    </row>
    <row r="14" spans="2:10" x14ac:dyDescent="0.2">
      <c r="B14" s="28" t="s">
        <v>7</v>
      </c>
      <c r="C14" s="178">
        <v>19.7658607450938</v>
      </c>
      <c r="D14" s="178">
        <v>29.614848318414801</v>
      </c>
      <c r="E14" s="178">
        <v>35.960200467208502</v>
      </c>
      <c r="F14" s="178">
        <v>14.6590904692829</v>
      </c>
      <c r="G14" s="178">
        <v>100</v>
      </c>
      <c r="H14" s="179">
        <v>44.135587735307602</v>
      </c>
      <c r="J14" s="31"/>
    </row>
    <row r="15" spans="2:10" ht="12" x14ac:dyDescent="0.2">
      <c r="B15" s="28" t="s">
        <v>162</v>
      </c>
      <c r="C15" s="178">
        <v>47.174754405653701</v>
      </c>
      <c r="D15" s="178">
        <v>18.8930186220135</v>
      </c>
      <c r="E15" s="178">
        <v>22.5383339736794</v>
      </c>
      <c r="F15" s="178">
        <v>11.3938929986535</v>
      </c>
      <c r="G15" s="178">
        <v>100</v>
      </c>
      <c r="H15" s="179">
        <v>36.612182266629901</v>
      </c>
      <c r="J15" s="31"/>
    </row>
    <row r="18" spans="2:8" ht="104.5" customHeight="1" x14ac:dyDescent="0.2">
      <c r="B18" s="187" t="s">
        <v>163</v>
      </c>
      <c r="C18" s="187"/>
      <c r="D18" s="187"/>
      <c r="E18" s="187"/>
      <c r="F18" s="187"/>
      <c r="G18" s="187"/>
      <c r="H18" s="187"/>
    </row>
  </sheetData>
  <sortState xmlns:xlrd2="http://schemas.microsoft.com/office/spreadsheetml/2017/richdata2" ref="B7:H15">
    <sortCondition descending="1" ref="C7:C15"/>
  </sortState>
  <mergeCells count="1">
    <mergeCell ref="B18:H18"/>
  </mergeCell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6"/>
  <sheetViews>
    <sheetView showGridLines="0" zoomScaleNormal="100" workbookViewId="0"/>
  </sheetViews>
  <sheetFormatPr baseColWidth="10" defaultColWidth="11.453125" defaultRowHeight="10" x14ac:dyDescent="0.2"/>
  <cols>
    <col min="1" max="1" width="3.7265625" style="23" customWidth="1"/>
    <col min="2" max="2" width="44" style="23" customWidth="1"/>
    <col min="3" max="6" width="10" style="23" customWidth="1"/>
    <col min="7" max="16384" width="11.453125" style="23"/>
  </cols>
  <sheetData>
    <row r="2" spans="2:8" ht="10.5" x14ac:dyDescent="0.25">
      <c r="B2" s="72" t="s">
        <v>44</v>
      </c>
    </row>
    <row r="3" spans="2:8" x14ac:dyDescent="0.2">
      <c r="B3" s="73"/>
      <c r="F3" s="74" t="s">
        <v>37</v>
      </c>
    </row>
    <row r="4" spans="2:8" ht="35.25" customHeight="1" x14ac:dyDescent="0.2">
      <c r="B4" s="165"/>
      <c r="C4" s="188" t="s">
        <v>32</v>
      </c>
      <c r="D4" s="188"/>
      <c r="E4" s="188" t="s">
        <v>33</v>
      </c>
      <c r="F4" s="188"/>
    </row>
    <row r="5" spans="2:8" ht="10.5" x14ac:dyDescent="0.2">
      <c r="B5" s="165"/>
      <c r="C5" s="75">
        <v>2022</v>
      </c>
      <c r="D5" s="75">
        <v>2006</v>
      </c>
      <c r="E5" s="75">
        <v>2022</v>
      </c>
      <c r="F5" s="75">
        <v>2006</v>
      </c>
    </row>
    <row r="6" spans="2:8" x14ac:dyDescent="0.2">
      <c r="B6" s="26" t="s">
        <v>63</v>
      </c>
      <c r="C6" s="52">
        <v>2.6510286051582899</v>
      </c>
      <c r="D6" s="52">
        <v>0.27731401843465697</v>
      </c>
      <c r="E6" s="52">
        <v>0.10640382026122901</v>
      </c>
      <c r="F6" s="52">
        <v>2.0373474854068301E-2</v>
      </c>
      <c r="G6" s="76"/>
    </row>
    <row r="7" spans="2:8" ht="12" x14ac:dyDescent="0.2">
      <c r="B7" s="166" t="s">
        <v>139</v>
      </c>
      <c r="C7" s="52">
        <v>1.4779041157174899</v>
      </c>
      <c r="D7" s="52">
        <v>7.0591176574156006E-2</v>
      </c>
      <c r="E7" s="52">
        <v>2.9400339304773301E-2</v>
      </c>
      <c r="F7" s="52">
        <v>2.8303707460258402E-2</v>
      </c>
    </row>
    <row r="8" spans="2:8" ht="12" x14ac:dyDescent="0.2">
      <c r="B8" s="26" t="s">
        <v>140</v>
      </c>
      <c r="C8" s="52">
        <v>12.3019230477821</v>
      </c>
      <c r="D8" s="167">
        <v>3.9344048024923901</v>
      </c>
      <c r="E8" s="52">
        <v>5.5018144256853398</v>
      </c>
      <c r="F8" s="167">
        <v>1.6124368113724801</v>
      </c>
    </row>
    <row r="9" spans="2:8" x14ac:dyDescent="0.2">
      <c r="B9" s="168" t="s">
        <v>50</v>
      </c>
      <c r="C9" s="169">
        <v>19.660260363141099</v>
      </c>
      <c r="D9" s="169">
        <v>5.0490897712095801</v>
      </c>
      <c r="E9" s="169">
        <v>9.5369075899643896</v>
      </c>
      <c r="F9" s="169">
        <v>1.7645960265726299</v>
      </c>
    </row>
    <row r="10" spans="2:8" ht="12" x14ac:dyDescent="0.2">
      <c r="B10" s="26" t="s">
        <v>141</v>
      </c>
      <c r="C10" s="52">
        <v>23.6999726408154</v>
      </c>
      <c r="D10" s="167">
        <v>6.5765352550292198</v>
      </c>
      <c r="E10" s="52">
        <v>13.1102443527924</v>
      </c>
      <c r="F10" s="167">
        <v>2.6791509224381098</v>
      </c>
    </row>
    <row r="11" spans="2:8" ht="12" x14ac:dyDescent="0.2">
      <c r="B11" s="26" t="s">
        <v>126</v>
      </c>
      <c r="C11" s="169">
        <v>16.204191246265001</v>
      </c>
      <c r="D11" s="169">
        <v>5.5241274799426696</v>
      </c>
      <c r="E11" s="169">
        <v>8.8327673634337707</v>
      </c>
      <c r="F11" s="169">
        <v>2.3366094088004901</v>
      </c>
      <c r="G11" s="44"/>
    </row>
    <row r="12" spans="2:8" x14ac:dyDescent="0.2">
      <c r="B12" s="170" t="s">
        <v>7</v>
      </c>
      <c r="C12" s="52">
        <v>14.6590904692829</v>
      </c>
      <c r="D12" s="167">
        <v>3.9167893687009001</v>
      </c>
      <c r="E12" s="52">
        <v>6.0397530162995299</v>
      </c>
      <c r="F12" s="167">
        <v>1.5001303216395201</v>
      </c>
    </row>
    <row r="13" spans="2:8" ht="12" x14ac:dyDescent="0.2">
      <c r="B13" s="26" t="s">
        <v>127</v>
      </c>
      <c r="C13" s="52">
        <v>11.3938929986535</v>
      </c>
      <c r="D13" s="52" t="s">
        <v>57</v>
      </c>
      <c r="E13" s="52">
        <v>5.9947718783184598</v>
      </c>
      <c r="F13" s="52" t="s">
        <v>57</v>
      </c>
      <c r="H13" s="76"/>
    </row>
    <row r="14" spans="2:8" s="72" customFormat="1" ht="12.5" x14ac:dyDescent="0.25">
      <c r="B14" s="78" t="s">
        <v>128</v>
      </c>
      <c r="C14" s="80">
        <v>11.550958556400101</v>
      </c>
      <c r="D14" s="171">
        <v>2.5627122604659598</v>
      </c>
      <c r="E14" s="80">
        <v>5.0695830844585403</v>
      </c>
      <c r="F14" s="171">
        <v>0.97976440821181998</v>
      </c>
    </row>
    <row r="16" spans="2:8" ht="123" customHeight="1" x14ac:dyDescent="0.25">
      <c r="B16" s="187" t="s">
        <v>142</v>
      </c>
      <c r="C16" s="187"/>
      <c r="D16" s="187"/>
      <c r="E16" s="187"/>
      <c r="F16" s="187"/>
    </row>
  </sheetData>
  <mergeCells count="3">
    <mergeCell ref="E4:F4"/>
    <mergeCell ref="C4:D4"/>
    <mergeCell ref="B16:F16"/>
  </mergeCells>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39"/>
  <sheetViews>
    <sheetView showGridLines="0" workbookViewId="0"/>
  </sheetViews>
  <sheetFormatPr baseColWidth="10" defaultColWidth="11.453125" defaultRowHeight="10" x14ac:dyDescent="0.2"/>
  <cols>
    <col min="1" max="1" width="2.453125" style="23" customWidth="1"/>
    <col min="2" max="2" width="52.7265625" style="23" customWidth="1"/>
    <col min="3" max="16384" width="11.453125" style="23"/>
  </cols>
  <sheetData>
    <row r="1" spans="2:8" x14ac:dyDescent="0.2">
      <c r="B1" s="152"/>
      <c r="F1" s="22"/>
      <c r="G1" s="22"/>
      <c r="H1" s="22"/>
    </row>
    <row r="2" spans="2:8" ht="10.5" x14ac:dyDescent="0.25">
      <c r="B2" s="72" t="s">
        <v>171</v>
      </c>
    </row>
    <row r="3" spans="2:8" x14ac:dyDescent="0.2">
      <c r="C3" s="22"/>
      <c r="D3" s="22"/>
      <c r="E3" s="22"/>
    </row>
    <row r="4" spans="2:8" ht="10.5" x14ac:dyDescent="0.2">
      <c r="B4" s="153"/>
      <c r="C4" s="154" t="s">
        <v>43</v>
      </c>
      <c r="D4" s="154" t="s">
        <v>34</v>
      </c>
      <c r="E4" s="154" t="s">
        <v>42</v>
      </c>
      <c r="H4" s="155"/>
    </row>
    <row r="5" spans="2:8" x14ac:dyDescent="0.2">
      <c r="B5" s="156" t="s">
        <v>7</v>
      </c>
      <c r="C5" s="48">
        <v>40.0031256801024</v>
      </c>
      <c r="D5" s="121">
        <v>4.0576701549703502</v>
      </c>
      <c r="E5" s="48">
        <v>44.060795835072703</v>
      </c>
      <c r="H5" s="155"/>
    </row>
    <row r="6" spans="2:8" ht="12" x14ac:dyDescent="0.2">
      <c r="B6" s="157" t="s">
        <v>155</v>
      </c>
      <c r="C6" s="52">
        <v>42.2428520452087</v>
      </c>
      <c r="D6" s="158">
        <v>10.1350456395273</v>
      </c>
      <c r="E6" s="52">
        <v>52.377897684735998</v>
      </c>
      <c r="H6" s="155"/>
    </row>
    <row r="7" spans="2:8" ht="12" x14ac:dyDescent="0.2">
      <c r="B7" s="157" t="s">
        <v>154</v>
      </c>
      <c r="C7" s="52">
        <v>41.183832832403198</v>
      </c>
      <c r="D7" s="158">
        <v>0.62250211684727896</v>
      </c>
      <c r="E7" s="52">
        <v>41.806334949250498</v>
      </c>
      <c r="H7" s="155"/>
    </row>
    <row r="8" spans="2:8" x14ac:dyDescent="0.2">
      <c r="B8" s="157" t="s">
        <v>50</v>
      </c>
      <c r="C8" s="52">
        <v>38.197776188890302</v>
      </c>
      <c r="D8" s="158">
        <v>12.129522764034</v>
      </c>
      <c r="E8" s="52">
        <v>50.327298952924203</v>
      </c>
    </row>
    <row r="9" spans="2:8" ht="12" x14ac:dyDescent="0.2">
      <c r="B9" s="157" t="s">
        <v>138</v>
      </c>
      <c r="C9" s="52">
        <v>37.514297465078997</v>
      </c>
      <c r="D9" s="158">
        <v>2.0861773455338599</v>
      </c>
      <c r="E9" s="52">
        <v>39.600474810612901</v>
      </c>
    </row>
    <row r="10" spans="2:8" ht="12" x14ac:dyDescent="0.2">
      <c r="B10" s="157" t="s">
        <v>126</v>
      </c>
      <c r="C10" s="52">
        <v>34.912263056585701</v>
      </c>
      <c r="D10" s="158">
        <v>2.74745767005524</v>
      </c>
      <c r="E10" s="52">
        <v>37.659720726640998</v>
      </c>
    </row>
    <row r="11" spans="2:8" ht="12" x14ac:dyDescent="0.2">
      <c r="B11" s="157" t="s">
        <v>153</v>
      </c>
      <c r="C11" s="52">
        <v>33.160034967397699</v>
      </c>
      <c r="D11" s="158">
        <v>10.8306779453715</v>
      </c>
      <c r="E11" s="52">
        <v>43.990712912769197</v>
      </c>
    </row>
    <row r="12" spans="2:8" x14ac:dyDescent="0.2">
      <c r="B12" s="157" t="s">
        <v>63</v>
      </c>
      <c r="C12" s="52">
        <v>29.135592288326599</v>
      </c>
      <c r="D12" s="158">
        <v>13.3464120473016</v>
      </c>
      <c r="E12" s="52">
        <v>42.482004335628197</v>
      </c>
    </row>
    <row r="13" spans="2:8" x14ac:dyDescent="0.2">
      <c r="B13" s="157" t="s">
        <v>112</v>
      </c>
      <c r="C13" s="52">
        <v>35.201435772047098</v>
      </c>
      <c r="D13" s="158">
        <v>8.4941316647068703</v>
      </c>
      <c r="E13" s="52">
        <v>43.695567436753997</v>
      </c>
    </row>
    <row r="14" spans="2:8" ht="10.5" x14ac:dyDescent="0.25">
      <c r="B14" s="159" t="s">
        <v>19</v>
      </c>
      <c r="C14" s="80">
        <v>36.703314099849202</v>
      </c>
      <c r="D14" s="109">
        <v>7.1070604848230898</v>
      </c>
      <c r="E14" s="80">
        <v>43.810374584672303</v>
      </c>
    </row>
    <row r="15" spans="2:8" x14ac:dyDescent="0.2">
      <c r="B15" s="160"/>
      <c r="C15" s="161"/>
      <c r="D15" s="162"/>
      <c r="E15" s="161"/>
    </row>
    <row r="16" spans="2:8" ht="103.5" customHeight="1" x14ac:dyDescent="0.25">
      <c r="B16" s="187" t="s">
        <v>156</v>
      </c>
      <c r="C16" s="187"/>
      <c r="D16" s="187"/>
      <c r="E16" s="187"/>
    </row>
    <row r="19" spans="2:2" ht="15" customHeight="1" x14ac:dyDescent="0.2"/>
    <row r="25" spans="2:2" ht="15" customHeight="1" x14ac:dyDescent="0.25">
      <c r="B25" s="163"/>
    </row>
    <row r="31" spans="2:2" ht="15" customHeight="1" x14ac:dyDescent="0.2"/>
    <row r="37" spans="2:2" x14ac:dyDescent="0.2">
      <c r="B37" s="73"/>
    </row>
    <row r="38" spans="2:2" x14ac:dyDescent="0.2">
      <c r="B38" s="164"/>
    </row>
    <row r="39" spans="2:2" x14ac:dyDescent="0.2">
      <c r="B39" s="73"/>
    </row>
  </sheetData>
  <mergeCells count="1">
    <mergeCell ref="B16:E16"/>
  </mergeCell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F23"/>
  <sheetViews>
    <sheetView showGridLines="0" zoomScaleNormal="100" workbookViewId="0">
      <selection activeCell="B2" sqref="B2"/>
    </sheetView>
  </sheetViews>
  <sheetFormatPr baseColWidth="10" defaultColWidth="11.453125" defaultRowHeight="10" x14ac:dyDescent="0.2"/>
  <cols>
    <col min="1" max="1" width="3.453125" style="23" customWidth="1"/>
    <col min="2" max="2" width="50.81640625" style="57" customWidth="1"/>
    <col min="3" max="8" width="11.453125" style="23"/>
    <col min="9" max="9" width="58.453125" style="23" customWidth="1"/>
    <col min="10" max="16384" width="11.453125" style="23"/>
  </cols>
  <sheetData>
    <row r="2" spans="2:6" ht="10.5" x14ac:dyDescent="0.25">
      <c r="B2" s="142" t="s">
        <v>166</v>
      </c>
    </row>
    <row r="5" spans="2:6" ht="10.5" x14ac:dyDescent="0.2">
      <c r="B5" s="143"/>
      <c r="C5" s="144" t="s">
        <v>37</v>
      </c>
    </row>
    <row r="6" spans="2:6" ht="10.5" x14ac:dyDescent="0.2">
      <c r="B6" s="145" t="s">
        <v>69</v>
      </c>
      <c r="C6" s="146">
        <v>0.483564587927516</v>
      </c>
    </row>
    <row r="7" spans="2:6" ht="10.5" x14ac:dyDescent="0.2">
      <c r="B7" s="147" t="s">
        <v>40</v>
      </c>
      <c r="C7" s="146">
        <v>0.72618665654721903</v>
      </c>
    </row>
    <row r="8" spans="2:6" ht="10.5" x14ac:dyDescent="0.2">
      <c r="B8" s="147" t="s">
        <v>70</v>
      </c>
      <c r="C8" s="146">
        <v>0.894178732130676</v>
      </c>
    </row>
    <row r="9" spans="2:6" ht="10.5" x14ac:dyDescent="0.2">
      <c r="B9" s="147" t="s">
        <v>18</v>
      </c>
      <c r="C9" s="146">
        <v>3.01379482966298</v>
      </c>
    </row>
    <row r="10" spans="2:6" ht="10.5" x14ac:dyDescent="0.2">
      <c r="B10" s="147" t="s">
        <v>10</v>
      </c>
      <c r="C10" s="146">
        <v>3.6114917214033602</v>
      </c>
      <c r="F10" s="44"/>
    </row>
    <row r="11" spans="2:6" ht="10.5" x14ac:dyDescent="0.2">
      <c r="B11" s="147" t="s">
        <v>15</v>
      </c>
      <c r="C11" s="146">
        <v>4.1724982691838699</v>
      </c>
    </row>
    <row r="12" spans="2:6" ht="10.5" x14ac:dyDescent="0.2">
      <c r="B12" s="147" t="s">
        <v>17</v>
      </c>
      <c r="C12" s="146">
        <v>7.5910415419128396</v>
      </c>
    </row>
    <row r="13" spans="2:6" ht="10.5" x14ac:dyDescent="0.2">
      <c r="B13" s="147" t="s">
        <v>13</v>
      </c>
      <c r="C13" s="146">
        <v>27.769184287866199</v>
      </c>
    </row>
    <row r="14" spans="2:6" x14ac:dyDescent="0.2">
      <c r="B14" s="148" t="s">
        <v>113</v>
      </c>
      <c r="C14" s="149">
        <v>0.97376123778623602</v>
      </c>
    </row>
    <row r="15" spans="2:6" x14ac:dyDescent="0.2">
      <c r="B15" s="148" t="s">
        <v>114</v>
      </c>
      <c r="C15" s="149">
        <v>8.0528244715532598</v>
      </c>
    </row>
    <row r="16" spans="2:6" x14ac:dyDescent="0.2">
      <c r="B16" s="148" t="s">
        <v>115</v>
      </c>
      <c r="C16" s="149">
        <v>20.984008853435199</v>
      </c>
    </row>
    <row r="17" spans="2:3" x14ac:dyDescent="0.2">
      <c r="B17" s="148" t="s">
        <v>116</v>
      </c>
      <c r="C17" s="149">
        <v>21.7274648105906</v>
      </c>
    </row>
    <row r="18" spans="2:3" ht="10.5" x14ac:dyDescent="0.2">
      <c r="B18" s="150" t="s">
        <v>41</v>
      </c>
      <c r="C18" s="146">
        <v>51.738059373365303</v>
      </c>
    </row>
    <row r="19" spans="2:3" ht="10.5" x14ac:dyDescent="0.25">
      <c r="B19" s="147" t="s">
        <v>19</v>
      </c>
      <c r="C19" s="151">
        <v>100</v>
      </c>
    </row>
    <row r="21" spans="2:3" ht="78" customHeight="1" x14ac:dyDescent="0.25">
      <c r="B21" s="187" t="s">
        <v>164</v>
      </c>
      <c r="C21" s="187"/>
    </row>
    <row r="23" spans="2:3" ht="10.5" x14ac:dyDescent="0.25">
      <c r="B23" s="56"/>
    </row>
  </sheetData>
  <sortState xmlns:xlrd2="http://schemas.microsoft.com/office/spreadsheetml/2017/richdata2" ref="B31:C38">
    <sortCondition ref="C31:C38"/>
  </sortState>
  <mergeCells count="1">
    <mergeCell ref="B21:C21"/>
  </mergeCell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AA164-53FF-443C-B49B-301DEA2275DC}">
  <sheetPr>
    <pageSetUpPr fitToPage="1"/>
  </sheetPr>
  <dimension ref="B2:O26"/>
  <sheetViews>
    <sheetView zoomScaleNormal="100" workbookViewId="0">
      <selection activeCell="B2" sqref="B2:C2"/>
    </sheetView>
  </sheetViews>
  <sheetFormatPr baseColWidth="10" defaultColWidth="11.453125" defaultRowHeight="9.5" x14ac:dyDescent="0.2"/>
  <cols>
    <col min="1" max="1" width="3" style="130" customWidth="1"/>
    <col min="2" max="2" width="51.26953125" style="130" customWidth="1"/>
    <col min="3" max="3" width="11.453125" style="128"/>
    <col min="4" max="4" width="11.453125" style="129"/>
    <col min="5" max="16384" width="11.453125" style="130"/>
  </cols>
  <sheetData>
    <row r="2" spans="2:15" ht="24.5" customHeight="1" x14ac:dyDescent="0.25">
      <c r="B2" s="201" t="s">
        <v>167</v>
      </c>
      <c r="C2" s="201"/>
    </row>
    <row r="3" spans="2:15" x14ac:dyDescent="0.2">
      <c r="B3" s="131"/>
    </row>
    <row r="4" spans="2:15" ht="10" x14ac:dyDescent="0.2">
      <c r="B4" s="132"/>
      <c r="C4" s="133" t="s">
        <v>37</v>
      </c>
    </row>
    <row r="5" spans="2:15" ht="10.5" x14ac:dyDescent="0.2">
      <c r="B5" s="134" t="s">
        <v>47</v>
      </c>
      <c r="C5" s="135"/>
      <c r="D5" s="136"/>
      <c r="L5" s="137"/>
      <c r="M5" s="137"/>
      <c r="N5" s="137"/>
      <c r="O5" s="137"/>
    </row>
    <row r="6" spans="2:15" ht="10" x14ac:dyDescent="0.2">
      <c r="B6" s="138" t="s">
        <v>25</v>
      </c>
      <c r="C6" s="139">
        <v>62.273560949758497</v>
      </c>
      <c r="L6" s="137"/>
      <c r="M6" s="137"/>
      <c r="N6" s="137"/>
      <c r="O6" s="137"/>
    </row>
    <row r="7" spans="2:15" ht="10" x14ac:dyDescent="0.2">
      <c r="B7" s="138" t="s">
        <v>26</v>
      </c>
      <c r="C7" s="139">
        <v>29.8923408253942</v>
      </c>
      <c r="L7" s="140"/>
      <c r="M7" s="140"/>
      <c r="N7" s="140"/>
      <c r="O7" s="137"/>
    </row>
    <row r="8" spans="2:15" ht="10" x14ac:dyDescent="0.2">
      <c r="B8" s="138" t="s">
        <v>27</v>
      </c>
      <c r="C8" s="139">
        <v>7.8340982248472999</v>
      </c>
      <c r="L8" s="137"/>
      <c r="M8" s="137"/>
      <c r="N8" s="137"/>
      <c r="O8" s="137"/>
    </row>
    <row r="9" spans="2:15" ht="10" x14ac:dyDescent="0.2">
      <c r="B9" s="141"/>
      <c r="C9" s="139"/>
      <c r="L9" s="137"/>
      <c r="M9" s="137"/>
      <c r="N9" s="137"/>
      <c r="O9" s="137"/>
    </row>
    <row r="10" spans="2:15" ht="10.5" x14ac:dyDescent="0.2">
      <c r="B10" s="134" t="s">
        <v>48</v>
      </c>
      <c r="C10" s="139"/>
      <c r="L10" s="137"/>
      <c r="M10" s="137"/>
      <c r="N10" s="137"/>
      <c r="O10" s="137"/>
    </row>
    <row r="11" spans="2:15" ht="10" x14ac:dyDescent="0.2">
      <c r="B11" s="138" t="s">
        <v>25</v>
      </c>
      <c r="C11" s="139">
        <v>75.063978533675396</v>
      </c>
      <c r="L11" s="140"/>
      <c r="M11" s="140"/>
      <c r="N11" s="140"/>
      <c r="O11" s="137"/>
    </row>
    <row r="12" spans="2:15" ht="10" x14ac:dyDescent="0.2">
      <c r="B12" s="138" t="s">
        <v>26</v>
      </c>
      <c r="C12" s="139">
        <v>20.859177022429201</v>
      </c>
      <c r="L12" s="137"/>
      <c r="M12" s="137"/>
      <c r="N12" s="137"/>
      <c r="O12" s="137"/>
    </row>
    <row r="13" spans="2:15" ht="10" x14ac:dyDescent="0.2">
      <c r="B13" s="138" t="s">
        <v>27</v>
      </c>
      <c r="C13" s="139">
        <v>4.0768444438954399</v>
      </c>
      <c r="L13" s="140"/>
      <c r="M13" s="140"/>
      <c r="N13" s="140"/>
      <c r="O13" s="137"/>
    </row>
    <row r="14" spans="2:15" ht="10" x14ac:dyDescent="0.2">
      <c r="B14" s="141"/>
      <c r="C14" s="139"/>
      <c r="L14" s="137"/>
      <c r="M14" s="137"/>
      <c r="N14" s="137"/>
      <c r="O14" s="137"/>
    </row>
    <row r="15" spans="2:15" ht="25.5" customHeight="1" x14ac:dyDescent="0.2">
      <c r="B15" s="134" t="s">
        <v>106</v>
      </c>
      <c r="C15" s="139"/>
      <c r="L15" s="140"/>
      <c r="M15" s="140"/>
      <c r="N15" s="140"/>
      <c r="O15" s="140"/>
    </row>
    <row r="16" spans="2:15" ht="10" x14ac:dyDescent="0.2">
      <c r="B16" s="138" t="s">
        <v>28</v>
      </c>
      <c r="C16" s="139">
        <v>40.607252096326803</v>
      </c>
    </row>
    <row r="17" spans="2:3" s="129" customFormat="1" ht="10" x14ac:dyDescent="0.2">
      <c r="B17" s="138" t="s">
        <v>107</v>
      </c>
      <c r="C17" s="139">
        <v>22.583999649285499</v>
      </c>
    </row>
    <row r="18" spans="2:3" s="129" customFormat="1" ht="10" x14ac:dyDescent="0.2">
      <c r="B18" s="138" t="s">
        <v>25</v>
      </c>
      <c r="C18" s="139">
        <v>36.808748254387702</v>
      </c>
    </row>
    <row r="19" spans="2:3" s="129" customFormat="1" ht="10" x14ac:dyDescent="0.2">
      <c r="B19" s="141"/>
      <c r="C19" s="139"/>
    </row>
    <row r="20" spans="2:3" s="129" customFormat="1" ht="12.5" x14ac:dyDescent="0.2">
      <c r="B20" s="134" t="s">
        <v>152</v>
      </c>
      <c r="C20" s="139"/>
    </row>
    <row r="21" spans="2:3" s="129" customFormat="1" ht="10" x14ac:dyDescent="0.2">
      <c r="B21" s="138" t="s">
        <v>28</v>
      </c>
      <c r="C21" s="139">
        <v>43.070883674066501</v>
      </c>
    </row>
    <row r="22" spans="2:3" s="129" customFormat="1" ht="10" x14ac:dyDescent="0.2">
      <c r="B22" s="138" t="s">
        <v>107</v>
      </c>
      <c r="C22" s="139">
        <v>11.3457595047547</v>
      </c>
    </row>
    <row r="23" spans="2:3" s="129" customFormat="1" ht="10" x14ac:dyDescent="0.2">
      <c r="B23" s="138" t="s">
        <v>35</v>
      </c>
      <c r="C23" s="139">
        <v>23.147099132760498</v>
      </c>
    </row>
    <row r="24" spans="2:3" s="129" customFormat="1" ht="10" x14ac:dyDescent="0.2">
      <c r="B24" s="138" t="s">
        <v>36</v>
      </c>
      <c r="C24" s="139">
        <v>22.436257688418401</v>
      </c>
    </row>
    <row r="26" spans="2:3" ht="128.5" customHeight="1" x14ac:dyDescent="0.25">
      <c r="B26" s="189" t="s">
        <v>145</v>
      </c>
      <c r="C26" s="189"/>
    </row>
  </sheetData>
  <mergeCells count="2">
    <mergeCell ref="B26:C26"/>
    <mergeCell ref="B2:C2"/>
  </mergeCells>
  <pageMargins left="0.7" right="0.7" top="0.75" bottom="0.75" header="0.3" footer="0.3"/>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3013-6B60-42EA-9266-84978D1F1168}">
  <sheetPr>
    <pageSetUpPr fitToPage="1"/>
  </sheetPr>
  <dimension ref="B1:AP19"/>
  <sheetViews>
    <sheetView showGridLines="0" zoomScaleNormal="100" workbookViewId="0"/>
  </sheetViews>
  <sheetFormatPr baseColWidth="10" defaultColWidth="11.453125" defaultRowHeight="10" x14ac:dyDescent="0.2"/>
  <cols>
    <col min="1" max="1" width="3.7265625" style="23" customWidth="1"/>
    <col min="2" max="2" width="22.453125" style="23" customWidth="1"/>
    <col min="3" max="3" width="11.54296875" style="23" customWidth="1"/>
    <col min="4" max="4" width="10.1796875" style="23" customWidth="1"/>
    <col min="5" max="5" width="12.1796875" style="23" customWidth="1"/>
    <col min="6" max="6" width="12.453125" style="23" customWidth="1"/>
    <col min="7" max="7" width="13.1796875" style="23" customWidth="1"/>
    <col min="8" max="9" width="10.7265625" style="23" customWidth="1"/>
    <col min="10" max="10" width="11.81640625" style="23" customWidth="1"/>
    <col min="11" max="11" width="13.453125" style="23" customWidth="1"/>
    <col min="12" max="12" width="13.54296875" style="23" customWidth="1"/>
    <col min="13" max="14" width="10.7265625" style="23" customWidth="1"/>
    <col min="15" max="15" width="14.7265625" style="23" customWidth="1"/>
    <col min="16" max="17" width="12.453125" style="23" customWidth="1"/>
    <col min="18" max="19" width="10.7265625" style="23" customWidth="1"/>
    <col min="20" max="20" width="12.7265625" style="23" customWidth="1"/>
    <col min="21" max="21" width="12.1796875" style="23" customWidth="1"/>
    <col min="22" max="22" width="12.7265625" style="23" customWidth="1"/>
    <col min="23" max="24" width="10.7265625" style="23" customWidth="1"/>
    <col min="25" max="25" width="12.453125" style="23" customWidth="1"/>
    <col min="26" max="26" width="12.54296875" style="23" customWidth="1"/>
    <col min="27" max="27" width="12" style="23" customWidth="1"/>
    <col min="28" max="29" width="10.7265625" style="23" customWidth="1"/>
    <col min="30" max="30" width="12.453125" style="23" customWidth="1"/>
    <col min="31" max="32" width="10.7265625" style="23" customWidth="1"/>
    <col min="33" max="33" width="12.81640625" style="23" customWidth="1"/>
    <col min="34" max="35" width="10.7265625" style="23" customWidth="1"/>
    <col min="36" max="36" width="12.453125" style="23" customWidth="1"/>
    <col min="37" max="38" width="10.7265625" style="23" customWidth="1"/>
    <col min="39" max="39" width="13.26953125" style="23" customWidth="1"/>
    <col min="40" max="41" width="10.7265625" style="23" customWidth="1"/>
    <col min="42" max="42" width="12.26953125" style="23" customWidth="1"/>
    <col min="43" max="43" width="10.7265625" style="23" customWidth="1"/>
    <col min="44" max="16384" width="11.453125" style="23"/>
  </cols>
  <sheetData>
    <row r="1" spans="2:42" x14ac:dyDescent="0.2">
      <c r="G1" s="89"/>
      <c r="H1" s="90"/>
      <c r="I1" s="90"/>
      <c r="J1" s="90"/>
      <c r="K1" s="90"/>
      <c r="L1" s="90"/>
      <c r="M1" s="89"/>
      <c r="O1" s="90"/>
      <c r="P1" s="89"/>
      <c r="V1" s="91"/>
      <c r="AH1" s="92"/>
      <c r="AI1" s="91"/>
    </row>
    <row r="2" spans="2:42" ht="10.5" x14ac:dyDescent="0.2">
      <c r="B2" s="93" t="s">
        <v>168</v>
      </c>
      <c r="C2" s="93"/>
      <c r="D2" s="93"/>
      <c r="E2" s="93"/>
      <c r="F2" s="93"/>
      <c r="G2" s="94"/>
      <c r="H2" s="95"/>
      <c r="I2" s="95"/>
      <c r="J2" s="96"/>
      <c r="K2" s="96"/>
      <c r="L2" s="95"/>
      <c r="M2" s="95"/>
      <c r="N2" s="96"/>
      <c r="O2" s="95"/>
      <c r="P2" s="97"/>
      <c r="Q2" s="96"/>
      <c r="R2" s="96"/>
      <c r="S2" s="96"/>
      <c r="T2" s="96"/>
      <c r="U2" s="96"/>
      <c r="V2" s="95"/>
      <c r="W2" s="98"/>
      <c r="X2" s="96"/>
      <c r="AB2" s="99"/>
      <c r="AI2" s="90"/>
      <c r="AJ2" s="89"/>
    </row>
    <row r="3" spans="2:42" x14ac:dyDescent="0.2">
      <c r="G3" s="90"/>
      <c r="V3" s="90"/>
      <c r="W3" s="92"/>
      <c r="AI3" s="90"/>
      <c r="AJ3" s="89"/>
    </row>
    <row r="4" spans="2:42" ht="27.75" customHeight="1" x14ac:dyDescent="0.2">
      <c r="B4" s="188" t="s">
        <v>4</v>
      </c>
      <c r="C4" s="188">
        <v>2022</v>
      </c>
      <c r="D4" s="188"/>
      <c r="E4" s="188"/>
      <c r="F4" s="188"/>
      <c r="G4" s="188"/>
      <c r="H4" s="188">
        <v>2018</v>
      </c>
      <c r="I4" s="188"/>
      <c r="J4" s="188"/>
      <c r="K4" s="188"/>
      <c r="L4" s="188"/>
      <c r="M4" s="188">
        <v>2014</v>
      </c>
      <c r="N4" s="188"/>
      <c r="O4" s="188"/>
      <c r="P4" s="188"/>
      <c r="Q4" s="188"/>
      <c r="R4" s="188">
        <v>2010</v>
      </c>
      <c r="S4" s="188"/>
      <c r="T4" s="188"/>
      <c r="U4" s="188"/>
      <c r="V4" s="188"/>
      <c r="W4" s="188">
        <v>2006</v>
      </c>
      <c r="X4" s="188"/>
      <c r="Y4" s="188"/>
      <c r="Z4" s="188"/>
      <c r="AA4" s="188"/>
      <c r="AB4" s="188" t="s">
        <v>65</v>
      </c>
      <c r="AC4" s="188"/>
      <c r="AD4" s="188"/>
      <c r="AE4" s="188" t="s">
        <v>66</v>
      </c>
      <c r="AF4" s="188"/>
      <c r="AG4" s="188"/>
      <c r="AH4" s="188" t="s">
        <v>67</v>
      </c>
      <c r="AI4" s="188"/>
      <c r="AJ4" s="188"/>
      <c r="AK4" s="188" t="s">
        <v>68</v>
      </c>
      <c r="AL4" s="188"/>
      <c r="AM4" s="188"/>
      <c r="AN4" s="188" t="s">
        <v>45</v>
      </c>
      <c r="AO4" s="188"/>
      <c r="AP4" s="188"/>
    </row>
    <row r="5" spans="2:42" ht="40" x14ac:dyDescent="0.2">
      <c r="B5" s="188"/>
      <c r="C5" s="100" t="s">
        <v>0</v>
      </c>
      <c r="D5" s="100" t="s">
        <v>1</v>
      </c>
      <c r="E5" s="100" t="s">
        <v>21</v>
      </c>
      <c r="F5" s="100" t="s">
        <v>146</v>
      </c>
      <c r="G5" s="100" t="s">
        <v>24</v>
      </c>
      <c r="H5" s="100" t="s">
        <v>0</v>
      </c>
      <c r="I5" s="100" t="s">
        <v>1</v>
      </c>
      <c r="J5" s="100" t="s">
        <v>21</v>
      </c>
      <c r="K5" s="100" t="s">
        <v>146</v>
      </c>
      <c r="L5" s="100" t="s">
        <v>24</v>
      </c>
      <c r="M5" s="100" t="s">
        <v>0</v>
      </c>
      <c r="N5" s="100" t="s">
        <v>1</v>
      </c>
      <c r="O5" s="100" t="s">
        <v>21</v>
      </c>
      <c r="P5" s="100" t="s">
        <v>22</v>
      </c>
      <c r="Q5" s="100" t="s">
        <v>24</v>
      </c>
      <c r="R5" s="100" t="s">
        <v>0</v>
      </c>
      <c r="S5" s="100" t="s">
        <v>1</v>
      </c>
      <c r="T5" s="100" t="s">
        <v>21</v>
      </c>
      <c r="U5" s="100" t="s">
        <v>22</v>
      </c>
      <c r="V5" s="100" t="s">
        <v>24</v>
      </c>
      <c r="W5" s="100" t="s">
        <v>0</v>
      </c>
      <c r="X5" s="100" t="s">
        <v>1</v>
      </c>
      <c r="Y5" s="100" t="s">
        <v>21</v>
      </c>
      <c r="Z5" s="100" t="s">
        <v>22</v>
      </c>
      <c r="AA5" s="100" t="s">
        <v>24</v>
      </c>
      <c r="AB5" s="100" t="s">
        <v>0</v>
      </c>
      <c r="AC5" s="100" t="s">
        <v>1</v>
      </c>
      <c r="AD5" s="100" t="s">
        <v>21</v>
      </c>
      <c r="AE5" s="100" t="s">
        <v>0</v>
      </c>
      <c r="AF5" s="100" t="s">
        <v>1</v>
      </c>
      <c r="AG5" s="100" t="s">
        <v>21</v>
      </c>
      <c r="AH5" s="100" t="s">
        <v>0</v>
      </c>
      <c r="AI5" s="100" t="s">
        <v>1</v>
      </c>
      <c r="AJ5" s="100" t="s">
        <v>21</v>
      </c>
      <c r="AK5" s="100" t="s">
        <v>0</v>
      </c>
      <c r="AL5" s="100" t="s">
        <v>1</v>
      </c>
      <c r="AM5" s="100" t="s">
        <v>21</v>
      </c>
      <c r="AN5" s="100" t="s">
        <v>0</v>
      </c>
      <c r="AO5" s="100" t="s">
        <v>1</v>
      </c>
      <c r="AP5" s="100" t="s">
        <v>21</v>
      </c>
    </row>
    <row r="6" spans="2:42" s="110" customFormat="1" ht="21" x14ac:dyDescent="0.25">
      <c r="B6" s="101" t="s">
        <v>8</v>
      </c>
      <c r="C6" s="102">
        <v>8270</v>
      </c>
      <c r="D6" s="102">
        <v>355600</v>
      </c>
      <c r="E6" s="102">
        <f>SUM(E8,E16,E17)</f>
        <v>365760</v>
      </c>
      <c r="F6" s="103">
        <v>59.629330021009999</v>
      </c>
      <c r="G6" s="103">
        <v>40.370669978990001</v>
      </c>
      <c r="H6" s="104">
        <f>SUM(H10:H16)</f>
        <v>8260</v>
      </c>
      <c r="I6" s="104">
        <f>SUM(I10:I16)</f>
        <v>345880</v>
      </c>
      <c r="J6" s="104">
        <f>SUM(J8,J16,J17)</f>
        <v>359650</v>
      </c>
      <c r="K6" s="105">
        <v>58.997685013798801</v>
      </c>
      <c r="L6" s="105">
        <v>40.9946888693269</v>
      </c>
      <c r="M6" s="104">
        <v>7660</v>
      </c>
      <c r="N6" s="104">
        <v>331720</v>
      </c>
      <c r="O6" s="104">
        <f>SUM(O10:O16)</f>
        <v>335830</v>
      </c>
      <c r="P6" s="105">
        <v>59.089328745609002</v>
      </c>
      <c r="Q6" s="105">
        <v>40.910671254390998</v>
      </c>
      <c r="R6" s="104">
        <f>SUM(R10:R16)</f>
        <v>7020</v>
      </c>
      <c r="S6" s="104">
        <f>SUM(S10:S16)</f>
        <v>312770</v>
      </c>
      <c r="T6" s="106">
        <f>SUM(T10:T16)</f>
        <v>312300</v>
      </c>
      <c r="U6" s="105">
        <v>58.708452652916712</v>
      </c>
      <c r="V6" s="105">
        <v>41.291547347083288</v>
      </c>
      <c r="W6" s="104">
        <v>6100</v>
      </c>
      <c r="X6" s="104">
        <v>268640</v>
      </c>
      <c r="Y6" s="106">
        <f>SUM(Y10:Y16)</f>
        <v>267060</v>
      </c>
      <c r="Z6" s="105">
        <v>58.710065407737801</v>
      </c>
      <c r="AA6" s="105">
        <v>41.289934592262199</v>
      </c>
      <c r="AB6" s="107">
        <f>((C6-H6)/H6)*100</f>
        <v>0.12106537530266344</v>
      </c>
      <c r="AC6" s="107">
        <f>((D6-I6)/I6)*100</f>
        <v>2.8102231987972708</v>
      </c>
      <c r="AD6" s="107">
        <f>((E6-J6)/J6)*100</f>
        <v>1.698873905185597</v>
      </c>
      <c r="AE6" s="107">
        <f>((H6-M6)/M6)*100</f>
        <v>7.8328981723237598</v>
      </c>
      <c r="AF6" s="107">
        <f>((I6-N6)/N6)*100</f>
        <v>4.2686603159290968</v>
      </c>
      <c r="AG6" s="108">
        <f>((J6-O6)/O6)*100</f>
        <v>7.0928743709614981</v>
      </c>
      <c r="AH6" s="107">
        <f>((M6-R6)/R6)*100</f>
        <v>9.116809116809117</v>
      </c>
      <c r="AI6" s="107">
        <f>((N6-S6)/S6)*100</f>
        <v>6.0587652268440069</v>
      </c>
      <c r="AJ6" s="108">
        <f>((O6-T6)/T6)*100</f>
        <v>7.5344220300992637</v>
      </c>
      <c r="AK6" s="107">
        <f>((R6-W6)/W6)*100</f>
        <v>15.081967213114755</v>
      </c>
      <c r="AL6" s="107">
        <f>((S6-X6)/X6)*100</f>
        <v>16.427188802858844</v>
      </c>
      <c r="AM6" s="108">
        <f>((T6-Y6)/Y6)*100</f>
        <v>16.940013480116829</v>
      </c>
      <c r="AN6" s="107">
        <f>((C6-W6)/W6)*100</f>
        <v>35.57377049180328</v>
      </c>
      <c r="AO6" s="107">
        <f>((D6-X6)/X6)*100</f>
        <v>32.370458606313278</v>
      </c>
      <c r="AP6" s="109">
        <f>((E6-Y6)/Y6)*100</f>
        <v>36.9579869692204</v>
      </c>
    </row>
    <row r="7" spans="2:42" s="110" customFormat="1" ht="31.5" x14ac:dyDescent="0.25">
      <c r="B7" s="101" t="s">
        <v>77</v>
      </c>
      <c r="C7" s="102"/>
      <c r="D7" s="102"/>
      <c r="E7" s="111">
        <v>321530</v>
      </c>
      <c r="F7" s="112">
        <v>59.549670040220597</v>
      </c>
      <c r="G7" s="112">
        <v>40.450329959779403</v>
      </c>
      <c r="H7" s="104"/>
      <c r="I7" s="104"/>
      <c r="J7" s="104">
        <v>311660</v>
      </c>
      <c r="K7" s="105">
        <v>58.923343487968282</v>
      </c>
      <c r="L7" s="105">
        <v>41.076656512031732</v>
      </c>
      <c r="M7" s="104"/>
      <c r="N7" s="104"/>
      <c r="O7" s="104"/>
      <c r="P7" s="105"/>
      <c r="Q7" s="105"/>
      <c r="R7" s="104"/>
      <c r="S7" s="104"/>
      <c r="T7" s="106"/>
      <c r="U7" s="105"/>
      <c r="V7" s="105"/>
      <c r="W7" s="104"/>
      <c r="X7" s="104"/>
      <c r="Y7" s="106"/>
      <c r="Z7" s="105"/>
      <c r="AA7" s="105"/>
      <c r="AB7" s="107"/>
      <c r="AC7" s="107"/>
      <c r="AD7" s="107">
        <f>((E7-J7)/J7)*100</f>
        <v>3.1669126612333951</v>
      </c>
      <c r="AE7" s="107"/>
      <c r="AF7" s="107"/>
      <c r="AG7" s="108"/>
      <c r="AH7" s="107"/>
      <c r="AI7" s="107"/>
      <c r="AJ7" s="108"/>
      <c r="AK7" s="107"/>
      <c r="AL7" s="107"/>
      <c r="AM7" s="108"/>
      <c r="AN7" s="107"/>
      <c r="AO7" s="107"/>
      <c r="AP7" s="109"/>
    </row>
    <row r="8" spans="2:42" ht="10.5" x14ac:dyDescent="0.25">
      <c r="B8" s="101" t="s">
        <v>23</v>
      </c>
      <c r="C8" s="102">
        <v>6700</v>
      </c>
      <c r="D8" s="102">
        <v>294250</v>
      </c>
      <c r="E8" s="102">
        <f>SUM(E10:E15)</f>
        <v>295170</v>
      </c>
      <c r="F8" s="103">
        <v>60.4884452337106</v>
      </c>
      <c r="G8" s="103">
        <v>39.5115547662894</v>
      </c>
      <c r="H8" s="113">
        <f>SUM(H10:H15)</f>
        <v>6800</v>
      </c>
      <c r="I8" s="113">
        <f>SUM(I10:I15)</f>
        <v>290240</v>
      </c>
      <c r="J8" s="113">
        <f>SUM(J10:J15)</f>
        <v>295430</v>
      </c>
      <c r="K8" s="114">
        <v>59.66208290721621</v>
      </c>
      <c r="L8" s="114">
        <v>40.337917092783812</v>
      </c>
      <c r="M8" s="113">
        <v>6400</v>
      </c>
      <c r="N8" s="113">
        <v>281620</v>
      </c>
      <c r="O8" s="113">
        <f>SUM(O10:O15)</f>
        <v>282880</v>
      </c>
      <c r="P8" s="114">
        <v>59.55799483429174</v>
      </c>
      <c r="Q8" s="114">
        <v>40.44200516570826</v>
      </c>
      <c r="R8" s="113">
        <f>SUM(R10:R15)</f>
        <v>5900</v>
      </c>
      <c r="S8" s="113">
        <f>SUM(S10:S15)</f>
        <v>267320</v>
      </c>
      <c r="T8" s="113">
        <f>SUM(T10:T15)</f>
        <v>265500</v>
      </c>
      <c r="U8" s="114">
        <v>59.054658455474119</v>
      </c>
      <c r="V8" s="114">
        <v>40.945341544525881</v>
      </c>
      <c r="W8" s="113">
        <v>5380</v>
      </c>
      <c r="X8" s="113">
        <v>241520</v>
      </c>
      <c r="Y8" s="113">
        <f>SUM(Y10:Y15)</f>
        <v>240090</v>
      </c>
      <c r="Z8" s="114">
        <v>58.790666721482701</v>
      </c>
      <c r="AA8" s="114">
        <v>41.209333278517299</v>
      </c>
      <c r="AB8" s="107">
        <f>((C8-H8)/H8)*100</f>
        <v>-1.4705882352941175</v>
      </c>
      <c r="AC8" s="107">
        <f>((D8-I8)/I8)*100</f>
        <v>1.3816152149944871</v>
      </c>
      <c r="AD8" s="107">
        <f t="shared" ref="AD8:AD16" si="0">((E8-J8)/J8)*100</f>
        <v>-8.8007311376637448E-2</v>
      </c>
      <c r="AE8" s="107">
        <f>((H8-M8)/M8)*100</f>
        <v>6.25</v>
      </c>
      <c r="AF8" s="107">
        <f>((I8-N8)/N8)*100</f>
        <v>3.0608621546765145</v>
      </c>
      <c r="AG8" s="108">
        <f t="shared" ref="AG8:AG16" si="1">((J8-O8)/O8)*100</f>
        <v>4.4365101809954757</v>
      </c>
      <c r="AH8" s="107">
        <f t="shared" ref="AH8:AJ16" si="2">((M8-R8)/R8)*100</f>
        <v>8.4745762711864394</v>
      </c>
      <c r="AI8" s="107">
        <f t="shared" si="2"/>
        <v>5.349393984737393</v>
      </c>
      <c r="AJ8" s="108">
        <f t="shared" si="2"/>
        <v>6.5461393596986817</v>
      </c>
      <c r="AK8" s="107">
        <f t="shared" ref="AK8:AM16" si="3">((R8-W8)/W8)*100</f>
        <v>9.6654275092936803</v>
      </c>
      <c r="AL8" s="107">
        <f t="shared" si="3"/>
        <v>10.682345147399801</v>
      </c>
      <c r="AM8" s="108">
        <f t="shared" si="3"/>
        <v>10.583531175809071</v>
      </c>
      <c r="AN8" s="107">
        <f>((C8-W8)/W8)*100</f>
        <v>24.535315985130111</v>
      </c>
      <c r="AO8" s="107">
        <f>((D8-X8)/X8)*100</f>
        <v>21.832560450480294</v>
      </c>
      <c r="AP8" s="107">
        <f t="shared" ref="AP8:AP16" si="4">((E8-Y8)/Y8)*100</f>
        <v>22.941396976133948</v>
      </c>
    </row>
    <row r="9" spans="2:42" ht="10.5" x14ac:dyDescent="0.25">
      <c r="B9" s="26" t="s">
        <v>2</v>
      </c>
      <c r="C9" s="115"/>
      <c r="D9" s="115"/>
      <c r="E9" s="115"/>
      <c r="F9" s="26"/>
      <c r="G9" s="26"/>
      <c r="H9" s="113"/>
      <c r="I9" s="113"/>
      <c r="J9" s="113"/>
      <c r="K9" s="114"/>
      <c r="L9" s="114"/>
      <c r="M9" s="113"/>
      <c r="N9" s="113"/>
      <c r="O9" s="113"/>
      <c r="P9" s="114"/>
      <c r="Q9" s="114"/>
      <c r="R9" s="113"/>
      <c r="S9" s="113"/>
      <c r="T9" s="113"/>
      <c r="U9" s="114"/>
      <c r="V9" s="114"/>
      <c r="W9" s="113"/>
      <c r="X9" s="113"/>
      <c r="Y9" s="113"/>
      <c r="Z9" s="114"/>
      <c r="AA9" s="114"/>
      <c r="AB9" s="107"/>
      <c r="AC9" s="107"/>
      <c r="AD9" s="107"/>
      <c r="AE9" s="107"/>
      <c r="AF9" s="107"/>
      <c r="AG9" s="108"/>
      <c r="AH9" s="107"/>
      <c r="AI9" s="107"/>
      <c r="AJ9" s="108"/>
      <c r="AK9" s="107"/>
      <c r="AL9" s="107"/>
      <c r="AM9" s="108"/>
      <c r="AN9" s="107"/>
      <c r="AO9" s="107"/>
      <c r="AP9" s="107"/>
    </row>
    <row r="10" spans="2:42" ht="20" x14ac:dyDescent="0.2">
      <c r="B10" s="26" t="s">
        <v>79</v>
      </c>
      <c r="C10" s="116">
        <v>1490</v>
      </c>
      <c r="D10" s="116">
        <v>120470</v>
      </c>
      <c r="E10" s="116">
        <v>125960</v>
      </c>
      <c r="F10" s="117">
        <v>63.543456720840801</v>
      </c>
      <c r="G10" s="117">
        <v>36.456543279159199</v>
      </c>
      <c r="H10" s="118">
        <v>1500</v>
      </c>
      <c r="I10" s="118">
        <v>119830</v>
      </c>
      <c r="J10" s="118">
        <v>125650</v>
      </c>
      <c r="K10" s="119">
        <v>62.39636751356106</v>
      </c>
      <c r="L10" s="119">
        <v>37.60363248643894</v>
      </c>
      <c r="M10" s="118">
        <v>1490</v>
      </c>
      <c r="N10" s="118">
        <v>119360</v>
      </c>
      <c r="O10" s="85">
        <v>122580</v>
      </c>
      <c r="P10" s="120">
        <v>61.546266176020502</v>
      </c>
      <c r="Q10" s="120">
        <v>38.453733823979498</v>
      </c>
      <c r="R10" s="118">
        <v>1440</v>
      </c>
      <c r="S10" s="85">
        <v>116020</v>
      </c>
      <c r="T10" s="85">
        <v>117750</v>
      </c>
      <c r="U10" s="119">
        <v>60.685948071451058</v>
      </c>
      <c r="V10" s="119">
        <v>39.314051928548935</v>
      </c>
      <c r="W10" s="118">
        <v>1440</v>
      </c>
      <c r="X10" s="118">
        <v>107990</v>
      </c>
      <c r="Y10" s="118">
        <v>109110</v>
      </c>
      <c r="Z10" s="119">
        <v>60.143921443505697</v>
      </c>
      <c r="AA10" s="119">
        <v>39.856078556494303</v>
      </c>
      <c r="AB10" s="121">
        <f t="shared" ref="AB10:AC16" si="5">((C10-H10)/H10)*100</f>
        <v>-0.66666666666666674</v>
      </c>
      <c r="AC10" s="121">
        <f t="shared" si="5"/>
        <v>0.53408996077776849</v>
      </c>
      <c r="AD10" s="121">
        <f t="shared" si="0"/>
        <v>0.24671707122960607</v>
      </c>
      <c r="AE10" s="121">
        <f t="shared" ref="AE10:AF16" si="6">((H10-M10)/M10)*100</f>
        <v>0.67114093959731547</v>
      </c>
      <c r="AF10" s="121">
        <f t="shared" si="6"/>
        <v>0.39376675603217159</v>
      </c>
      <c r="AG10" s="122">
        <f t="shared" si="1"/>
        <v>2.5044868657203461</v>
      </c>
      <c r="AH10" s="121">
        <f t="shared" si="2"/>
        <v>3.4722222222222223</v>
      </c>
      <c r="AI10" s="121">
        <f t="shared" si="2"/>
        <v>2.8788139975866227</v>
      </c>
      <c r="AJ10" s="122">
        <f t="shared" si="2"/>
        <v>4.1019108280254777</v>
      </c>
      <c r="AK10" s="121">
        <f t="shared" si="3"/>
        <v>0</v>
      </c>
      <c r="AL10" s="121">
        <f t="shared" si="3"/>
        <v>7.4358736920085198</v>
      </c>
      <c r="AM10" s="122">
        <f t="shared" si="3"/>
        <v>7.9186142425075614</v>
      </c>
      <c r="AN10" s="121">
        <f t="shared" ref="AN10:AO16" si="7">((C10-W10)/W10)*100</f>
        <v>3.4722222222222223</v>
      </c>
      <c r="AO10" s="121">
        <f t="shared" si="7"/>
        <v>11.55662561348273</v>
      </c>
      <c r="AP10" s="121">
        <f t="shared" si="4"/>
        <v>15.443130785445881</v>
      </c>
    </row>
    <row r="11" spans="2:42" ht="22" x14ac:dyDescent="0.2">
      <c r="B11" s="26" t="s">
        <v>132</v>
      </c>
      <c r="C11" s="116">
        <v>170</v>
      </c>
      <c r="D11" s="116">
        <v>11620</v>
      </c>
      <c r="E11" s="115">
        <v>9660</v>
      </c>
      <c r="F11" s="117">
        <v>56.799650539746601</v>
      </c>
      <c r="G11" s="117">
        <v>43.200349460253399</v>
      </c>
      <c r="H11" s="85">
        <v>160</v>
      </c>
      <c r="I11" s="85">
        <v>11230</v>
      </c>
      <c r="J11" s="123">
        <v>10370</v>
      </c>
      <c r="K11" s="119">
        <v>59.261685747921177</v>
      </c>
      <c r="L11" s="119">
        <v>40.738314252078808</v>
      </c>
      <c r="M11" s="85">
        <v>150</v>
      </c>
      <c r="N11" s="85">
        <v>10970</v>
      </c>
      <c r="O11" s="124">
        <v>9700</v>
      </c>
      <c r="P11" s="119">
        <v>65.602124224993005</v>
      </c>
      <c r="Q11" s="119">
        <v>34.397875775007002</v>
      </c>
      <c r="R11" s="85">
        <v>130</v>
      </c>
      <c r="S11" s="85">
        <v>11010</v>
      </c>
      <c r="T11" s="124">
        <v>9170</v>
      </c>
      <c r="U11" s="119">
        <v>65.620897875221942</v>
      </c>
      <c r="V11" s="119">
        <v>34.379102124778065</v>
      </c>
      <c r="W11" s="118">
        <v>120</v>
      </c>
      <c r="X11" s="118">
        <v>10490</v>
      </c>
      <c r="Y11" s="123">
        <v>8510</v>
      </c>
      <c r="Z11" s="119">
        <v>68.036223397642701</v>
      </c>
      <c r="AA11" s="119">
        <v>31.963776602357299</v>
      </c>
      <c r="AB11" s="121">
        <f t="shared" si="5"/>
        <v>6.25</v>
      </c>
      <c r="AC11" s="121">
        <f t="shared" si="5"/>
        <v>3.4728406055209264</v>
      </c>
      <c r="AD11" s="121">
        <f t="shared" si="0"/>
        <v>-6.8466730954676951</v>
      </c>
      <c r="AE11" s="121">
        <f t="shared" si="6"/>
        <v>6.666666666666667</v>
      </c>
      <c r="AF11" s="121">
        <f t="shared" si="6"/>
        <v>2.3701002734731085</v>
      </c>
      <c r="AG11" s="122">
        <f t="shared" si="1"/>
        <v>6.9072164948453612</v>
      </c>
      <c r="AH11" s="121">
        <f t="shared" si="2"/>
        <v>15.384615384615385</v>
      </c>
      <c r="AI11" s="121">
        <f t="shared" si="2"/>
        <v>-0.36330608537693004</v>
      </c>
      <c r="AJ11" s="122">
        <f t="shared" si="2"/>
        <v>5.7797164667393677</v>
      </c>
      <c r="AK11" s="121">
        <f t="shared" si="3"/>
        <v>8.3333333333333321</v>
      </c>
      <c r="AL11" s="121">
        <f t="shared" si="3"/>
        <v>4.9571020019065779</v>
      </c>
      <c r="AM11" s="122">
        <f t="shared" si="3"/>
        <v>7.7555816686251475</v>
      </c>
      <c r="AN11" s="121">
        <f t="shared" si="7"/>
        <v>41.666666666666671</v>
      </c>
      <c r="AO11" s="121">
        <f t="shared" si="7"/>
        <v>10.772163965681601</v>
      </c>
      <c r="AP11" s="121">
        <f t="shared" si="4"/>
        <v>13.513513513513514</v>
      </c>
    </row>
    <row r="12" spans="2:42" ht="22" x14ac:dyDescent="0.2">
      <c r="B12" s="26" t="s">
        <v>133</v>
      </c>
      <c r="C12" s="115">
        <v>3120</v>
      </c>
      <c r="D12" s="115">
        <v>96060</v>
      </c>
      <c r="E12" s="115">
        <v>94260</v>
      </c>
      <c r="F12" s="117">
        <v>58.741801994991498</v>
      </c>
      <c r="G12" s="117">
        <v>41.258198005008502</v>
      </c>
      <c r="H12" s="118">
        <v>3210</v>
      </c>
      <c r="I12" s="118">
        <v>95760</v>
      </c>
      <c r="J12" s="118">
        <v>95490</v>
      </c>
      <c r="K12" s="119">
        <v>57.719843838962802</v>
      </c>
      <c r="L12" s="119">
        <v>42.280156161037198</v>
      </c>
      <c r="M12" s="118">
        <v>2990</v>
      </c>
      <c r="N12" s="118">
        <v>92370</v>
      </c>
      <c r="O12" s="85">
        <v>91080</v>
      </c>
      <c r="P12" s="119">
        <v>57.990930918616399</v>
      </c>
      <c r="Q12" s="119">
        <v>42.0090690813837</v>
      </c>
      <c r="R12" s="118">
        <v>2860</v>
      </c>
      <c r="S12" s="85">
        <v>90950</v>
      </c>
      <c r="T12" s="85">
        <v>89550</v>
      </c>
      <c r="U12" s="119">
        <v>57.573560906011799</v>
      </c>
      <c r="V12" s="119">
        <v>42.426439093988201</v>
      </c>
      <c r="W12" s="118">
        <v>2710</v>
      </c>
      <c r="X12" s="118">
        <v>85620</v>
      </c>
      <c r="Y12" s="118">
        <v>84910</v>
      </c>
      <c r="Z12" s="119">
        <v>56.888381465690998</v>
      </c>
      <c r="AA12" s="119">
        <v>43.111618534309002</v>
      </c>
      <c r="AB12" s="121">
        <f t="shared" si="5"/>
        <v>-2.8037383177570092</v>
      </c>
      <c r="AC12" s="121">
        <f t="shared" si="5"/>
        <v>0.31328320802005011</v>
      </c>
      <c r="AD12" s="121">
        <f t="shared" si="0"/>
        <v>-1.2880929940307886</v>
      </c>
      <c r="AE12" s="121">
        <f t="shared" si="6"/>
        <v>7.3578595317725757</v>
      </c>
      <c r="AF12" s="121">
        <f t="shared" si="6"/>
        <v>3.6700227346541081</v>
      </c>
      <c r="AG12" s="122">
        <f t="shared" si="1"/>
        <v>4.8418972332015811</v>
      </c>
      <c r="AH12" s="121">
        <f t="shared" si="2"/>
        <v>4.5454545454545459</v>
      </c>
      <c r="AI12" s="121">
        <f t="shared" si="2"/>
        <v>1.5612974161627267</v>
      </c>
      <c r="AJ12" s="122">
        <f t="shared" si="2"/>
        <v>1.7085427135678393</v>
      </c>
      <c r="AK12" s="121">
        <f t="shared" si="3"/>
        <v>5.5350553505535052</v>
      </c>
      <c r="AL12" s="121">
        <f t="shared" si="3"/>
        <v>6.2251810324690497</v>
      </c>
      <c r="AM12" s="122">
        <f t="shared" si="3"/>
        <v>5.4646095866211279</v>
      </c>
      <c r="AN12" s="121">
        <f t="shared" si="7"/>
        <v>15.129151291512915</v>
      </c>
      <c r="AO12" s="121">
        <f t="shared" si="7"/>
        <v>12.193412754029433</v>
      </c>
      <c r="AP12" s="121">
        <f t="shared" si="4"/>
        <v>11.011659404074903</v>
      </c>
    </row>
    <row r="13" spans="2:42" ht="20" x14ac:dyDescent="0.2">
      <c r="B13" s="26" t="s">
        <v>52</v>
      </c>
      <c r="C13" s="116">
        <v>740</v>
      </c>
      <c r="D13" s="116">
        <v>31380</v>
      </c>
      <c r="E13" s="116">
        <v>30420</v>
      </c>
      <c r="F13" s="117">
        <v>56.235746880850897</v>
      </c>
      <c r="G13" s="117">
        <v>43.764253119149103</v>
      </c>
      <c r="H13" s="118">
        <v>710</v>
      </c>
      <c r="I13" s="118">
        <v>29300</v>
      </c>
      <c r="J13" s="118">
        <v>29310</v>
      </c>
      <c r="K13" s="119">
        <v>55.81520580484792</v>
      </c>
      <c r="L13" s="119">
        <v>44.184794195152072</v>
      </c>
      <c r="M13" s="118">
        <v>670</v>
      </c>
      <c r="N13" s="118">
        <v>27630</v>
      </c>
      <c r="O13" s="85">
        <v>27220</v>
      </c>
      <c r="P13" s="119">
        <v>55.888139627104898</v>
      </c>
      <c r="Q13" s="119">
        <v>44.111860372895102</v>
      </c>
      <c r="R13" s="118">
        <v>580</v>
      </c>
      <c r="S13" s="85">
        <v>23970</v>
      </c>
      <c r="T13" s="85">
        <v>23500</v>
      </c>
      <c r="U13" s="119">
        <v>55.525977601372681</v>
      </c>
      <c r="V13" s="119">
        <v>44.474022398627326</v>
      </c>
      <c r="W13" s="118">
        <v>480</v>
      </c>
      <c r="X13" s="118">
        <v>19620</v>
      </c>
      <c r="Y13" s="118">
        <v>19360</v>
      </c>
      <c r="Z13" s="119">
        <v>55.565075876139097</v>
      </c>
      <c r="AA13" s="119">
        <v>44.434924123860903</v>
      </c>
      <c r="AB13" s="121">
        <f t="shared" si="5"/>
        <v>4.225352112676056</v>
      </c>
      <c r="AC13" s="121">
        <f t="shared" si="5"/>
        <v>7.0989761092150179</v>
      </c>
      <c r="AD13" s="121">
        <f t="shared" si="0"/>
        <v>3.7871033776867966</v>
      </c>
      <c r="AE13" s="121">
        <f t="shared" si="6"/>
        <v>5.9701492537313428</v>
      </c>
      <c r="AF13" s="121">
        <f t="shared" si="6"/>
        <v>6.0441549040897575</v>
      </c>
      <c r="AG13" s="122">
        <f t="shared" si="1"/>
        <v>7.678177810433505</v>
      </c>
      <c r="AH13" s="121">
        <f t="shared" si="2"/>
        <v>15.517241379310345</v>
      </c>
      <c r="AI13" s="121">
        <f t="shared" si="2"/>
        <v>15.269086357947433</v>
      </c>
      <c r="AJ13" s="122">
        <f t="shared" si="2"/>
        <v>15.829787234042552</v>
      </c>
      <c r="AK13" s="121">
        <f t="shared" si="3"/>
        <v>20.833333333333336</v>
      </c>
      <c r="AL13" s="121">
        <f t="shared" si="3"/>
        <v>22.171253822629968</v>
      </c>
      <c r="AM13" s="122">
        <f t="shared" si="3"/>
        <v>21.384297520661157</v>
      </c>
      <c r="AN13" s="121">
        <f t="shared" si="7"/>
        <v>54.166666666666664</v>
      </c>
      <c r="AO13" s="121">
        <f t="shared" si="7"/>
        <v>59.938837920489298</v>
      </c>
      <c r="AP13" s="121">
        <f t="shared" si="4"/>
        <v>57.128099173553714</v>
      </c>
    </row>
    <row r="14" spans="2:42" ht="22" x14ac:dyDescent="0.2">
      <c r="B14" s="26" t="s">
        <v>134</v>
      </c>
      <c r="C14" s="115">
        <v>1070</v>
      </c>
      <c r="D14" s="115">
        <v>32360</v>
      </c>
      <c r="E14" s="115">
        <v>32210</v>
      </c>
      <c r="F14" s="117">
        <v>58.6864047743003</v>
      </c>
      <c r="G14" s="117">
        <v>41.3135952256997</v>
      </c>
      <c r="H14" s="118">
        <v>1010</v>
      </c>
      <c r="I14" s="118">
        <v>29650</v>
      </c>
      <c r="J14" s="118">
        <v>29340</v>
      </c>
      <c r="K14" s="119">
        <v>58.153718259163391</v>
      </c>
      <c r="L14" s="119">
        <v>41.846281740836623</v>
      </c>
      <c r="M14" s="118">
        <v>890</v>
      </c>
      <c r="N14" s="118">
        <v>26580</v>
      </c>
      <c r="O14" s="85">
        <v>25870</v>
      </c>
      <c r="P14" s="119">
        <v>57.828491054182898</v>
      </c>
      <c r="Q14" s="119">
        <v>42.171508945817102</v>
      </c>
      <c r="R14" s="118">
        <v>700</v>
      </c>
      <c r="S14" s="85">
        <v>20450</v>
      </c>
      <c r="T14" s="85">
        <v>19940</v>
      </c>
      <c r="U14" s="119">
        <v>57.63801095480072</v>
      </c>
      <c r="V14" s="119">
        <v>42.36198904519928</v>
      </c>
      <c r="W14" s="118">
        <v>470</v>
      </c>
      <c r="X14" s="118">
        <v>13620</v>
      </c>
      <c r="Y14" s="118">
        <v>13550</v>
      </c>
      <c r="Z14" s="119">
        <v>57.780233956410399</v>
      </c>
      <c r="AA14" s="119">
        <v>42.219766043589601</v>
      </c>
      <c r="AB14" s="121">
        <f t="shared" si="5"/>
        <v>5.9405940594059405</v>
      </c>
      <c r="AC14" s="121">
        <f t="shared" si="5"/>
        <v>9.1399662731871842</v>
      </c>
      <c r="AD14" s="121">
        <f t="shared" si="0"/>
        <v>9.7818677573278805</v>
      </c>
      <c r="AE14" s="121">
        <f t="shared" si="6"/>
        <v>13.48314606741573</v>
      </c>
      <c r="AF14" s="121">
        <f t="shared" si="6"/>
        <v>11.550037622272386</v>
      </c>
      <c r="AG14" s="122">
        <f t="shared" si="1"/>
        <v>13.413219945883261</v>
      </c>
      <c r="AH14" s="121">
        <f t="shared" si="2"/>
        <v>27.142857142857142</v>
      </c>
      <c r="AI14" s="121">
        <f t="shared" si="2"/>
        <v>29.975550122249388</v>
      </c>
      <c r="AJ14" s="122">
        <f t="shared" si="2"/>
        <v>29.739217652958878</v>
      </c>
      <c r="AK14" s="121">
        <f t="shared" si="3"/>
        <v>48.936170212765958</v>
      </c>
      <c r="AL14" s="121">
        <f t="shared" si="3"/>
        <v>50.14684287812041</v>
      </c>
      <c r="AM14" s="122">
        <f t="shared" si="3"/>
        <v>47.158671586715869</v>
      </c>
      <c r="AN14" s="121">
        <f t="shared" si="7"/>
        <v>127.65957446808511</v>
      </c>
      <c r="AO14" s="121">
        <f t="shared" si="7"/>
        <v>137.59177679882526</v>
      </c>
      <c r="AP14" s="121">
        <f t="shared" si="4"/>
        <v>137.71217712177122</v>
      </c>
    </row>
    <row r="15" spans="2:42" ht="12" x14ac:dyDescent="0.2">
      <c r="B15" s="26" t="s">
        <v>135</v>
      </c>
      <c r="C15" s="115">
        <v>110</v>
      </c>
      <c r="D15" s="115">
        <v>2360</v>
      </c>
      <c r="E15" s="115">
        <v>2660</v>
      </c>
      <c r="F15" s="117">
        <v>59.328688965232402</v>
      </c>
      <c r="G15" s="117">
        <v>40.671311034767598</v>
      </c>
      <c r="H15" s="118">
        <v>210</v>
      </c>
      <c r="I15" s="118">
        <v>4470</v>
      </c>
      <c r="J15" s="118">
        <v>5270</v>
      </c>
      <c r="K15" s="119">
        <v>60.093081276234201</v>
      </c>
      <c r="L15" s="119">
        <v>39.906918723765799</v>
      </c>
      <c r="M15" s="118">
        <v>210</v>
      </c>
      <c r="N15" s="118">
        <v>4710</v>
      </c>
      <c r="O15" s="85">
        <v>6430</v>
      </c>
      <c r="P15" s="119">
        <v>60.414310757665802</v>
      </c>
      <c r="Q15" s="119">
        <v>39.585689242334198</v>
      </c>
      <c r="R15" s="118">
        <v>190</v>
      </c>
      <c r="S15" s="85">
        <v>4920</v>
      </c>
      <c r="T15" s="85">
        <v>5590</v>
      </c>
      <c r="U15" s="119">
        <v>58.763158384038498</v>
      </c>
      <c r="V15" s="119">
        <v>41.236841615961502</v>
      </c>
      <c r="W15" s="118">
        <v>160</v>
      </c>
      <c r="X15" s="118">
        <v>4180</v>
      </c>
      <c r="Y15" s="118">
        <v>4650</v>
      </c>
      <c r="Z15" s="119">
        <v>62.232803143137403</v>
      </c>
      <c r="AA15" s="119">
        <v>37.767196856862597</v>
      </c>
      <c r="AB15" s="121">
        <f t="shared" si="5"/>
        <v>-47.619047619047613</v>
      </c>
      <c r="AC15" s="121">
        <f t="shared" si="5"/>
        <v>-47.203579418344518</v>
      </c>
      <c r="AD15" s="121">
        <f t="shared" si="0"/>
        <v>-49.525616698292218</v>
      </c>
      <c r="AE15" s="121">
        <f t="shared" si="6"/>
        <v>0</v>
      </c>
      <c r="AF15" s="121">
        <f t="shared" si="6"/>
        <v>-5.095541401273886</v>
      </c>
      <c r="AG15" s="122">
        <f t="shared" si="1"/>
        <v>-18.040435458786934</v>
      </c>
      <c r="AH15" s="121">
        <f t="shared" si="2"/>
        <v>10.526315789473683</v>
      </c>
      <c r="AI15" s="121">
        <f t="shared" si="2"/>
        <v>-4.2682926829268295</v>
      </c>
      <c r="AJ15" s="122">
        <f t="shared" si="2"/>
        <v>15.026833631484795</v>
      </c>
      <c r="AK15" s="121">
        <f t="shared" si="3"/>
        <v>18.75</v>
      </c>
      <c r="AL15" s="121">
        <f t="shared" si="3"/>
        <v>17.703349282296653</v>
      </c>
      <c r="AM15" s="122">
        <f t="shared" si="3"/>
        <v>20.21505376344086</v>
      </c>
      <c r="AN15" s="121">
        <f t="shared" si="7"/>
        <v>-31.25</v>
      </c>
      <c r="AO15" s="121">
        <f t="shared" si="7"/>
        <v>-43.540669856459331</v>
      </c>
      <c r="AP15" s="121">
        <f t="shared" si="4"/>
        <v>-42.795698924731184</v>
      </c>
    </row>
    <row r="16" spans="2:42" s="72" customFormat="1" ht="12.5" x14ac:dyDescent="0.25">
      <c r="B16" s="101" t="s">
        <v>136</v>
      </c>
      <c r="C16" s="102">
        <v>1570</v>
      </c>
      <c r="D16" s="102">
        <v>61350</v>
      </c>
      <c r="E16" s="102">
        <v>69510</v>
      </c>
      <c r="F16" s="103">
        <v>56.001275598497301</v>
      </c>
      <c r="G16" s="103">
        <v>43.998724401502699</v>
      </c>
      <c r="H16" s="125">
        <v>1460</v>
      </c>
      <c r="I16" s="113">
        <v>55640</v>
      </c>
      <c r="J16" s="113">
        <v>64190</v>
      </c>
      <c r="K16" s="114">
        <v>55.983339466925152</v>
      </c>
      <c r="L16" s="114">
        <v>44.016660533074862</v>
      </c>
      <c r="M16" s="113">
        <v>1260</v>
      </c>
      <c r="N16" s="113">
        <v>50100</v>
      </c>
      <c r="O16" s="88">
        <v>52950</v>
      </c>
      <c r="P16" s="114">
        <v>56.311426410044099</v>
      </c>
      <c r="Q16" s="114">
        <v>43.688573589955901</v>
      </c>
      <c r="R16" s="113">
        <v>1120</v>
      </c>
      <c r="S16" s="88">
        <v>45450</v>
      </c>
      <c r="T16" s="88">
        <v>46800</v>
      </c>
      <c r="U16" s="114">
        <v>56.750330898875177</v>
      </c>
      <c r="V16" s="114">
        <v>43.249669101124816</v>
      </c>
      <c r="W16" s="113">
        <v>720</v>
      </c>
      <c r="X16" s="113">
        <v>27120</v>
      </c>
      <c r="Y16" s="113">
        <v>26970</v>
      </c>
      <c r="Z16" s="114">
        <v>57.994129987167703</v>
      </c>
      <c r="AA16" s="114">
        <v>42.005870012832297</v>
      </c>
      <c r="AB16" s="107">
        <f t="shared" si="5"/>
        <v>7.5342465753424657</v>
      </c>
      <c r="AC16" s="107">
        <f t="shared" si="5"/>
        <v>10.262401150251616</v>
      </c>
      <c r="AD16" s="107">
        <f t="shared" si="0"/>
        <v>8.287895310796074</v>
      </c>
      <c r="AE16" s="107">
        <f t="shared" si="6"/>
        <v>15.873015873015872</v>
      </c>
      <c r="AF16" s="107">
        <f t="shared" si="6"/>
        <v>11.057884231536926</v>
      </c>
      <c r="AG16" s="108">
        <f t="shared" si="1"/>
        <v>21.227573182247404</v>
      </c>
      <c r="AH16" s="107">
        <f t="shared" si="2"/>
        <v>12.5</v>
      </c>
      <c r="AI16" s="107">
        <f t="shared" si="2"/>
        <v>10.231023102310232</v>
      </c>
      <c r="AJ16" s="108">
        <f t="shared" si="2"/>
        <v>13.141025641025642</v>
      </c>
      <c r="AK16" s="107">
        <f t="shared" si="3"/>
        <v>55.555555555555557</v>
      </c>
      <c r="AL16" s="107">
        <f t="shared" si="3"/>
        <v>67.588495575221245</v>
      </c>
      <c r="AM16" s="108">
        <f t="shared" si="3"/>
        <v>73.526140155728598</v>
      </c>
      <c r="AN16" s="107">
        <f t="shared" si="7"/>
        <v>118.05555555555556</v>
      </c>
      <c r="AO16" s="107">
        <f t="shared" si="7"/>
        <v>126.21681415929204</v>
      </c>
      <c r="AP16" s="107">
        <f t="shared" si="4"/>
        <v>157.73081201334816</v>
      </c>
    </row>
    <row r="17" spans="2:42" ht="23" x14ac:dyDescent="0.25">
      <c r="B17" s="101" t="s">
        <v>137</v>
      </c>
      <c r="C17" s="102">
        <v>80</v>
      </c>
      <c r="D17" s="102">
        <v>1650</v>
      </c>
      <c r="E17" s="102">
        <v>1080</v>
      </c>
      <c r="F17" s="103">
        <v>63.128697631884201</v>
      </c>
      <c r="G17" s="103">
        <v>36.871302368115799</v>
      </c>
      <c r="H17" s="113" t="s">
        <v>64</v>
      </c>
      <c r="I17" s="113">
        <v>40</v>
      </c>
      <c r="J17" s="113">
        <v>30</v>
      </c>
      <c r="K17" s="114" t="s">
        <v>57</v>
      </c>
      <c r="L17" s="114" t="s">
        <v>57</v>
      </c>
      <c r="M17" s="114" t="s">
        <v>57</v>
      </c>
      <c r="N17" s="114" t="s">
        <v>57</v>
      </c>
      <c r="O17" s="114" t="s">
        <v>57</v>
      </c>
      <c r="P17" s="114" t="s">
        <v>57</v>
      </c>
      <c r="Q17" s="114" t="s">
        <v>57</v>
      </c>
      <c r="R17" s="114" t="s">
        <v>57</v>
      </c>
      <c r="S17" s="114" t="s">
        <v>57</v>
      </c>
      <c r="T17" s="114" t="s">
        <v>57</v>
      </c>
      <c r="U17" s="126" t="s">
        <v>57</v>
      </c>
      <c r="V17" s="126" t="s">
        <v>57</v>
      </c>
      <c r="W17" s="114" t="s">
        <v>57</v>
      </c>
      <c r="X17" s="114" t="s">
        <v>57</v>
      </c>
      <c r="Y17" s="114" t="s">
        <v>57</v>
      </c>
      <c r="Z17" s="114" t="s">
        <v>57</v>
      </c>
      <c r="AA17" s="114" t="s">
        <v>57</v>
      </c>
      <c r="AB17" s="127" t="s">
        <v>57</v>
      </c>
      <c r="AC17" s="127" t="s">
        <v>57</v>
      </c>
      <c r="AD17" s="127" t="s">
        <v>57</v>
      </c>
      <c r="AE17" s="114" t="s">
        <v>57</v>
      </c>
      <c r="AF17" s="114" t="s">
        <v>57</v>
      </c>
      <c r="AG17" s="114" t="s">
        <v>57</v>
      </c>
      <c r="AH17" s="114" t="s">
        <v>57</v>
      </c>
      <c r="AI17" s="114" t="s">
        <v>57</v>
      </c>
      <c r="AJ17" s="114" t="s">
        <v>57</v>
      </c>
      <c r="AK17" s="114" t="s">
        <v>57</v>
      </c>
      <c r="AL17" s="114" t="s">
        <v>57</v>
      </c>
      <c r="AM17" s="114" t="s">
        <v>57</v>
      </c>
      <c r="AN17" s="114" t="s">
        <v>57</v>
      </c>
      <c r="AO17" s="114" t="s">
        <v>57</v>
      </c>
      <c r="AP17" s="114" t="s">
        <v>57</v>
      </c>
    </row>
    <row r="18" spans="2:42" x14ac:dyDescent="0.2">
      <c r="H18" s="90"/>
    </row>
    <row r="19" spans="2:42" ht="132" customHeight="1" x14ac:dyDescent="0.2">
      <c r="B19" s="187" t="s">
        <v>170</v>
      </c>
      <c r="C19" s="187"/>
      <c r="D19" s="187"/>
      <c r="E19" s="187"/>
      <c r="F19" s="187"/>
      <c r="G19" s="187"/>
      <c r="H19" s="187"/>
      <c r="I19" s="187"/>
      <c r="J19" s="187"/>
      <c r="K19" s="187"/>
      <c r="L19" s="187"/>
      <c r="M19" s="187"/>
      <c r="N19" s="187"/>
      <c r="O19" s="187"/>
    </row>
  </sheetData>
  <mergeCells count="12">
    <mergeCell ref="B19:O19"/>
    <mergeCell ref="AN4:AP4"/>
    <mergeCell ref="B4:B5"/>
    <mergeCell ref="C4:G4"/>
    <mergeCell ref="H4:L4"/>
    <mergeCell ref="M4:Q4"/>
    <mergeCell ref="R4:V4"/>
    <mergeCell ref="W4:AA4"/>
    <mergeCell ref="AB4:AD4"/>
    <mergeCell ref="AE4:AG4"/>
    <mergeCell ref="AH4:AJ4"/>
    <mergeCell ref="AK4:AM4"/>
  </mergeCells>
  <pageMargins left="0.7" right="0.7" top="0.75" bottom="0.75" header="0.3" footer="0.3"/>
  <pageSetup paperSize="9" scale="26" fitToHeight="0" orientation="landscape" r:id="rId1"/>
  <ignoredErrors>
    <ignoredError sqref="E8 H8:J8 I6 O8:T8 Y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12"/>
  <sheetViews>
    <sheetView showGridLines="0" zoomScaleNormal="100" workbookViewId="0">
      <selection activeCell="E17" sqref="E17"/>
    </sheetView>
  </sheetViews>
  <sheetFormatPr baseColWidth="10" defaultColWidth="11.453125" defaultRowHeight="10" x14ac:dyDescent="0.2"/>
  <cols>
    <col min="1" max="1" width="2.453125" style="23" customWidth="1"/>
    <col min="2" max="2" width="11.453125" style="23"/>
    <col min="3" max="3" width="18" style="23" customWidth="1"/>
    <col min="4" max="4" width="9.453125" style="23" customWidth="1"/>
    <col min="5" max="5" width="22.54296875" style="23" customWidth="1"/>
    <col min="6" max="6" width="27.81640625" style="23" customWidth="1"/>
    <col min="7" max="7" width="15.453125" style="23" customWidth="1"/>
    <col min="8" max="8" width="9" style="23" customWidth="1"/>
    <col min="9" max="9" width="10.26953125" style="23" customWidth="1"/>
    <col min="10" max="20" width="10" style="23" customWidth="1"/>
    <col min="21" max="16384" width="11.453125" style="23"/>
  </cols>
  <sheetData>
    <row r="1" spans="2:10" x14ac:dyDescent="0.2">
      <c r="B1" s="81"/>
    </row>
    <row r="2" spans="2:10" ht="10.5" x14ac:dyDescent="0.25">
      <c r="B2" s="82" t="s">
        <v>169</v>
      </c>
    </row>
    <row r="4" spans="2:10" x14ac:dyDescent="0.2">
      <c r="C4" s="190" t="s">
        <v>38</v>
      </c>
      <c r="D4" s="190"/>
      <c r="E4" s="190"/>
      <c r="F4" s="190"/>
      <c r="G4" s="190"/>
      <c r="H4" s="190"/>
      <c r="I4" s="190"/>
      <c r="J4" s="74" t="s">
        <v>37</v>
      </c>
    </row>
    <row r="5" spans="2:10" ht="30" x14ac:dyDescent="0.2">
      <c r="B5" s="83"/>
      <c r="C5" s="27" t="s">
        <v>58</v>
      </c>
      <c r="D5" s="27" t="s">
        <v>110</v>
      </c>
      <c r="E5" s="27" t="s">
        <v>30</v>
      </c>
      <c r="F5" s="27" t="s">
        <v>102</v>
      </c>
      <c r="G5" s="27" t="s">
        <v>103</v>
      </c>
      <c r="H5" s="27" t="s">
        <v>54</v>
      </c>
      <c r="I5" s="27" t="s">
        <v>19</v>
      </c>
      <c r="J5" s="27" t="s">
        <v>39</v>
      </c>
    </row>
    <row r="6" spans="2:10" x14ac:dyDescent="0.2">
      <c r="B6" s="42" t="s">
        <v>46</v>
      </c>
      <c r="C6" s="84">
        <v>0.45279388757626998</v>
      </c>
      <c r="D6" s="84">
        <v>5.6973393557891203</v>
      </c>
      <c r="E6" s="84">
        <v>66.981791650634406</v>
      </c>
      <c r="F6" s="84">
        <v>3.1940018007342799</v>
      </c>
      <c r="G6" s="84">
        <v>9.0658301300219808</v>
      </c>
      <c r="H6" s="84">
        <v>14.608243175244001</v>
      </c>
      <c r="I6" s="85">
        <v>100</v>
      </c>
      <c r="J6" s="84">
        <v>71.481438114306499</v>
      </c>
    </row>
    <row r="7" spans="2:10" x14ac:dyDescent="0.2">
      <c r="B7" s="42" t="s">
        <v>59</v>
      </c>
      <c r="C7" s="84">
        <v>6.4597092733658403</v>
      </c>
      <c r="D7" s="84">
        <v>15.316656363668301</v>
      </c>
      <c r="E7" s="84">
        <v>52.466271908703803</v>
      </c>
      <c r="F7" s="84">
        <v>4.1412771092739096</v>
      </c>
      <c r="G7" s="84">
        <v>10.1957817697712</v>
      </c>
      <c r="H7" s="84">
        <v>11.420303575217</v>
      </c>
      <c r="I7" s="85">
        <v>100</v>
      </c>
      <c r="J7" s="84">
        <v>12.407878514066899</v>
      </c>
    </row>
    <row r="8" spans="2:10" x14ac:dyDescent="0.2">
      <c r="B8" s="42" t="s">
        <v>60</v>
      </c>
      <c r="C8" s="84">
        <v>16.949707306007401</v>
      </c>
      <c r="D8" s="84">
        <v>15.989618913388901</v>
      </c>
      <c r="E8" s="84">
        <v>45.632431888971503</v>
      </c>
      <c r="F8" s="84">
        <v>3.6781612766298202</v>
      </c>
      <c r="G8" s="84">
        <v>8.6790362734966404</v>
      </c>
      <c r="H8" s="84">
        <v>9.0710443415057291</v>
      </c>
      <c r="I8" s="85">
        <v>100</v>
      </c>
      <c r="J8" s="84">
        <v>10.5230935946663</v>
      </c>
    </row>
    <row r="9" spans="2:10" x14ac:dyDescent="0.2">
      <c r="B9" s="42" t="s">
        <v>31</v>
      </c>
      <c r="C9" s="84">
        <v>21.177393547692901</v>
      </c>
      <c r="D9" s="84">
        <v>37.2939109723333</v>
      </c>
      <c r="E9" s="84">
        <v>27.862786041408899</v>
      </c>
      <c r="F9" s="84">
        <v>4.30573499009909</v>
      </c>
      <c r="G9" s="84">
        <v>3.4217404709685901</v>
      </c>
      <c r="H9" s="84">
        <v>5.9384339774972403</v>
      </c>
      <c r="I9" s="85">
        <v>100</v>
      </c>
      <c r="J9" s="84">
        <v>5.5875897769603204</v>
      </c>
    </row>
    <row r="10" spans="2:10" ht="10.5" x14ac:dyDescent="0.2">
      <c r="B10" s="86" t="s">
        <v>19</v>
      </c>
      <c r="C10" s="87">
        <v>4.0921159022650198</v>
      </c>
      <c r="D10" s="87">
        <v>9.7394455403966305</v>
      </c>
      <c r="E10" s="87">
        <v>60.748300927518798</v>
      </c>
      <c r="F10" s="87">
        <v>3.4246062150435899</v>
      </c>
      <c r="G10" s="87">
        <v>8.8499619004174708</v>
      </c>
      <c r="H10" s="87">
        <v>13.145569514358501</v>
      </c>
      <c r="I10" s="88">
        <v>100</v>
      </c>
      <c r="J10" s="88"/>
    </row>
    <row r="12" spans="2:10" ht="38.25" customHeight="1" x14ac:dyDescent="0.2">
      <c r="B12" s="187" t="s">
        <v>147</v>
      </c>
      <c r="C12" s="187"/>
      <c r="D12" s="187"/>
      <c r="E12" s="187"/>
      <c r="F12" s="187"/>
      <c r="G12" s="187"/>
      <c r="H12" s="187"/>
      <c r="I12" s="187"/>
      <c r="J12" s="187"/>
    </row>
  </sheetData>
  <mergeCells count="2">
    <mergeCell ref="C4:I4"/>
    <mergeCell ref="B12:J12"/>
  </mergeCells>
  <pageMargins left="0.7" right="0.7" top="0.75" bottom="0.75" header="0.3" footer="0.3"/>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R16"/>
  <sheetViews>
    <sheetView showGridLines="0" zoomScaleNormal="100" workbookViewId="0"/>
  </sheetViews>
  <sheetFormatPr baseColWidth="10" defaultColWidth="11.453125" defaultRowHeight="10" x14ac:dyDescent="0.2"/>
  <cols>
    <col min="1" max="1" width="3.1796875" style="23" customWidth="1"/>
    <col min="2" max="2" width="56.7265625" style="23" customWidth="1"/>
    <col min="3" max="3" width="8.81640625" style="23" customWidth="1"/>
    <col min="4" max="17" width="9.26953125" style="23" customWidth="1"/>
    <col min="18" max="16384" width="11.453125" style="23"/>
  </cols>
  <sheetData>
    <row r="2" spans="2:18" ht="10.5" x14ac:dyDescent="0.25">
      <c r="B2" s="72" t="s">
        <v>75</v>
      </c>
      <c r="C2" s="72"/>
    </row>
    <row r="3" spans="2:18" x14ac:dyDescent="0.2">
      <c r="B3" s="73"/>
      <c r="C3" s="73"/>
      <c r="D3" s="73"/>
      <c r="E3" s="73"/>
      <c r="F3" s="73"/>
      <c r="Q3" s="74" t="s">
        <v>37</v>
      </c>
    </row>
    <row r="4" spans="2:18" ht="11.25" customHeight="1" x14ac:dyDescent="0.2">
      <c r="B4" s="197"/>
      <c r="C4" s="191" t="s">
        <v>6</v>
      </c>
      <c r="D4" s="192"/>
      <c r="E4" s="192"/>
      <c r="F4" s="192"/>
      <c r="G4" s="193"/>
      <c r="H4" s="191" t="s">
        <v>33</v>
      </c>
      <c r="I4" s="192"/>
      <c r="J4" s="192"/>
      <c r="K4" s="192"/>
      <c r="L4" s="193"/>
      <c r="M4" s="191" t="s">
        <v>32</v>
      </c>
      <c r="N4" s="192"/>
      <c r="O4" s="192"/>
      <c r="P4" s="192"/>
      <c r="Q4" s="193"/>
    </row>
    <row r="5" spans="2:18" ht="11.25" customHeight="1" x14ac:dyDescent="0.2">
      <c r="B5" s="197"/>
      <c r="C5" s="194"/>
      <c r="D5" s="195"/>
      <c r="E5" s="195"/>
      <c r="F5" s="195"/>
      <c r="G5" s="196"/>
      <c r="H5" s="194"/>
      <c r="I5" s="195"/>
      <c r="J5" s="195"/>
      <c r="K5" s="195"/>
      <c r="L5" s="196"/>
      <c r="M5" s="194"/>
      <c r="N5" s="195"/>
      <c r="O5" s="195"/>
      <c r="P5" s="195"/>
      <c r="Q5" s="196"/>
    </row>
    <row r="6" spans="2:18" ht="10.5" x14ac:dyDescent="0.2">
      <c r="B6" s="197"/>
      <c r="C6" s="75">
        <v>2022</v>
      </c>
      <c r="D6" s="75">
        <v>2018</v>
      </c>
      <c r="E6" s="75">
        <v>2014</v>
      </c>
      <c r="F6" s="75">
        <v>2010</v>
      </c>
      <c r="G6" s="75">
        <v>2006</v>
      </c>
      <c r="H6" s="75">
        <v>2022</v>
      </c>
      <c r="I6" s="75">
        <v>2018</v>
      </c>
      <c r="J6" s="75">
        <v>2014</v>
      </c>
      <c r="K6" s="75">
        <v>2010</v>
      </c>
      <c r="L6" s="75">
        <v>2006</v>
      </c>
      <c r="M6" s="75">
        <v>2022</v>
      </c>
      <c r="N6" s="75">
        <v>2018</v>
      </c>
      <c r="O6" s="75">
        <v>2014</v>
      </c>
      <c r="P6" s="75">
        <v>2010</v>
      </c>
      <c r="Q6" s="75">
        <v>2006</v>
      </c>
    </row>
    <row r="7" spans="2:18" x14ac:dyDescent="0.2">
      <c r="B7" s="26" t="s">
        <v>63</v>
      </c>
      <c r="C7" s="46">
        <v>2.54462478489706</v>
      </c>
      <c r="D7" s="52">
        <v>1.8521482963929301</v>
      </c>
      <c r="E7" s="52">
        <v>1.13872538443037</v>
      </c>
      <c r="F7" s="52">
        <v>0.44060658609523501</v>
      </c>
      <c r="G7" s="52">
        <v>0.25694054358058899</v>
      </c>
      <c r="H7" s="52">
        <v>0.10640382026122901</v>
      </c>
      <c r="I7" s="52">
        <v>5.8637637270044701E-2</v>
      </c>
      <c r="J7" s="52">
        <v>2.29465424928087E-2</v>
      </c>
      <c r="K7" s="52">
        <v>1.8579795799196601E-2</v>
      </c>
      <c r="L7" s="52">
        <v>2.0373474854068301E-2</v>
      </c>
      <c r="M7" s="52">
        <v>2.6510286051582899</v>
      </c>
      <c r="N7" s="52">
        <v>1.91078593366298</v>
      </c>
      <c r="O7" s="52">
        <v>1.1616719269231801</v>
      </c>
      <c r="P7" s="52">
        <v>0.45918638189443101</v>
      </c>
      <c r="Q7" s="52">
        <v>0.27731401843465697</v>
      </c>
      <c r="R7" s="76"/>
    </row>
    <row r="8" spans="2:18" ht="12" x14ac:dyDescent="0.2">
      <c r="B8" s="26" t="s">
        <v>123</v>
      </c>
      <c r="C8" s="46">
        <v>1.44850377641272</v>
      </c>
      <c r="D8" s="52">
        <v>0.54919484609046398</v>
      </c>
      <c r="E8" s="52">
        <v>0.24596889475698799</v>
      </c>
      <c r="F8" s="52">
        <v>9.1791240493050097E-2</v>
      </c>
      <c r="G8" s="52">
        <v>4.2287469113897601E-2</v>
      </c>
      <c r="H8" s="52">
        <v>2.9400339304773301E-2</v>
      </c>
      <c r="I8" s="52">
        <v>1.27478943049974E-2</v>
      </c>
      <c r="J8" s="52">
        <v>1.38369593864347E-2</v>
      </c>
      <c r="K8" s="52">
        <v>1.3113034356149999E-2</v>
      </c>
      <c r="L8" s="52">
        <v>2.8303707460258402E-2</v>
      </c>
      <c r="M8" s="52">
        <v>1.4779041157174899</v>
      </c>
      <c r="N8" s="52">
        <v>0.56194274039546099</v>
      </c>
      <c r="O8" s="52">
        <v>0.259805854143422</v>
      </c>
      <c r="P8" s="52">
        <v>0.10490427484919999</v>
      </c>
      <c r="Q8" s="52">
        <v>7.0591176574156006E-2</v>
      </c>
    </row>
    <row r="9" spans="2:18" ht="12" x14ac:dyDescent="0.2">
      <c r="B9" s="77" t="s">
        <v>124</v>
      </c>
      <c r="C9" s="51">
        <v>6.8001086220967197</v>
      </c>
      <c r="D9" s="52">
        <v>5.8821461416539904</v>
      </c>
      <c r="E9" s="52">
        <v>5.2612781976768996</v>
      </c>
      <c r="F9" s="52">
        <v>3.9911756451869498</v>
      </c>
      <c r="G9" s="52">
        <v>2.32196799111991</v>
      </c>
      <c r="H9" s="52">
        <v>5.5018144256853398</v>
      </c>
      <c r="I9" s="52">
        <v>3.8682079002159102</v>
      </c>
      <c r="J9" s="52">
        <v>2.80267538016555</v>
      </c>
      <c r="K9" s="52">
        <v>1.77143514777231</v>
      </c>
      <c r="L9" s="52">
        <v>1.6124368113724801</v>
      </c>
      <c r="M9" s="52">
        <v>12.3019230477821</v>
      </c>
      <c r="N9" s="52">
        <v>9.7503540418698993</v>
      </c>
      <c r="O9" s="52">
        <v>8.0639535778424491</v>
      </c>
      <c r="P9" s="52">
        <v>5.7626107929592596</v>
      </c>
      <c r="Q9" s="52">
        <v>3.9344048024923901</v>
      </c>
    </row>
    <row r="10" spans="2:18" x14ac:dyDescent="0.2">
      <c r="B10" s="77" t="s">
        <v>50</v>
      </c>
      <c r="C10" s="51">
        <v>10.1233527731767</v>
      </c>
      <c r="D10" s="52">
        <v>9.0179094740503896</v>
      </c>
      <c r="E10" s="52">
        <v>7.2112182142256502</v>
      </c>
      <c r="F10" s="52">
        <v>5.3776214191072302</v>
      </c>
      <c r="G10" s="52">
        <v>3.2844937446369502</v>
      </c>
      <c r="H10" s="52">
        <v>9.5369075899643896</v>
      </c>
      <c r="I10" s="52">
        <v>6.9709788765780001</v>
      </c>
      <c r="J10" s="52">
        <v>4.3849309082225103</v>
      </c>
      <c r="K10" s="52">
        <v>2.7596290035180702</v>
      </c>
      <c r="L10" s="52">
        <v>1.7645960265726299</v>
      </c>
      <c r="M10" s="52">
        <v>19.660260363141099</v>
      </c>
      <c r="N10" s="52">
        <v>15.9888883506284</v>
      </c>
      <c r="O10" s="52">
        <v>11.5961491224482</v>
      </c>
      <c r="P10" s="52">
        <v>8.1372504226253106</v>
      </c>
      <c r="Q10" s="52">
        <v>5.0490897712095801</v>
      </c>
    </row>
    <row r="11" spans="2:18" ht="12" x14ac:dyDescent="0.2">
      <c r="B11" s="77" t="s">
        <v>125</v>
      </c>
      <c r="C11" s="51">
        <v>10.589728288023</v>
      </c>
      <c r="D11" s="52">
        <v>10.698910269611</v>
      </c>
      <c r="E11" s="52">
        <v>9.0702258132405102</v>
      </c>
      <c r="F11" s="52">
        <v>6.9306930693069297</v>
      </c>
      <c r="G11" s="52">
        <v>3.8973843325911099</v>
      </c>
      <c r="H11" s="52">
        <v>13.1102443527924</v>
      </c>
      <c r="I11" s="52">
        <v>10.266567190802601</v>
      </c>
      <c r="J11" s="52">
        <v>7.3323388877431901</v>
      </c>
      <c r="K11" s="52">
        <v>5.0558247314093103</v>
      </c>
      <c r="L11" s="52">
        <v>2.6791509224381098</v>
      </c>
      <c r="M11" s="52">
        <v>23.6999726408154</v>
      </c>
      <c r="N11" s="52">
        <v>20.965477460413499</v>
      </c>
      <c r="O11" s="52">
        <v>16.402564700983699</v>
      </c>
      <c r="P11" s="52">
        <v>11.9865178007162</v>
      </c>
      <c r="Q11" s="52">
        <v>6.5765352550292198</v>
      </c>
    </row>
    <row r="12" spans="2:18" ht="12" x14ac:dyDescent="0.2">
      <c r="B12" s="77" t="s">
        <v>126</v>
      </c>
      <c r="C12" s="51">
        <v>7.3714238828312002</v>
      </c>
      <c r="D12" s="52">
        <v>6.5341842169556204</v>
      </c>
      <c r="E12" s="52">
        <v>5.1905949661405097</v>
      </c>
      <c r="F12" s="52">
        <v>4.0920775990890803</v>
      </c>
      <c r="G12" s="52">
        <v>3.18751807114218</v>
      </c>
      <c r="H12" s="52">
        <v>8.8327673634337707</v>
      </c>
      <c r="I12" s="52">
        <v>4.5769397494684902</v>
      </c>
      <c r="J12" s="52">
        <v>3.0589544293103401</v>
      </c>
      <c r="K12" s="52">
        <v>2.0491564634957702</v>
      </c>
      <c r="L12" s="52">
        <v>2.3366094088004901</v>
      </c>
      <c r="M12" s="52">
        <v>16.204191246265001</v>
      </c>
      <c r="N12" s="52">
        <v>11.111123966424101</v>
      </c>
      <c r="O12" s="52">
        <v>8.2495493954508401</v>
      </c>
      <c r="P12" s="52">
        <v>6.1412340625848501</v>
      </c>
      <c r="Q12" s="52">
        <v>5.5241274799426696</v>
      </c>
    </row>
    <row r="13" spans="2:18" x14ac:dyDescent="0.2">
      <c r="B13" s="26" t="s">
        <v>62</v>
      </c>
      <c r="C13" s="46">
        <v>8.6193374529833999</v>
      </c>
      <c r="D13" s="52">
        <v>7.8045178803949096</v>
      </c>
      <c r="E13" s="52">
        <v>6.2041327615575304</v>
      </c>
      <c r="F13" s="52">
        <v>4.5842608674380498</v>
      </c>
      <c r="G13" s="52">
        <v>2.41665904706139</v>
      </c>
      <c r="H13" s="52">
        <v>6.0397530162995299</v>
      </c>
      <c r="I13" s="52">
        <v>4.7053273275605196</v>
      </c>
      <c r="J13" s="52">
        <v>3.1313457343339999</v>
      </c>
      <c r="K13" s="52">
        <v>2.34105530957215</v>
      </c>
      <c r="L13" s="52">
        <v>1.5001303216395201</v>
      </c>
      <c r="M13" s="52">
        <v>14.6590904692829</v>
      </c>
      <c r="N13" s="52">
        <v>12.509845207955401</v>
      </c>
      <c r="O13" s="52">
        <v>9.3354784958915307</v>
      </c>
      <c r="P13" s="52">
        <v>6.9253161770101999</v>
      </c>
      <c r="Q13" s="52">
        <v>3.9167893687009001</v>
      </c>
    </row>
    <row r="14" spans="2:18" s="72" customFormat="1" ht="12.5" x14ac:dyDescent="0.25">
      <c r="B14" s="78" t="s">
        <v>130</v>
      </c>
      <c r="C14" s="79">
        <v>6.4813754719416101</v>
      </c>
      <c r="D14" s="80">
        <v>5.6978941727978301</v>
      </c>
      <c r="E14" s="80">
        <v>4.2200011901808061</v>
      </c>
      <c r="F14" s="80">
        <v>2.9306698478010489</v>
      </c>
      <c r="G14" s="80">
        <v>1.5829492070593909</v>
      </c>
      <c r="H14" s="80">
        <v>5.0695830844585403</v>
      </c>
      <c r="I14" s="80">
        <v>3.7476857719494698</v>
      </c>
      <c r="J14" s="80">
        <v>2.2467708022882391</v>
      </c>
      <c r="K14" s="80">
        <v>1.4383517090199851</v>
      </c>
      <c r="L14" s="80">
        <v>0.97976524676753385</v>
      </c>
      <c r="M14" s="80">
        <v>11.550958556400101</v>
      </c>
      <c r="N14" s="80">
        <v>9.4455799447472995</v>
      </c>
      <c r="O14" s="80">
        <v>6.4667719924690452</v>
      </c>
      <c r="P14" s="80">
        <v>4.3690215568210338</v>
      </c>
      <c r="Q14" s="80">
        <v>2.5627144538269246</v>
      </c>
    </row>
    <row r="16" spans="2:18" ht="91.5" customHeight="1" x14ac:dyDescent="0.25">
      <c r="B16" s="187" t="s">
        <v>131</v>
      </c>
      <c r="C16" s="187"/>
      <c r="D16" s="187"/>
      <c r="E16" s="187"/>
      <c r="F16" s="187"/>
      <c r="G16" s="187"/>
      <c r="H16" s="187"/>
      <c r="I16" s="187"/>
      <c r="J16" s="187"/>
      <c r="K16" s="187"/>
      <c r="L16" s="187"/>
      <c r="M16" s="187"/>
      <c r="N16" s="187"/>
      <c r="O16" s="187"/>
      <c r="P16" s="187"/>
      <c r="Q16" s="187"/>
    </row>
  </sheetData>
  <mergeCells count="5">
    <mergeCell ref="M4:Q5"/>
    <mergeCell ref="B4:B6"/>
    <mergeCell ref="C4:G5"/>
    <mergeCell ref="H4:L5"/>
    <mergeCell ref="B16:Q16"/>
  </mergeCells>
  <pageMargins left="0.7" right="0.7" top="0.75" bottom="0.75" header="0.3" footer="0.3"/>
  <pageSetup paperSize="8"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Tableau 1</vt:lpstr>
      <vt:lpstr>Graphique 1</vt:lpstr>
      <vt:lpstr>Tableau 2</vt:lpstr>
      <vt:lpstr>Graphique 2</vt:lpstr>
      <vt:lpstr>Graphique 3</vt:lpstr>
      <vt:lpstr>Graphique 4</vt:lpstr>
      <vt:lpstr>Tableau complémentaire A</vt:lpstr>
      <vt:lpstr>Tableau complémentaire B</vt:lpstr>
      <vt:lpstr>Tableau complémentaire C</vt:lpstr>
      <vt:lpstr>Tableau complémentaire D</vt:lpstr>
      <vt:lpstr>Tableau complémentaire E</vt:lpstr>
      <vt:lpstr>Tableau complémentaire F</vt:lpstr>
      <vt:lpstr>Tableau complémentaire G</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BERGERON, Thomas (DREES/OS/BHD)</dc:creator>
  <cp:lastModifiedBy>CASTAING, Elisabeth (DREES/DIRECTION/BPC)</cp:lastModifiedBy>
  <cp:lastPrinted>2025-02-24T15:58:39Z</cp:lastPrinted>
  <dcterms:created xsi:type="dcterms:W3CDTF">2020-06-03T08:01:00Z</dcterms:created>
  <dcterms:modified xsi:type="dcterms:W3CDTF">2025-02-26T14:38:19Z</dcterms:modified>
</cp:coreProperties>
</file>