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BPC\03_PUBLICATIONS\01-Publications\• Etudes et Résultats\ER 1331 EH en ESMS 29-01\6-Mise en ligne\"/>
    </mc:Choice>
  </mc:AlternateContent>
  <xr:revisionPtr revIDLastSave="0" documentId="13_ncr:1_{8124E2F8-5015-4471-9074-0BCA5962E657}" xr6:coauthVersionLast="47" xr6:coauthVersionMax="47" xr10:uidLastSave="{00000000-0000-0000-0000-000000000000}"/>
  <bookViews>
    <workbookView xWindow="-110" yWindow="-110" windowWidth="19420" windowHeight="11620" tabRatio="652" xr2:uid="{00000000-000D-0000-FFFF-FFFF00000000}"/>
  </bookViews>
  <sheets>
    <sheet name="Tableau 1" sheetId="3" r:id="rId1"/>
    <sheet name="Graphique 1" sheetId="39" r:id="rId2"/>
    <sheet name="Graphique 2" sheetId="46" r:id="rId3"/>
    <sheet name="Graphique 3" sheetId="9" r:id="rId4"/>
    <sheet name="Tableau 2" sheetId="44" r:id="rId5"/>
    <sheet name="Graphique 4" sheetId="41" r:id="rId6"/>
    <sheet name="Graphique 5" sheetId="28" r:id="rId7"/>
    <sheet name="Tableau Encadré 2" sheetId="38" r:id="rId8"/>
    <sheet name="Tableau Encadré 3" sheetId="23" r:id="rId9"/>
    <sheet name="Tableau complémentaire A" sheetId="37" r:id="rId10"/>
    <sheet name="Tableau complémentaire B" sheetId="18" r:id="rId11"/>
    <sheet name="Tableau complémentaire C" sheetId="43" r:id="rId12"/>
    <sheet name="Tableau complémentaire D" sheetId="11" r:id="rId13"/>
    <sheet name="Tableau complémentaire E" sheetId="42" r:id="rId14"/>
    <sheet name="Tableau complémentaire F" sheetId="40" r:id="rId15"/>
    <sheet name="Tableau complémentaire G" sheetId="21" r:id="rId16"/>
  </sheets>
  <definedNames>
    <definedName name="_xlnm._FilterDatabase" localSheetId="2" hidden="1">'Graphique 2'!#REF!</definedName>
    <definedName name="_xlnm._FilterDatabase" localSheetId="3" hidden="1">'Graphique 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7" l="1"/>
  <c r="AD6" i="37" s="1"/>
  <c r="AD7" i="37"/>
  <c r="C14" i="38" l="1"/>
  <c r="C9" i="38"/>
  <c r="C5" i="38"/>
  <c r="AP16" i="37" l="1"/>
  <c r="AO16" i="37"/>
  <c r="AN16" i="37"/>
  <c r="AM16" i="37"/>
  <c r="AL16" i="37"/>
  <c r="AK16" i="37"/>
  <c r="AJ16" i="37"/>
  <c r="AI16" i="37"/>
  <c r="AH16" i="37"/>
  <c r="AG16" i="37"/>
  <c r="AF16" i="37"/>
  <c r="AE16" i="37"/>
  <c r="AD16" i="37"/>
  <c r="AC16" i="37"/>
  <c r="AB16" i="37"/>
  <c r="AP15" i="37"/>
  <c r="AO15" i="37"/>
  <c r="AN15" i="37"/>
  <c r="AM15" i="37"/>
  <c r="AL15" i="37"/>
  <c r="AK15" i="37"/>
  <c r="AJ15" i="37"/>
  <c r="AI15" i="37"/>
  <c r="AH15" i="37"/>
  <c r="AG15" i="37"/>
  <c r="AF15" i="37"/>
  <c r="AE15" i="37"/>
  <c r="AD15" i="37"/>
  <c r="AC15" i="37"/>
  <c r="AB15" i="37"/>
  <c r="AP14" i="37"/>
  <c r="AO14" i="37"/>
  <c r="AN14" i="37"/>
  <c r="AM14" i="37"/>
  <c r="AL14" i="37"/>
  <c r="AK14" i="37"/>
  <c r="AJ14" i="37"/>
  <c r="AI14" i="37"/>
  <c r="AH14" i="37"/>
  <c r="AG14" i="37"/>
  <c r="AF14" i="37"/>
  <c r="AE14" i="37"/>
  <c r="AD14" i="37"/>
  <c r="AC14" i="37"/>
  <c r="AB14" i="37"/>
  <c r="AP13" i="37"/>
  <c r="AO13" i="37"/>
  <c r="AN13" i="37"/>
  <c r="AM13" i="37"/>
  <c r="AL13" i="37"/>
  <c r="AK13" i="37"/>
  <c r="AJ13" i="37"/>
  <c r="AI13" i="37"/>
  <c r="AH13" i="37"/>
  <c r="AG13" i="37"/>
  <c r="AF13" i="37"/>
  <c r="AE13" i="37"/>
  <c r="AD13" i="37"/>
  <c r="AC13" i="37"/>
  <c r="AB13" i="37"/>
  <c r="AP12" i="37"/>
  <c r="AO12" i="37"/>
  <c r="AN12" i="37"/>
  <c r="AM12" i="37"/>
  <c r="AL12" i="37"/>
  <c r="AK12" i="37"/>
  <c r="AJ12" i="37"/>
  <c r="AI12" i="37"/>
  <c r="AH12" i="37"/>
  <c r="AG12" i="37"/>
  <c r="AF12" i="37"/>
  <c r="AE12" i="37"/>
  <c r="AD12" i="37"/>
  <c r="AC12" i="37"/>
  <c r="AB12" i="37"/>
  <c r="AP11" i="37"/>
  <c r="AO11" i="37"/>
  <c r="AN11" i="37"/>
  <c r="AM11" i="37"/>
  <c r="AL11" i="37"/>
  <c r="AK11" i="37"/>
  <c r="AJ11" i="37"/>
  <c r="AI11" i="37"/>
  <c r="AH11" i="37"/>
  <c r="AG11" i="37"/>
  <c r="AF11" i="37"/>
  <c r="AE11" i="37"/>
  <c r="AD11" i="37"/>
  <c r="AC11" i="37"/>
  <c r="AB11" i="37"/>
  <c r="AP10" i="37"/>
  <c r="AO10" i="37"/>
  <c r="AN10" i="37"/>
  <c r="AM10" i="37"/>
  <c r="AL10" i="37"/>
  <c r="AK10" i="37"/>
  <c r="AJ10" i="37"/>
  <c r="AI10" i="37"/>
  <c r="AH10" i="37"/>
  <c r="AG10" i="37"/>
  <c r="AF10" i="37"/>
  <c r="AE10" i="37"/>
  <c r="AD10" i="37"/>
  <c r="AC10" i="37"/>
  <c r="AB10" i="37"/>
  <c r="AO8" i="37"/>
  <c r="AN8" i="37"/>
  <c r="AM8" i="37"/>
  <c r="AL8" i="37"/>
  <c r="AK8" i="37"/>
  <c r="AJ8" i="37"/>
  <c r="AI8" i="37"/>
  <c r="AH8" i="37"/>
  <c r="AG8" i="37"/>
  <c r="AF8" i="37"/>
  <c r="AE8" i="37"/>
  <c r="AC8" i="37"/>
  <c r="AB8" i="37"/>
  <c r="E8" i="37"/>
  <c r="AP8" i="37" s="1"/>
  <c r="AP6" i="37"/>
  <c r="AO6" i="37"/>
  <c r="AN6" i="37"/>
  <c r="AM6" i="37"/>
  <c r="AL6" i="37"/>
  <c r="AK6" i="37"/>
  <c r="AJ6" i="37"/>
  <c r="AI6" i="37"/>
  <c r="AH6" i="37"/>
  <c r="AG6" i="37"/>
  <c r="AF6" i="37"/>
  <c r="AE6" i="37"/>
  <c r="AC6" i="37"/>
  <c r="AB6" i="37"/>
  <c r="AD8" i="37" l="1"/>
  <c r="E7" i="3" l="1"/>
</calcChain>
</file>

<file path=xl/sharedStrings.xml><?xml version="1.0" encoding="utf-8"?>
<sst xmlns="http://schemas.openxmlformats.org/spreadsheetml/2006/main" count="359" uniqueCount="181">
  <si>
    <t>Type de structure</t>
  </si>
  <si>
    <t>Établissements pour enfants polyhandicapés</t>
  </si>
  <si>
    <t>Nombre de structures</t>
  </si>
  <si>
    <t>Nombre de places</t>
  </si>
  <si>
    <t>Ensemble des structures pour enfants</t>
  </si>
  <si>
    <t>Établissements pour enfants</t>
  </si>
  <si>
    <t>Dont :</t>
  </si>
  <si>
    <t xml:space="preserve">       Établissements pour enfants polyhandicapés</t>
  </si>
  <si>
    <t>&lt; 10</t>
  </si>
  <si>
    <t>-</t>
  </si>
  <si>
    <t>Instituts d’éducation motrice</t>
  </si>
  <si>
    <t>Ensemble</t>
  </si>
  <si>
    <t>Internat complet (y compris le week-end)</t>
  </si>
  <si>
    <t>Internat de semaine</t>
  </si>
  <si>
    <t>Internat séquentiel (pas toutes les nuits de la semaine)</t>
  </si>
  <si>
    <t>Externat (y compris semi-internat)</t>
  </si>
  <si>
    <t xml:space="preserve">Accueil de jour séquentiel (quelques jours par semaine) </t>
  </si>
  <si>
    <t>Prestation sur le lieu de vie ou en milieu ordinaire</t>
  </si>
  <si>
    <t>Polyhandicap</t>
  </si>
  <si>
    <t>Total</t>
  </si>
  <si>
    <t>Non scolarisé</t>
  </si>
  <si>
    <t>Unité d’enseignement dans un établissement médico-social</t>
  </si>
  <si>
    <t>Autre</t>
  </si>
  <si>
    <r>
      <t xml:space="preserve">       Autres</t>
    </r>
    <r>
      <rPr>
        <vertAlign val="superscript"/>
        <sz val="8"/>
        <rFont val="Marianne"/>
      </rPr>
      <t>2</t>
    </r>
  </si>
  <si>
    <r>
      <t>Services pour enfants</t>
    </r>
    <r>
      <rPr>
        <b/>
        <vertAlign val="superscript"/>
        <sz val="8"/>
        <rFont val="Marianne"/>
      </rPr>
      <t>3</t>
    </r>
  </si>
  <si>
    <t>En %</t>
  </si>
  <si>
    <t>0-5 ans</t>
  </si>
  <si>
    <t>6-10 ans</t>
  </si>
  <si>
    <t>11-15 ans</t>
  </si>
  <si>
    <t>16-17 ans</t>
  </si>
  <si>
    <t>Services pour enfants</t>
  </si>
  <si>
    <t>0 à 5 ans</t>
  </si>
  <si>
    <t>6 à 10 ans</t>
  </si>
  <si>
    <t>11 à 15 ans</t>
  </si>
  <si>
    <t>Effectifs estimés</t>
  </si>
  <si>
    <t>Répartition (en %)</t>
  </si>
  <si>
    <t>Part des places occupées par des jeunes relevant de l’amendement Creton (en %)</t>
  </si>
  <si>
    <t>Nombre de personnes accompagnées</t>
  </si>
  <si>
    <t>Instituts thérapeutiques, éducatifs et pédagogiques</t>
  </si>
  <si>
    <t>Instituts médico-éducatifs</t>
  </si>
  <si>
    <t>Personnes accompagnées de sexe masculin (en %)</t>
  </si>
  <si>
    <t>Personnes accompagnées de sexe féminin (en %)</t>
  </si>
  <si>
    <t>&lt;1</t>
  </si>
  <si>
    <t>Déficience viscérale, métabolique, nutritionnelle</t>
  </si>
  <si>
    <t>Plurihandicap (plusieurs déf. de même gravité)</t>
  </si>
  <si>
    <t>Déficience auditive ou visuelle</t>
  </si>
  <si>
    <t xml:space="preserve">Polyhandicap </t>
  </si>
  <si>
    <t>Autre déficience</t>
  </si>
  <si>
    <t>Déficience motrice</t>
  </si>
  <si>
    <t>Déficience intellectuelle</t>
  </si>
  <si>
    <r>
      <t xml:space="preserve">       Instituts pour jeunes déficients sensoriels</t>
    </r>
    <r>
      <rPr>
        <vertAlign val="superscript"/>
        <sz val="8"/>
        <rFont val="Marianne"/>
      </rPr>
      <t>1</t>
    </r>
  </si>
  <si>
    <r>
      <t>Établissements pour jeunes et adultes</t>
    </r>
    <r>
      <rPr>
        <b/>
        <vertAlign val="superscript"/>
        <sz val="8"/>
        <rFont val="Marianne"/>
      </rPr>
      <t>4</t>
    </r>
  </si>
  <si>
    <t xml:space="preserve">       Instituts médico-éducatifs</t>
  </si>
  <si>
    <t xml:space="preserve">       Instituts thérapeutiques, éducatifs et pédagogiques</t>
  </si>
  <si>
    <t xml:space="preserve">       Instituts d’éducation motrice</t>
  </si>
  <si>
    <r>
      <rPr>
        <b/>
        <sz val="8"/>
        <color indexed="8"/>
        <rFont val="Calibri"/>
        <family val="2"/>
      </rPr>
      <t>É</t>
    </r>
    <r>
      <rPr>
        <b/>
        <sz val="8"/>
        <color indexed="8"/>
        <rFont val="Marianne"/>
      </rPr>
      <t>volution entre 2018 et 2022</t>
    </r>
    <r>
      <rPr>
        <b/>
        <sz val="8"/>
        <color indexed="8"/>
        <rFont val="Marianne"/>
        <family val="2"/>
      </rPr>
      <t xml:space="preserve"> (en %)</t>
    </r>
  </si>
  <si>
    <r>
      <rPr>
        <b/>
        <sz val="8"/>
        <color indexed="8"/>
        <rFont val="Calibri"/>
        <family val="2"/>
      </rPr>
      <t>É</t>
    </r>
    <r>
      <rPr>
        <b/>
        <sz val="8"/>
        <color indexed="8"/>
        <rFont val="Marianne"/>
      </rPr>
      <t>volution entre 2014 et 2018</t>
    </r>
    <r>
      <rPr>
        <b/>
        <sz val="8"/>
        <color theme="1"/>
        <rFont val="Marianne"/>
      </rPr>
      <t xml:space="preserve"> (en %)</t>
    </r>
  </si>
  <si>
    <t>Évolution entre 2010 et 2014 (en %)</t>
  </si>
  <si>
    <t>Évolution entre 2006 et 2010 (en %)</t>
  </si>
  <si>
    <t>Évolution entre 2006 et 2022 (en %)</t>
  </si>
  <si>
    <r>
      <rPr>
        <b/>
        <sz val="8"/>
        <color indexed="8"/>
        <rFont val="Calibri"/>
        <family val="2"/>
      </rPr>
      <t>É</t>
    </r>
    <r>
      <rPr>
        <b/>
        <sz val="8"/>
        <color indexed="8"/>
        <rFont val="Marianne"/>
        <family val="3"/>
      </rPr>
      <t>volution entre 2006 et 2022</t>
    </r>
    <r>
      <rPr>
        <b/>
        <sz val="8"/>
        <color indexed="8"/>
        <rFont val="Marianne"/>
        <family val="2"/>
      </rPr>
      <t xml:space="preserve"> (en %)</t>
    </r>
  </si>
  <si>
    <t>18 ans ou plus</t>
  </si>
  <si>
    <t>Âge à l’entrée</t>
  </si>
  <si>
    <t>Durée</t>
  </si>
  <si>
    <t>Âge à la sortie</t>
  </si>
  <si>
    <t>Scolarité partagée entre un établissement médico-social et un établissement scolaire</t>
  </si>
  <si>
    <t>En effectifs</t>
  </si>
  <si>
    <t xml:space="preserve">Mesure administrative de placement </t>
  </si>
  <si>
    <t>Pupille de l’État (yc. à titre provisoire)</t>
  </si>
  <si>
    <t>Accueil provisoire de mineurs (AP)</t>
  </si>
  <si>
    <t>Accueil provisoire de jeunes majeurs (APJM)</t>
  </si>
  <si>
    <t>Mesure judiciaire de placement</t>
  </si>
  <si>
    <t>Délégation de l’autorité parentale à l’ASE (DAP)</t>
  </si>
  <si>
    <t>Tutelle déférée à l’ASE</t>
  </si>
  <si>
    <t>Placement à l’ASE au titre de l’assistance éducative</t>
  </si>
  <si>
    <t>Placement direct par le juge</t>
  </si>
  <si>
    <t>Actions éducatives</t>
  </si>
  <si>
    <t>Mesure administrative d’action éducative à domicile (AED)</t>
  </si>
  <si>
    <t xml:space="preserve">Mesure judiciaire d’assistance éducative en milieu ouvert (AEMO) </t>
  </si>
  <si>
    <r>
      <t>Autre mesure</t>
    </r>
    <r>
      <rPr>
        <b/>
        <vertAlign val="superscript"/>
        <sz val="8"/>
        <color indexed="8"/>
        <rFont val="Marianne"/>
      </rPr>
      <t>1</t>
    </r>
  </si>
  <si>
    <t xml:space="preserve">
</t>
  </si>
  <si>
    <t>Bénéficaire d’une mesure d’ASE</t>
  </si>
  <si>
    <t>Non bénéficiaire</t>
  </si>
  <si>
    <t>Services d’éducation spéciale et de soins à domicile (Sessad)</t>
  </si>
  <si>
    <t>Instituts médico-éducatifs (IME)</t>
  </si>
  <si>
    <t>Instituts thérapeutiques, éducatifs et pédagogiques (Itep)</t>
  </si>
  <si>
    <r>
      <t>Instituts pour jeunes déficients sensoriels</t>
    </r>
    <r>
      <rPr>
        <vertAlign val="superscript"/>
        <sz val="8"/>
        <rFont val="Marianne"/>
      </rPr>
      <t>1</t>
    </r>
  </si>
  <si>
    <r>
      <t>Ensemble des structures pour enfants et adolescents</t>
    </r>
    <r>
      <rPr>
        <b/>
        <vertAlign val="superscript"/>
        <sz val="8"/>
        <color theme="1"/>
        <rFont val="Marianne"/>
      </rPr>
      <t>3</t>
    </r>
  </si>
  <si>
    <r>
      <t>Établissements pour jeunes et adultes</t>
    </r>
    <r>
      <rPr>
        <vertAlign val="superscript"/>
        <sz val="8"/>
        <color theme="1"/>
        <rFont val="Marianne"/>
      </rPr>
      <t>2</t>
    </r>
  </si>
  <si>
    <r>
      <t>Établissements pour jeunes déficients sensoriels</t>
    </r>
    <r>
      <rPr>
        <vertAlign val="superscript"/>
        <sz val="8"/>
        <color theme="1"/>
        <rFont val="Marianne"/>
      </rPr>
      <t>1</t>
    </r>
  </si>
  <si>
    <r>
      <t>Établissements pour jeunes et adultes</t>
    </r>
    <r>
      <rPr>
        <vertAlign val="superscript"/>
        <sz val="8"/>
        <color theme="1"/>
        <rFont val="Marianne"/>
      </rPr>
      <t>3</t>
    </r>
  </si>
  <si>
    <r>
      <t>Ensemble</t>
    </r>
    <r>
      <rPr>
        <b/>
        <vertAlign val="superscript"/>
        <sz val="8"/>
        <color theme="1"/>
        <rFont val="Marianne"/>
      </rPr>
      <t>4</t>
    </r>
  </si>
  <si>
    <t>16 à 17 ans</t>
  </si>
  <si>
    <r>
      <t>Établissements pour jeunes et adultes</t>
    </r>
    <r>
      <rPr>
        <vertAlign val="superscript"/>
        <sz val="8"/>
        <rFont val="Marianne"/>
      </rPr>
      <t>3</t>
    </r>
  </si>
  <si>
    <r>
      <t>Instituts pour jeunes déficients sensoriels</t>
    </r>
    <r>
      <rPr>
        <vertAlign val="superscript"/>
        <sz val="8"/>
        <color theme="1"/>
        <rFont val="Marianne"/>
      </rPr>
      <t>3</t>
    </r>
  </si>
  <si>
    <t>Ensemble des enfants et jeunes handicapés avec une mesure ASE</t>
  </si>
  <si>
    <t>Enfants et jeunes handicapés sans mesure ASE</t>
  </si>
  <si>
    <t>Plurihandicap</t>
  </si>
  <si>
    <t>Trouble du psychisme, du comportement ou de la communication</t>
  </si>
  <si>
    <t>Filles</t>
  </si>
  <si>
    <t>Garçons</t>
  </si>
  <si>
    <t>Services d’éducation spéciale et de soins à domicile</t>
  </si>
  <si>
    <t>Internat séquentiel (pas toutes les nuits 
de la semaine)</t>
  </si>
  <si>
    <t>Ensemble des enfants et jeunes handicapés accompagnés par des structures 
médico-sociales</t>
  </si>
  <si>
    <t>Ensemble des structures pour enfants 
(hors doubles comptes)</t>
  </si>
  <si>
    <t xml:space="preserve">       Instituts thérapeutiques, éducatifs et   
       pédagogiques</t>
  </si>
  <si>
    <r>
      <t xml:space="preserve">1. Instituts pour déficients visuels, instituts pour déficients auditifs, instituts d’éducation sensorielle pour enfants sourds/aveugles.				
2. Établissements expérimentaux pour l’enfance handicapée, établissements d’accueil temporaire d’enfants handicapés, jardins d’enfants spécialisés et foyers d’hébergement pour enfants et adolescents handicapés.	
3. Services d’éducation spéciale et de soins à domicile (Sessad).				
4. Établissements expérimentaux pour personnes handicapées et lieux de vie. Le nombre de structures et de places concernent l’ensemble des structures, y compris celles qui n’accompagnent que des adultes car par définition ces structures accompagnent aussi bien des adultes que des enfants. Le nombre de personnes accompagnées correspond bien au nombre d’enfants accompagnés dans ces structures.	
</t>
    </r>
    <r>
      <rPr>
        <b/>
        <sz val="8"/>
        <color theme="1"/>
        <rFont val="Marianne"/>
      </rPr>
      <t xml:space="preserve">Note &gt; </t>
    </r>
    <r>
      <rPr>
        <sz val="8"/>
        <color theme="1"/>
        <rFont val="Marianne"/>
      </rPr>
      <t xml:space="preserve">La somme des personnes accompagnées par structure n’est pas égale au total, puisqu’une même personne peut être accompagnée par deux structures à la fois ; le total est donc calculé « hors doubles comptes ». Ce travail n’a pu être effectué que depuis 2018. Le taux d’évolution depuis 2006 a donc été calculé sur le nombre de personnes accompagnées avant correction des doubles comptes. 				
</t>
    </r>
    <r>
      <rPr>
        <b/>
        <sz val="8"/>
        <color theme="1"/>
        <rFont val="Marianne"/>
      </rPr>
      <t xml:space="preserve">Lecture &gt; </t>
    </r>
    <r>
      <rPr>
        <sz val="8"/>
        <color theme="1"/>
        <rFont val="Marianne"/>
      </rPr>
      <t xml:space="preserve">Au 31 décembre 2022, il y a 1 380 instituts médico-éducatifs en France. Ils comprennent 75 700 places et accompagnent 76 120 personnes.				
</t>
    </r>
    <r>
      <rPr>
        <b/>
        <sz val="8"/>
        <color theme="1"/>
        <rFont val="Marianne"/>
      </rPr>
      <t>Champ &gt;</t>
    </r>
    <r>
      <rPr>
        <sz val="8"/>
        <color theme="1"/>
        <rFont val="Marianne"/>
      </rPr>
      <t xml:space="preserve"> Établissements et services pour enfants et adolescents handicapés, France.				
</t>
    </r>
    <r>
      <rPr>
        <b/>
        <sz val="8"/>
        <color theme="1"/>
        <rFont val="Marianne"/>
      </rPr>
      <t>Sources &gt;</t>
    </r>
    <r>
      <rPr>
        <sz val="8"/>
        <color theme="1"/>
        <rFont val="Marianne"/>
      </rPr>
      <t xml:space="preserve"> DREES, enquêtes ES-Handicap 2006, 2010, 2014, 2018 et 2022.				</t>
    </r>
  </si>
  <si>
    <t>Modalité d’accueil ou d’accompagnement/Classes d’âge (en %)</t>
  </si>
  <si>
    <t>Déficience de l’enfant ou de l’adolescent</t>
  </si>
  <si>
    <t>Segpa</t>
  </si>
  <si>
    <t>Erea</t>
  </si>
  <si>
    <t xml:space="preserve">Modalité d’accueil
ou d’accompagnement/Types de structures 
</t>
  </si>
  <si>
    <t>Unité d’enseignement externalisée dans un établissement scolaire</t>
  </si>
  <si>
    <t xml:space="preserve">dont : </t>
  </si>
  <si>
    <t>Enseignement ordinaire (hors Ulis, Segpa, Erea)</t>
  </si>
  <si>
    <t xml:space="preserve">Scolarité dans un établissement scolaire uniquement </t>
  </si>
  <si>
    <t>Trouble de la parole et du langage 
(hors dû à une surdité)</t>
  </si>
  <si>
    <t>Ensemble des établissements pour enfants</t>
  </si>
  <si>
    <t>Trouble de la parole et du langage  (hors dû à une surdité)</t>
  </si>
  <si>
    <t>Trouble de la parole et du langage (hors dû à une surdité)</t>
  </si>
  <si>
    <t>Troubles du psychisme, du comportement et de la communication</t>
  </si>
  <si>
    <r>
      <rPr>
        <b/>
        <sz val="8"/>
        <color theme="1"/>
        <rFont val="Marianne"/>
      </rPr>
      <t xml:space="preserve">Lecture &gt; </t>
    </r>
    <r>
      <rPr>
        <sz val="8"/>
        <color theme="1"/>
        <rFont val="Marianne"/>
      </rPr>
      <t xml:space="preserve">Au 31 décembre 2022, 69 190 enfants et adolescents ayant comme déficience principale une déficience intellectuelle sont accompagnés en structure pour enfants et adolescents handicapés.			
</t>
    </r>
    <r>
      <rPr>
        <b/>
        <sz val="8"/>
        <color theme="1"/>
        <rFont val="Marianne"/>
      </rPr>
      <t>Champ &gt;</t>
    </r>
    <r>
      <rPr>
        <sz val="8"/>
        <color theme="1"/>
        <rFont val="Marianne"/>
      </rPr>
      <t xml:space="preserve"> Personnes de 6 à 15 ans accompagnées dans une structure pour enfants et adolescents handicapés au 31/12/2010, 31/12/2014, 31/12/2018 et 31/12/2022, France.				
</t>
    </r>
    <r>
      <rPr>
        <b/>
        <sz val="8"/>
        <color theme="1"/>
        <rFont val="Marianne"/>
      </rPr>
      <t>Sources &gt;</t>
    </r>
    <r>
      <rPr>
        <sz val="8"/>
        <color theme="1"/>
        <rFont val="Marianne"/>
      </rPr>
      <t xml:space="preserve"> DREES, enquêtes ES-Handicap 2010, 2014, 2018 et 2022.				</t>
    </r>
  </si>
  <si>
    <r>
      <t xml:space="preserve">1. Bénéficiaires d’une aide financière, d’un accompagnement social ou budgétaire ou mesure d’ASE non connue par la structure.
</t>
    </r>
    <r>
      <rPr>
        <b/>
        <sz val="8"/>
        <color theme="1"/>
        <rFont val="Marianne"/>
      </rPr>
      <t>Lecture &gt;</t>
    </r>
    <r>
      <rPr>
        <sz val="8"/>
        <color theme="1"/>
        <rFont val="Marianne"/>
      </rPr>
      <t xml:space="preserve"> Au 31 décembre 2022, 1 860 jeunes bénéficient d’une mesure administrative de placement de l’ASE parmi les jeunes accompagnés dans les structures pour enfants et adolescents handicapés, soit 1,1 % des jeunes accompagnés par ces structures.
</t>
    </r>
    <r>
      <rPr>
        <b/>
        <sz val="8"/>
        <color theme="1"/>
        <rFont val="Marianne"/>
      </rPr>
      <t>Champ &gt;</t>
    </r>
    <r>
      <rPr>
        <sz val="8"/>
        <color theme="1"/>
        <rFont val="Marianne"/>
      </rPr>
      <t xml:space="preserve"> Personnes accompagnées dans une structure pour enfants et adolescents handicapés au 31/12/2022, France.
</t>
    </r>
    <r>
      <rPr>
        <b/>
        <sz val="8"/>
        <color theme="1"/>
        <rFont val="Marianne"/>
      </rPr>
      <t>Source &gt;</t>
    </r>
    <r>
      <rPr>
        <sz val="8"/>
        <color theme="1"/>
        <rFont val="Marianne"/>
      </rPr>
      <t xml:space="preserve"> DREES, enquête ES-Handicap 2022.</t>
    </r>
  </si>
  <si>
    <r>
      <rPr>
        <b/>
        <sz val="8"/>
        <color theme="1"/>
        <rFont val="Marianne"/>
      </rPr>
      <t>Note &gt;</t>
    </r>
    <r>
      <rPr>
        <sz val="8"/>
        <color theme="1"/>
        <rFont val="Marianne"/>
      </rPr>
      <t xml:space="preserve"> La déficience principale est définie dans l’enquête comme celle qui apparaît la plus invalidante. Les 4 % de valeurs manquantes ont été supprimées ici.
</t>
    </r>
    <r>
      <rPr>
        <b/>
        <sz val="8"/>
        <color theme="1"/>
        <rFont val="Marianne"/>
      </rPr>
      <t>Lecture &gt;</t>
    </r>
    <r>
      <rPr>
        <sz val="8"/>
        <color theme="1"/>
        <rFont val="Marianne"/>
      </rPr>
      <t xml:space="preserve"> Au 31 décembre 2022, 82 % des personnes accompagnées dans une structure pour enfants et adolescents handicapés ayant comme déficience principale un trouble du psychisme, du comportement ou de la communication sont des garçons.
</t>
    </r>
    <r>
      <rPr>
        <b/>
        <sz val="8"/>
        <color theme="1"/>
        <rFont val="Marianne"/>
      </rPr>
      <t>Champ &gt;</t>
    </r>
    <r>
      <rPr>
        <sz val="8"/>
        <color theme="1"/>
        <rFont val="Marianne"/>
      </rPr>
      <t xml:space="preserve"> Personnes accompagnées dans une structure pour enfants et adolescents handicapés au 31/12/2022, France.
</t>
    </r>
    <r>
      <rPr>
        <b/>
        <sz val="8"/>
        <color theme="1"/>
        <rFont val="Marianne"/>
      </rPr>
      <t>Source &gt;</t>
    </r>
    <r>
      <rPr>
        <sz val="8"/>
        <color theme="1"/>
        <rFont val="Marianne"/>
      </rPr>
      <t xml:space="preserve"> DREES, enquête ES-Handicap 2022.</t>
    </r>
  </si>
  <si>
    <r>
      <rPr>
        <b/>
        <sz val="8"/>
        <color theme="1"/>
        <rFont val="Marianne"/>
      </rPr>
      <t>Note &gt;</t>
    </r>
    <r>
      <rPr>
        <sz val="8"/>
        <color theme="1"/>
        <rFont val="Marianne"/>
      </rPr>
      <t xml:space="preserve"> La déficience principale est définie dans l’enquête comme celle qui apparaît la plus invalidante. Les valeurs manquantes ont été supprimées ici (4 % pour 2022 et 3 % pour 2018).
</t>
    </r>
    <r>
      <rPr>
        <b/>
        <sz val="8"/>
        <color theme="1"/>
        <rFont val="Marianne"/>
      </rPr>
      <t>Lecture &gt;</t>
    </r>
    <r>
      <rPr>
        <sz val="8"/>
        <color theme="1"/>
        <rFont val="Marianne"/>
      </rPr>
      <t xml:space="preserve"> Au 31 décembre 2022, 39 % des personnes accompagnées par une structure pour enfants et adolescents handicapés ont comme déficience principale une déficience intellectuelle.
</t>
    </r>
    <r>
      <rPr>
        <b/>
        <sz val="8"/>
        <color theme="1"/>
        <rFont val="Marianne"/>
      </rPr>
      <t>Champ &gt;</t>
    </r>
    <r>
      <rPr>
        <sz val="8"/>
        <color theme="1"/>
        <rFont val="Marianne"/>
      </rPr>
      <t xml:space="preserve"> Personnes accompagnées dans une structure pour enfants et adolescents handicapés au 31/12/2018 et 31/12/2022, France.
</t>
    </r>
    <r>
      <rPr>
        <b/>
        <sz val="8"/>
        <color theme="1"/>
        <rFont val="Marianne"/>
      </rPr>
      <t>Sources &gt;</t>
    </r>
    <r>
      <rPr>
        <sz val="8"/>
        <color theme="1"/>
        <rFont val="Marianne"/>
      </rPr>
      <t xml:space="preserve"> DREES, enquêtes ES-Handicap 2018 et 2022.</t>
    </r>
  </si>
  <si>
    <r>
      <rPr>
        <b/>
        <sz val="8"/>
        <color rgb="FF000000"/>
        <rFont val="Marianne"/>
      </rPr>
      <t>Note &gt;</t>
    </r>
    <r>
      <rPr>
        <sz val="8"/>
        <color rgb="FF000000"/>
        <rFont val="Marianne"/>
      </rPr>
      <t xml:space="preserve"> Les 7 % de valeurs manquantes à la modalité d’accueil ou d’accompagnement ont été supprimées de l’analyse.						
</t>
    </r>
    <r>
      <rPr>
        <b/>
        <sz val="8"/>
        <color rgb="FF000000"/>
        <rFont val="Marianne"/>
      </rPr>
      <t>Lecture &gt;</t>
    </r>
    <r>
      <rPr>
        <sz val="8"/>
        <color rgb="FF000000"/>
        <rFont val="Marianne"/>
      </rPr>
      <t xml:space="preserve"> Au 31 décembre 2022, les enfants handicapés âgés de 0 à 5 ans sont pour 1 % d’entre eux accompagnés en internat complet.						
</t>
    </r>
    <r>
      <rPr>
        <b/>
        <sz val="8"/>
        <color rgb="FF000000"/>
        <rFont val="Marianne"/>
      </rPr>
      <t>Champ &gt;</t>
    </r>
    <r>
      <rPr>
        <sz val="8"/>
        <color rgb="FF000000"/>
        <rFont val="Marianne"/>
      </rPr>
      <t xml:space="preserve"> Personnes accompagnées dans une structure pour enfants et adolescents handicapés au 31/12/2022, France.						
</t>
    </r>
    <r>
      <rPr>
        <b/>
        <sz val="8"/>
        <color rgb="FF000000"/>
        <rFont val="Marianne"/>
      </rPr>
      <t>Source &gt;</t>
    </r>
    <r>
      <rPr>
        <sz val="8"/>
        <color rgb="FF000000"/>
        <rFont val="Marianne"/>
      </rPr>
      <t xml:space="preserve"> DREES, enquête ES-Handicap 2022.						</t>
    </r>
  </si>
  <si>
    <r>
      <t xml:space="preserve">1. CLIS en 2014.
</t>
    </r>
    <r>
      <rPr>
        <b/>
        <sz val="8"/>
        <color theme="1"/>
        <rFont val="Marianne"/>
      </rPr>
      <t>Note &gt;</t>
    </r>
    <r>
      <rPr>
        <sz val="8"/>
        <color theme="1"/>
        <rFont val="Marianne"/>
      </rPr>
      <t xml:space="preserve"> Les 4 % à 10 % (selon les millésimes) de valeurs manquantes à la variable type de scolarisation ont été supprimées ici. 
</t>
    </r>
    <r>
      <rPr>
        <b/>
        <sz val="8"/>
        <color theme="1"/>
        <rFont val="Marianne"/>
      </rPr>
      <t>Lecture &gt;</t>
    </r>
    <r>
      <rPr>
        <sz val="8"/>
        <color theme="1"/>
        <rFont val="Marianne"/>
      </rPr>
      <t xml:space="preserve"> Au 31 décembre 2022, 8 % des enfants ou adolescents handicapés de 6 à 15 ans accompagnés dans une structure dédiée ne sont pas scolarisés.
</t>
    </r>
    <r>
      <rPr>
        <b/>
        <sz val="8"/>
        <color theme="1"/>
        <rFont val="Marianne"/>
      </rPr>
      <t>Champ &gt;</t>
    </r>
    <r>
      <rPr>
        <sz val="8"/>
        <color theme="1"/>
        <rFont val="Marianne"/>
      </rPr>
      <t xml:space="preserve"> Personnes de 6 à 15 ans accompagnées dans une structure pour enfants et adolescents handicapés au 31/12/2014, 31/12/2018 et 31/12/2022, France.
</t>
    </r>
    <r>
      <rPr>
        <b/>
        <sz val="8"/>
        <color theme="1"/>
        <rFont val="Marianne"/>
      </rPr>
      <t>Sources &gt;</t>
    </r>
    <r>
      <rPr>
        <sz val="8"/>
        <color theme="1"/>
        <rFont val="Marianne"/>
      </rPr>
      <t xml:space="preserve"> DREES, enquêtes ES-Handicap 2014, 2018 et 2022.</t>
    </r>
  </si>
  <si>
    <r>
      <t xml:space="preserve">1. Instituts pour déficients visuels, instituts pour déficients auditifs, instituts d’éducation sensorielle pour enfants sourds/aveugles.							
2. Établissements d’accueil temporaire, Jardins d’enfants spécialisés, établissements expérimentaux et foyers d’hébergement pour enfants et adolescents handicapés.							
3. Établissements expérimentaux pour personnes handicapées et lieux de vie. 							
</t>
    </r>
    <r>
      <rPr>
        <b/>
        <sz val="8"/>
        <color theme="1"/>
        <rFont val="Marianne"/>
      </rPr>
      <t>Lecture &gt;</t>
    </r>
    <r>
      <rPr>
        <sz val="8"/>
        <color theme="1"/>
        <rFont val="Marianne"/>
      </rPr>
      <t xml:space="preserve"> Au 31 décembre 2022, 73 % des enfants et adolescents ayant comme déficience principale une déficience intellectuelle sont accompagnés en institut médico-éducatif.						
</t>
    </r>
    <r>
      <rPr>
        <b/>
        <sz val="8"/>
        <color theme="1"/>
        <rFont val="Marianne"/>
      </rPr>
      <t>Champ &gt;</t>
    </r>
    <r>
      <rPr>
        <sz val="8"/>
        <color theme="1"/>
        <rFont val="Marianne"/>
      </rPr>
      <t xml:space="preserve"> Personnes accompagnées dans une structure pour enfants et adolescents handicapés au 31/12/2022, France.							
</t>
    </r>
    <r>
      <rPr>
        <b/>
        <sz val="8"/>
        <color theme="1"/>
        <rFont val="Marianne"/>
      </rPr>
      <t>Source &gt;</t>
    </r>
    <r>
      <rPr>
        <sz val="8"/>
        <color theme="1"/>
        <rFont val="Marianne"/>
      </rPr>
      <t xml:space="preserve"> DREES, enquête ES-Handicap 2022.							</t>
    </r>
  </si>
  <si>
    <t>Ensemble des établissements pour enfants et adolescents</t>
  </si>
  <si>
    <t>Tableau Encadré 3 - Répartition des jeunes adultes maintenus en structure pour enfants et adolescents handicapés au titre de l’amendement Creton, selon le type de structure</t>
  </si>
  <si>
    <t>Tableau 1 - Nombre de structures, de places et d’enfants et adolescents handicapés accompagnés par type de structure</t>
  </si>
  <si>
    <t>Tableau 2 - Déficience principale des enfants et adolescents handicapés accompagnés par des structures dédiées</t>
  </si>
  <si>
    <t>Tableau complémentaire D - Type de structure et déficience principale des enfants et adolescents handicapés</t>
  </si>
  <si>
    <r>
      <t>Autres établissements pour enfants et adolescents</t>
    </r>
    <r>
      <rPr>
        <vertAlign val="superscript"/>
        <sz val="8"/>
        <color theme="1"/>
        <rFont val="Marianne"/>
      </rPr>
      <t>2</t>
    </r>
  </si>
  <si>
    <t>Tableau complémentaire F - Répartition des jeunes handicapés accompagnés selon le type de structure et l’existence d’une mesure d’aide sociale à l’enfance</t>
  </si>
  <si>
    <t>Tableau complémentaire B - Modalité d’accompagnement des enfants et adolescents handicapés accompagnés par des structures dédiées selon l’âge</t>
  </si>
  <si>
    <t>Tableau complémentaire A - Nombre de structures, de places et de personnes handicapées accompagnées par type de structure (de 2006 à 2022)</t>
  </si>
  <si>
    <t>Tableau complémentaire E - Scolarisation des enfants et adolescents handicapés accompagnés dans des structures dédiées</t>
  </si>
  <si>
    <t>Tableau complémentaire G - Répartition des jeunes adultes maintenus en établissement pour enfants et adolescents handicapés au titre de l’amendement Creton et part des places occupées par ceux-ci selon le type de structure</t>
  </si>
  <si>
    <r>
      <t>Autres établissements pour enfants et adolescents</t>
    </r>
    <r>
      <rPr>
        <vertAlign val="superscript"/>
        <sz val="8"/>
        <color indexed="8"/>
        <rFont val="Marianne"/>
      </rPr>
      <t>2</t>
    </r>
  </si>
  <si>
    <r>
      <t>Autres établissements pour enfants et adolescents</t>
    </r>
    <r>
      <rPr>
        <vertAlign val="superscript"/>
        <sz val="8"/>
        <rFont val="Marianne"/>
      </rPr>
      <t>2</t>
    </r>
  </si>
  <si>
    <r>
      <t xml:space="preserve">       Autres établissements pour enfants et adolescents</t>
    </r>
    <r>
      <rPr>
        <vertAlign val="superscript"/>
        <sz val="8"/>
        <rFont val="Marianne"/>
      </rPr>
      <t>2</t>
    </r>
  </si>
  <si>
    <r>
      <t>Établissements pour jeunes et adultes</t>
    </r>
    <r>
      <rPr>
        <vertAlign val="superscript"/>
        <sz val="8"/>
        <color theme="1"/>
        <rFont val="Marianne"/>
      </rPr>
      <t>5</t>
    </r>
  </si>
  <si>
    <r>
      <t>Autres établissements pour enfants et adolescents</t>
    </r>
    <r>
      <rPr>
        <vertAlign val="superscript"/>
        <sz val="8"/>
        <color theme="1"/>
        <rFont val="Marianne"/>
      </rPr>
      <t>4</t>
    </r>
  </si>
  <si>
    <t>Graphique 4 - Parts de garçons handicapés accompagnés par des structures dédiées selon la déficience principale</t>
  </si>
  <si>
    <r>
      <t>Établissements pour jeunes et adultes</t>
    </r>
    <r>
      <rPr>
        <vertAlign val="superscript"/>
        <sz val="8"/>
        <color theme="1"/>
        <rFont val="Marianne"/>
      </rPr>
      <t>1</t>
    </r>
  </si>
  <si>
    <t xml:space="preserve">Graphique 2 - Répartition des enfants et adolescents handicapés par sexe et type de structure </t>
  </si>
  <si>
    <t>Graphique 3 - Répartition des enfants et adolescents handicapés parclasse d’âge et type de structure</t>
  </si>
  <si>
    <r>
      <t xml:space="preserve">1. Instituts pour déficients visuels, instituts pour déficients auditifs, instituts d’éducation sensorielle pour enfants sourds/aveugles.			
2. Établissements expérimentaux pour l’enfance handicapée, établissements d’accueil temporaire d’enfants handicapés, jardins d’enfants spécialisés et foyers d’hébergement pour enfants et adolescents handicapés.	
3. Services d’éducation spéciale et de soins à domicile (Sessad).			
4. Établissements expérimentaux pour personnes handicapées et lieux de vie. Le nombre de structures et le nombre de places concernent l’ensemble des structures y compris celles qui n’accompagnent que des adultes car par définition ces structures accompagnent aussi bien des adultes que des enfants. Le nombre de personnes accompagnées correspond bien au nombre d’enfants accompagnés dans ces structures.	
Note &gt; Le tableau complémentaire A est une version plus complète de ce tableau, avec tous les résultats depuis la vague 2006 de l’enquête. La somme des personnes accompagnées par structure n’est pas égale au total, puisqu’une même personne peut être accompagnée par deux structures à la fois ; le total est donc calculé « hors doubles comptes ». Ce travail n’a pu être effectué que depuis 2018. Le taux d’évolution depuis 2006 a donc été calculé sur les nombres de personnes accompagnées avant correction des doubles comptes. 			
</t>
    </r>
    <r>
      <rPr>
        <b/>
        <sz val="8"/>
        <color theme="1"/>
        <rFont val="Marianne"/>
      </rPr>
      <t xml:space="preserve">Lecture &gt; </t>
    </r>
    <r>
      <rPr>
        <sz val="8"/>
        <color theme="1"/>
        <rFont val="Marianne"/>
      </rPr>
      <t xml:space="preserve">Au 31 décembre 2022, il y a 1 380 instituts médico-éducatifs en France. Ils comprennent 75 700 places et accompagnent 76 120 personnes.			
</t>
    </r>
    <r>
      <rPr>
        <b/>
        <sz val="8"/>
        <color theme="1"/>
        <rFont val="Marianne"/>
      </rPr>
      <t>Champ &gt;</t>
    </r>
    <r>
      <rPr>
        <sz val="8"/>
        <color theme="1"/>
        <rFont val="Marianne"/>
      </rPr>
      <t xml:space="preserve"> Établissements et services pour enfants et adolescents handicapés, France.			
</t>
    </r>
    <r>
      <rPr>
        <b/>
        <sz val="8"/>
        <color theme="1"/>
        <rFont val="Marianne"/>
      </rPr>
      <t>Sources &gt;</t>
    </r>
    <r>
      <rPr>
        <sz val="8"/>
        <color theme="1"/>
        <rFont val="Marianne"/>
      </rPr>
      <t xml:space="preserve"> DREES, enquêtes ES-Handicap 2006 et 2022.			</t>
    </r>
  </si>
  <si>
    <r>
      <t>Établissements pour jeunes et adultes</t>
    </r>
    <r>
      <rPr>
        <vertAlign val="superscript"/>
        <sz val="8"/>
        <color rgb="FF000000"/>
        <rFont val="Marianne"/>
      </rPr>
      <t>1</t>
    </r>
  </si>
  <si>
    <r>
      <t>Autres établissements pour enfants et adolescents</t>
    </r>
    <r>
      <rPr>
        <vertAlign val="superscript"/>
        <sz val="8"/>
        <color rgb="FF000000"/>
        <rFont val="Marianne"/>
      </rPr>
      <t>2</t>
    </r>
  </si>
  <si>
    <r>
      <t>Instituts pour jeunes déficients sensoriels</t>
    </r>
    <r>
      <rPr>
        <vertAlign val="superscript"/>
        <sz val="8"/>
        <color rgb="FF000000"/>
        <rFont val="Marianne"/>
      </rPr>
      <t>3</t>
    </r>
  </si>
  <si>
    <r>
      <t>Ensemble</t>
    </r>
    <r>
      <rPr>
        <b/>
        <vertAlign val="superscript"/>
        <sz val="8"/>
        <color rgb="FF000000"/>
        <rFont val="Marianne"/>
      </rPr>
      <t>4</t>
    </r>
  </si>
  <si>
    <r>
      <t xml:space="preserve">1. Établissements expérimentaux pour personnes handicapées et lieux de vie.
2. Établissements expérimentaux pour l’enfance handicapée, établissements d’accueil temporaire d’enfants handicapés, jardins d’enfants spécialisés et foyers d’hébergement pour enfants et adolescents handicapés.
3. Instituts pour déficients visuels, instituts pour déficients auditifs, instituts d’éducation sensorielle pour enfants sourds/aveugles.
4. Corrigé des doubles comptes (enfants ou adolescents accompagnés par plusieurs structures en même temps).	
</t>
    </r>
    <r>
      <rPr>
        <b/>
        <sz val="8"/>
        <color rgb="FF000000"/>
        <rFont val="Marianne"/>
      </rPr>
      <t>Lecture &gt;</t>
    </r>
    <r>
      <rPr>
        <sz val="8"/>
        <color rgb="FF000000"/>
        <rFont val="Marianne"/>
      </rPr>
      <t xml:space="preserve"> Au 31 décembre 2022, 2 % des enfants et adolescents en institut médico-éducatif sont accompagnés en internat complet.
</t>
    </r>
    <r>
      <rPr>
        <b/>
        <sz val="8"/>
        <color rgb="FF000000"/>
        <rFont val="Marianne"/>
      </rPr>
      <t>Champ &gt;</t>
    </r>
    <r>
      <rPr>
        <sz val="8"/>
        <color rgb="FF000000"/>
        <rFont val="Marianne"/>
      </rPr>
      <t xml:space="preserve"> Personnes accompagnées dans une structure pour enfants et adolescents handicapés au 31/12/2022, France.
</t>
    </r>
    <r>
      <rPr>
        <b/>
        <sz val="8"/>
        <color rgb="FF000000"/>
        <rFont val="Marianne"/>
      </rPr>
      <t>Source &gt;</t>
    </r>
    <r>
      <rPr>
        <sz val="8"/>
        <color rgb="FF000000"/>
        <rFont val="Marianne"/>
      </rPr>
      <t xml:space="preserve"> DREES, enquête ES-Handicap 2022.</t>
    </r>
  </si>
  <si>
    <r>
      <t>Ensemble des personnes de moins de 20 ans en population générale</t>
    </r>
    <r>
      <rPr>
        <vertAlign val="superscript"/>
        <sz val="8"/>
        <color indexed="8"/>
        <rFont val="Marianne"/>
      </rPr>
      <t>1</t>
    </r>
  </si>
  <si>
    <r>
      <t>Ensemble des établissements et services</t>
    </r>
    <r>
      <rPr>
        <vertAlign val="superscript"/>
        <sz val="8"/>
        <color theme="1"/>
        <rFont val="Marianne"/>
      </rPr>
      <t>2</t>
    </r>
  </si>
  <si>
    <r>
      <t>1. Hommes et femmes de moins de 20 ans au 1</t>
    </r>
    <r>
      <rPr>
        <vertAlign val="superscript"/>
        <sz val="8"/>
        <color theme="1"/>
        <rFont val="Marianne"/>
      </rPr>
      <t>er</t>
    </r>
    <r>
      <rPr>
        <sz val="8"/>
        <color theme="1"/>
        <rFont val="Marianne"/>
      </rPr>
      <t xml:space="preserve"> janvier 2023, France.
2. Corrigé des doubles comptes (enfants ou adolescents accompagnés par plusieurs structures en même temps).	
3. Instituts pour déficients visuels, instituts pour déficients auditifs, instituts d’éducation sensorielle pour enfants sourds/aveugles.
4. Établissements expérimentaux pour l’enfance handicapée, établissements d’accueil temporaire d’enfants handicapés, jardins d’enfants spécialisés et foyers d’hébergement pour enfants et adolescents handicapés.
5. Établissements expérimentaux pour personnes handicapées et lieux de vie.		
</t>
    </r>
    <r>
      <rPr>
        <b/>
        <sz val="8"/>
        <color theme="1"/>
        <rFont val="Marianne"/>
      </rPr>
      <t>Lecture &gt;</t>
    </r>
    <r>
      <rPr>
        <sz val="8"/>
        <color theme="1"/>
        <rFont val="Marianne"/>
      </rPr>
      <t xml:space="preserve"> Au 31 décembre 2022, 89 % des personnes accompagnées en institut thérapeutique, éducatif et pédagogique sont des garçons. 
</t>
    </r>
    <r>
      <rPr>
        <b/>
        <sz val="8"/>
        <color theme="1"/>
        <rFont val="Marianne"/>
      </rPr>
      <t>Champ &gt;</t>
    </r>
    <r>
      <rPr>
        <sz val="8"/>
        <color theme="1"/>
        <rFont val="Marianne"/>
      </rPr>
      <t xml:space="preserve"> Personnes de moins de 20 ans en population générale et personnes accompagnées dans une structure pour enfants et adolescents handicapés au 31/12/2022, France.
</t>
    </r>
    <r>
      <rPr>
        <b/>
        <sz val="8"/>
        <color theme="1"/>
        <rFont val="Marianne"/>
      </rPr>
      <t>Sources &gt;</t>
    </r>
    <r>
      <rPr>
        <sz val="8"/>
        <color theme="1"/>
        <rFont val="Marianne"/>
      </rPr>
      <t xml:space="preserve"> DREES, enquête ES-Handicap 2022 ; Insee, estimations de population (décembre 2023).	</t>
    </r>
  </si>
  <si>
    <r>
      <t>Ensemble des établissements et services</t>
    </r>
    <r>
      <rPr>
        <vertAlign val="superscript"/>
        <sz val="8"/>
        <color indexed="8"/>
        <rFont val="Marianne"/>
      </rPr>
      <t>4</t>
    </r>
  </si>
  <si>
    <r>
      <t>Ensemble des personnes de moins de 20 ans en population générale</t>
    </r>
    <r>
      <rPr>
        <vertAlign val="superscript"/>
        <sz val="8"/>
        <rFont val="Marianne"/>
      </rPr>
      <t>5</t>
    </r>
  </si>
  <si>
    <r>
      <t xml:space="preserve">1. Établissements expérimentaux pour personnes handicapées et lieux de vie.
2. Établissements expérimentaux pour l’enfance handicapée, établissements d’accueil temporaire d’enfants handicapés, jardins d’enfants spécialisés et foyers d’hébergement pour enfants et adolescents handicapés.
3. Instituts pour déficients visuels, instituts pour déficients auditifs, instituts d’éducation sensorielle pour enfants sourds/aveugles.	
4. Corrigé des doubles comptes (enfants ou adolescents accompagnés par plusieurs structures en même temps).	
5. Hommes et femmes de moins de 20 ans au 1er janvier 2023, France.	</t>
    </r>
    <r>
      <rPr>
        <b/>
        <sz val="8"/>
        <rFont val="Marianne"/>
      </rPr>
      <t xml:space="preserve">
Lecture &gt;</t>
    </r>
    <r>
      <rPr>
        <sz val="8"/>
        <rFont val="Marianne"/>
      </rPr>
      <t xml:space="preserve"> Au 31 décembre 2022, les enfants âgés de 0 à 5 ans représentent 2 % des enfants accompagnés en institut médico-éducatif.
</t>
    </r>
    <r>
      <rPr>
        <b/>
        <sz val="8"/>
        <rFont val="Marianne"/>
      </rPr>
      <t>Champ &gt;</t>
    </r>
    <r>
      <rPr>
        <sz val="8"/>
        <rFont val="Marianne"/>
      </rPr>
      <t xml:space="preserve"> Personnes de moins de 20 ans en population générale et personnes accompagnées dans une structure pour enfants et adolescents handicapés au 31/12/2022, France.
</t>
    </r>
    <r>
      <rPr>
        <b/>
        <sz val="8"/>
        <rFont val="Marianne"/>
      </rPr>
      <t>Sources &gt;</t>
    </r>
    <r>
      <rPr>
        <sz val="8"/>
        <rFont val="Marianne"/>
      </rPr>
      <t xml:space="preserve"> DREES, enquête ES-Handicap 2022 ; Insee, estimations de population (décembre 2023).			</t>
    </r>
  </si>
  <si>
    <r>
      <t>Instituts pour jeunes déficients sensoriels</t>
    </r>
    <r>
      <rPr>
        <vertAlign val="superscript"/>
        <sz val="8"/>
        <color theme="1"/>
        <rFont val="Marianne"/>
      </rPr>
      <t>1</t>
    </r>
  </si>
  <si>
    <r>
      <t>Autres établissements pour enfants et adolescents</t>
    </r>
    <r>
      <rPr>
        <vertAlign val="superscript"/>
        <sz val="8"/>
        <color theme="1"/>
        <rFont val="Marianne"/>
      </rPr>
      <t>3</t>
    </r>
  </si>
  <si>
    <r>
      <t xml:space="preserve">1. Instituts pour déficients visuels, instituts pour déficients auditifs, instituts d’éducation sensorielle pour enfants sourds/aveugles.		
2. Établissements expérimentaux pour personnes handicapées et lieux de vie.	
3. Établissements expérimentaux pour l’enfance handicapée, établissements d’accueil temporaire d’enfants handicapés, jardins d’enfants spécialisés et foyers d’hébergement pour enfants et adolescents handicapés.		
</t>
    </r>
    <r>
      <rPr>
        <b/>
        <sz val="8"/>
        <color theme="1"/>
        <rFont val="Marianne"/>
      </rPr>
      <t xml:space="preserve">Lecture &gt; </t>
    </r>
    <r>
      <rPr>
        <sz val="8"/>
        <color theme="1"/>
        <rFont val="Marianne"/>
        <family val="3"/>
      </rPr>
      <t xml:space="preserve">En moyenne, les enfants et adolescents handicapés qui sortent d’un institut médico-éducatif en 2022 ont 18 ans et avaient un peu moins de 12 ans quand ils sont entrés.			
</t>
    </r>
    <r>
      <rPr>
        <b/>
        <sz val="8"/>
        <color theme="1"/>
        <rFont val="Marianne"/>
      </rPr>
      <t>Champ &gt;</t>
    </r>
    <r>
      <rPr>
        <sz val="8"/>
        <color theme="1"/>
        <rFont val="Marianne"/>
        <family val="3"/>
      </rPr>
      <t xml:space="preserve"> Personnes sorties d’une structure pour enfants et adolescents handicapés en 2022, France.			
</t>
    </r>
    <r>
      <rPr>
        <b/>
        <sz val="8"/>
        <color theme="1"/>
        <rFont val="Marianne"/>
      </rPr>
      <t xml:space="preserve">Source &gt; </t>
    </r>
    <r>
      <rPr>
        <sz val="8"/>
        <color theme="1"/>
        <rFont val="Marianne"/>
        <family val="3"/>
      </rPr>
      <t xml:space="preserve">DREES, enquête ES-Handicap 2022.			</t>
    </r>
  </si>
  <si>
    <t>Tableau Encadré 2 - Les jeunes bénéficiaires de l’ASE dans les structures pour enfants et adolescents handicapés, selon le type de mesure</t>
  </si>
  <si>
    <t xml:space="preserve">Graphique 5 - Âge moyen à l’entrée et à la sortie pour les jeunes handicapés sortis de structures dédiées en 2022 </t>
  </si>
  <si>
    <r>
      <t>Ulis - 1</t>
    </r>
    <r>
      <rPr>
        <i/>
        <vertAlign val="superscript"/>
        <sz val="8"/>
        <color rgb="FF000000"/>
        <rFont val="Marianne"/>
      </rPr>
      <t>er</t>
    </r>
    <r>
      <rPr>
        <i/>
        <sz val="8"/>
        <color rgb="FF000000"/>
        <rFont val="Marianne"/>
      </rPr>
      <t xml:space="preserve"> degré</t>
    </r>
    <r>
      <rPr>
        <i/>
        <vertAlign val="superscript"/>
        <sz val="8"/>
        <color indexed="8"/>
        <rFont val="Marianne"/>
      </rPr>
      <t>1</t>
    </r>
  </si>
  <si>
    <r>
      <t>Ulis - 2</t>
    </r>
    <r>
      <rPr>
        <i/>
        <vertAlign val="superscript"/>
        <sz val="8"/>
        <color rgb="FF000000"/>
        <rFont val="Marianne"/>
      </rPr>
      <t>nd</t>
    </r>
    <r>
      <rPr>
        <i/>
        <sz val="8"/>
        <color rgb="FF000000"/>
        <rFont val="Marianne"/>
      </rPr>
      <t xml:space="preserve"> degré</t>
    </r>
  </si>
  <si>
    <r>
      <t xml:space="preserve">1. Instituts pour déficients visuels, instituts pour déficients auditifs, instituts d’éducation sensorielle pour enfants sourds/aveugles.
2. Établissements d’accueil temporaire, Jardins d’enfants spécialisés, établissements expérimentaux et foyers d’hébergement pour enfants et adolescents handicapés
3. Établissements expérimentaux pour personnes handicapées et lieux de vie.
4. Corrigé des doubles comptes.
</t>
    </r>
    <r>
      <rPr>
        <b/>
        <sz val="8"/>
        <color theme="1"/>
        <rFont val="Marianne"/>
      </rPr>
      <t>Lecture &gt;</t>
    </r>
    <r>
      <rPr>
        <sz val="8"/>
        <color theme="1"/>
        <rFont val="Marianne"/>
      </rPr>
      <t xml:space="preserve">  Au 31 décembre 2022, 6 % des jeunes accompagnés en institut d’éducation motrice bénéficient d’une mesure de l’aide sociale à l’enfance.
</t>
    </r>
    <r>
      <rPr>
        <b/>
        <sz val="8"/>
        <color theme="1"/>
        <rFont val="Marianne"/>
      </rPr>
      <t xml:space="preserve">Champ &gt; </t>
    </r>
    <r>
      <rPr>
        <sz val="8"/>
        <color theme="1"/>
        <rFont val="Marianne"/>
      </rPr>
      <t xml:space="preserve">Personnes accompagnées dans une structure pour enfants et adolescents handicapés au 31/12/2022, France.
</t>
    </r>
    <r>
      <rPr>
        <b/>
        <sz val="8"/>
        <color theme="1"/>
        <rFont val="Marianne"/>
      </rPr>
      <t>Source &gt;</t>
    </r>
    <r>
      <rPr>
        <sz val="8"/>
        <color theme="1"/>
        <rFont val="Marianne"/>
      </rPr>
      <t xml:space="preserve"> DREES, enquête ES-Handicap 2022.</t>
    </r>
  </si>
  <si>
    <t>Tableau complémentaire C  - Nombre d’enfants et d’adolescents handicapés accompagnés par des structures dédiées selon le type de déficience principale</t>
  </si>
  <si>
    <r>
      <t xml:space="preserve">1. Instituts pour déficients visuels, instituts pour déficients auditifs, instituts d’éducation sensorielle pour enfants sourds/aveugles.												
2. La catégorie « Autres » est une agrégation des établissements expérimentaux pour l’enfance handicapée, établissements d’accueil temporaire d’enfants handicapés, jardins d’enfants spécialisés, foyers d’hébergement pour enfants et adolescents handicapés, lieux de vie accueillant des enfants et adolescents handicapés et établissements expérimentaux pour personnes handicapées (sans ces trois dernières catégories pour 2014, 2010 et 2006).															
3. Corrigé des doubles comptes (enfants ou adolescents accompagnés par plusieurs structures en même temps) en 2022 et 2018.												
</t>
    </r>
    <r>
      <rPr>
        <b/>
        <sz val="8"/>
        <color theme="1"/>
        <rFont val="Marianne"/>
      </rPr>
      <t>Lecture &gt;</t>
    </r>
    <r>
      <rPr>
        <sz val="8"/>
        <color theme="1"/>
        <rFont val="Marianne"/>
      </rPr>
      <t xml:space="preserve"> Au 31 décembre 2022,</t>
    </r>
    <r>
      <rPr>
        <b/>
        <sz val="8"/>
        <color theme="1"/>
        <rFont val="Marianne"/>
      </rPr>
      <t xml:space="preserve"> </t>
    </r>
    <r>
      <rPr>
        <sz val="8"/>
        <color theme="1"/>
        <rFont val="Marianne"/>
      </rPr>
      <t xml:space="preserve">6 370 jeunes adultes sont maintenus en institut médico-éducatif au titre de l’amendement Creton. Ils représentent 81 % des jeunes relevant de l’amendement Creton et occupent 8 % des places en institut médico-éducatif.					
</t>
    </r>
    <r>
      <rPr>
        <b/>
        <sz val="8"/>
        <color theme="1"/>
        <rFont val="Marianne"/>
      </rPr>
      <t xml:space="preserve">Champ &gt; </t>
    </r>
    <r>
      <rPr>
        <sz val="8"/>
        <color theme="1"/>
        <rFont val="Marianne"/>
      </rPr>
      <t xml:space="preserve">Personnes de 18 ans ou plus maintenues au titre de l’amendement Creton dans une structure pour enfants et adolescents handicapés au 31/12/2022, 31/12/2018, 31/12/2014, 31/12/2010 et  31/12/2006, France.		
</t>
    </r>
    <r>
      <rPr>
        <b/>
        <sz val="8"/>
        <color theme="1"/>
        <rFont val="Marianne"/>
      </rPr>
      <t>Sources &gt;</t>
    </r>
    <r>
      <rPr>
        <sz val="8"/>
        <color theme="1"/>
        <rFont val="Marianne"/>
      </rPr>
      <t xml:space="preserve"> DREES, enquêtes ES-Handicap 2006, 2010, 2014, 2018 et 2022.															</t>
    </r>
  </si>
  <si>
    <r>
      <t xml:space="preserve">1. Instituts pour déficients visuels, instituts pour déficients auditifs, instituts d’éducation sensorielle pour enfants sourds/aveugles.												
2. Établissements expérimentaux pour l’enfance handicapée, établissements d’accueil temporaire d’enfants handicapés, jardins d’enfants spécialisés, foyers d’hébergement pour enfants et adolescents handicapés, lieux de vie et établissements expérimentaux pour personnes handicapées.														
3. Corrigé des doubles comptes (jeunes accompagnés par plusieurs structures en même temps).														
</t>
    </r>
    <r>
      <rPr>
        <b/>
        <sz val="8"/>
        <color theme="1"/>
        <rFont val="Marianne"/>
      </rPr>
      <t xml:space="preserve">Notes &gt; </t>
    </r>
    <r>
      <rPr>
        <sz val="8"/>
        <color theme="1"/>
        <rFont val="Marianne"/>
      </rPr>
      <t xml:space="preserve">La variable sur l’amendement Creton comporte 16 % de valeurs manquantes sur le champ des jeunes de 18 ans ou plus.
L’amendement Creton peut concerner des jeunes de 18 à 20 ans, car certains établissements ont une limite d’âge autorisée de 18 ans, et non 20, comme c’est souvent le cas dans le champ du handicap. 	
</t>
    </r>
    <r>
      <rPr>
        <b/>
        <sz val="8"/>
        <color theme="1"/>
        <rFont val="Marianne"/>
      </rPr>
      <t>Lecture &gt;</t>
    </r>
    <r>
      <rPr>
        <sz val="8"/>
        <color theme="1"/>
        <rFont val="Marianne"/>
      </rPr>
      <t xml:space="preserve"> Au 31 décembre 2022, 6 370 jeunes adultes sont maintenus en institut médico-éducatif au titre de l’amendement Creton. Ils représentent 80,7 % des jeunes relevant de l’amendement Creton et occupent 8,4 % des places en institut médico-éducatif.	
</t>
    </r>
    <r>
      <rPr>
        <b/>
        <sz val="8"/>
        <color theme="1"/>
        <rFont val="Marianne"/>
      </rPr>
      <t>Champ &gt;</t>
    </r>
    <r>
      <rPr>
        <sz val="8"/>
        <color theme="1"/>
        <rFont val="Marianne"/>
      </rPr>
      <t xml:space="preserve"> Personnes de 18 ans ou plus maintenues au titre de l’amendement Creton dans une structure pour enfants et adolescents handicapés au 31/12/2022, France.	
</t>
    </r>
    <r>
      <rPr>
        <b/>
        <sz val="8"/>
        <color theme="1"/>
        <rFont val="Marianne"/>
      </rPr>
      <t>Source &gt;</t>
    </r>
    <r>
      <rPr>
        <sz val="8"/>
        <color theme="1"/>
        <rFont val="Marianne"/>
      </rPr>
      <t xml:space="preserve"> DREES, enquête ES-Handicap 2022.															</t>
    </r>
  </si>
  <si>
    <t>Graphique 1 - Modalité d’accompagnement des enfants et adolescents handicapés selon le type de structure</t>
  </si>
  <si>
    <t>Déf. intellectuelle légère</t>
  </si>
  <si>
    <t>Déf. intellectuelle moyenne</t>
  </si>
  <si>
    <t>Déf. intellectuelle profonde et sévère</t>
  </si>
  <si>
    <t>Autres déficiences de l'intelligence</t>
  </si>
  <si>
    <t>Déficience de la communication sociale (y compris en rapport avec des troubles du spectre autistique)</t>
  </si>
  <si>
    <t xml:space="preserve"> Troubles des conduites et du comportement non inclus dans une pathologie psychiatrique avérée</t>
  </si>
  <si>
    <t xml:space="preserve"> Autres troubles du psychisme</t>
  </si>
  <si>
    <t>En rapport avec des troubles psychiatriques graves : troubles graves de la personnalité et des capacités relationnelles (à l'exception des troubles de la conduite et du comportement isolés)</t>
  </si>
  <si>
    <t xml:space="preserve"> Déficiences intermittentes, 'critiques', de la conscience (y compris crises d'épilespie)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</si>
</sst>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7" x14ac:knownFonts="1">
    <font>
      <sz val="11"/>
      <color theme="1"/>
      <name val="Calibri"/>
      <family val="2"/>
      <scheme val="minor"/>
    </font>
    <font>
      <sz val="11"/>
      <color theme="1"/>
      <name val="Marianne"/>
    </font>
    <font>
      <b/>
      <sz val="8"/>
      <name val="Marianne"/>
      <family val="3"/>
    </font>
    <font>
      <sz val="8"/>
      <name val="Marianne"/>
    </font>
    <font>
      <b/>
      <sz val="8"/>
      <name val="Marianne"/>
    </font>
    <font>
      <sz val="8"/>
      <name val="Marianne"/>
      <family val="3"/>
    </font>
    <font>
      <sz val="8"/>
      <color theme="1"/>
      <name val="Marianne"/>
      <family val="3"/>
    </font>
    <font>
      <sz val="8"/>
      <color theme="1"/>
      <name val="Marianne"/>
    </font>
    <font>
      <b/>
      <sz val="8"/>
      <color theme="1"/>
      <name val="Marianne"/>
      <family val="3"/>
    </font>
    <font>
      <b/>
      <sz val="8"/>
      <color indexed="8"/>
      <name val="Calibri"/>
      <family val="2"/>
    </font>
    <font>
      <b/>
      <sz val="8"/>
      <color indexed="8"/>
      <name val="Marianne"/>
      <family val="3"/>
    </font>
    <font>
      <b/>
      <sz val="8"/>
      <color theme="1"/>
      <name val="Marianne"/>
    </font>
    <font>
      <vertAlign val="superscript"/>
      <sz val="8"/>
      <name val="Marianne"/>
    </font>
    <font>
      <b/>
      <vertAlign val="superscript"/>
      <sz val="8"/>
      <name val="Marianne"/>
    </font>
    <font>
      <b/>
      <sz val="8"/>
      <color rgb="FF000000"/>
      <name val="Marianne"/>
    </font>
    <font>
      <b/>
      <vertAlign val="superscript"/>
      <sz val="8"/>
      <color indexed="8"/>
      <name val="Marianne"/>
    </font>
    <font>
      <sz val="8"/>
      <color rgb="FF000000"/>
      <name val="Marianne"/>
    </font>
    <font>
      <b/>
      <sz val="8"/>
      <color rgb="FF0070C0"/>
      <name val="Marianne"/>
    </font>
    <font>
      <sz val="8"/>
      <color rgb="FFFF0000"/>
      <name val="Marianne"/>
    </font>
    <font>
      <vertAlign val="superscript"/>
      <sz val="8"/>
      <color indexed="8"/>
      <name val="Marianne"/>
    </font>
    <font>
      <b/>
      <sz val="8"/>
      <color indexed="8"/>
      <name val="Marianne"/>
    </font>
    <font>
      <b/>
      <sz val="8"/>
      <color indexed="8"/>
      <name val="Marianne"/>
      <family val="2"/>
    </font>
    <font>
      <sz val="11"/>
      <color theme="1"/>
      <name val="Calibri"/>
      <family val="2"/>
      <scheme val="minor"/>
    </font>
    <font>
      <vertAlign val="superscript"/>
      <sz val="8"/>
      <color theme="1"/>
      <name val="Marianne"/>
    </font>
    <font>
      <b/>
      <sz val="8"/>
      <color theme="1"/>
      <name val="Marianne"/>
      <family val="2"/>
    </font>
    <font>
      <b/>
      <vertAlign val="superscript"/>
      <sz val="8"/>
      <color theme="1"/>
      <name val="Marianne"/>
    </font>
    <font>
      <sz val="7.5"/>
      <color theme="1"/>
      <name val="Marianne"/>
    </font>
    <font>
      <sz val="11"/>
      <color rgb="FF000000"/>
      <name val="Calibri"/>
      <family val="2"/>
      <charset val="1"/>
    </font>
    <font>
      <sz val="7.5"/>
      <color rgb="FF000000"/>
      <name val="Marianne"/>
    </font>
    <font>
      <vertAlign val="superscript"/>
      <sz val="8"/>
      <color rgb="FF000000"/>
      <name val="Marianne"/>
    </font>
    <font>
      <b/>
      <sz val="8"/>
      <color rgb="FFFF0000"/>
      <name val="Marianne"/>
    </font>
    <font>
      <i/>
      <sz val="8"/>
      <color rgb="FF000000"/>
      <name val="Marianne"/>
    </font>
    <font>
      <i/>
      <vertAlign val="superscript"/>
      <sz val="8"/>
      <color rgb="FF000000"/>
      <name val="Marianne"/>
    </font>
    <font>
      <i/>
      <vertAlign val="superscript"/>
      <sz val="8"/>
      <color indexed="8"/>
      <name val="Marianne"/>
    </font>
    <font>
      <sz val="7.5"/>
      <name val="Marianne"/>
    </font>
    <font>
      <b/>
      <vertAlign val="superscript"/>
      <sz val="8"/>
      <color rgb="FF000000"/>
      <name val="Marianne"/>
    </font>
    <font>
      <sz val="9"/>
      <color theme="1"/>
      <name val="Marianne"/>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FFFFCC"/>
      </patternFill>
    </fill>
  </fills>
  <borders count="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9" fontId="22" fillId="0" borderId="0" applyFont="0" applyFill="0" applyBorder="0" applyAlignment="0" applyProtection="0"/>
    <xf numFmtId="0" fontId="27" fillId="0" borderId="0"/>
  </cellStyleXfs>
  <cellXfs count="212">
    <xf numFmtId="0" fontId="0" fillId="0" borderId="0" xfId="0"/>
    <xf numFmtId="0" fontId="1" fillId="0" borderId="0" xfId="0" applyFont="1"/>
    <xf numFmtId="0" fontId="7" fillId="0" borderId="0" xfId="0" applyFont="1"/>
    <xf numFmtId="0" fontId="16" fillId="0" borderId="0" xfId="0" applyFont="1" applyAlignment="1">
      <alignment vertical="center"/>
    </xf>
    <xf numFmtId="0" fontId="16" fillId="2" borderId="0" xfId="0" applyFont="1" applyFill="1" applyAlignment="1">
      <alignment vertical="center"/>
    </xf>
    <xf numFmtId="0" fontId="17" fillId="0" borderId="0" xfId="0" applyFont="1" applyAlignment="1">
      <alignment horizontal="left" vertical="center"/>
    </xf>
    <xf numFmtId="0" fontId="11" fillId="0" borderId="0" xfId="0" applyFont="1" applyAlignment="1">
      <alignment horizontal="right"/>
    </xf>
    <xf numFmtId="9" fontId="7" fillId="0" borderId="0" xfId="0" applyNumberFormat="1" applyFont="1" applyAlignment="1">
      <alignment horizontal="center" vertical="center"/>
    </xf>
    <xf numFmtId="0" fontId="11" fillId="0" borderId="0" xfId="0" applyFont="1"/>
    <xf numFmtId="0" fontId="11" fillId="0" borderId="0" xfId="0" applyFont="1" applyAlignment="1">
      <alignment horizontal="left" vertical="center" wrapText="1"/>
    </xf>
    <xf numFmtId="3" fontId="11" fillId="0" borderId="0" xfId="0" applyNumberFormat="1" applyFont="1" applyAlignment="1">
      <alignment horizontal="center" vertical="center"/>
    </xf>
    <xf numFmtId="0" fontId="7" fillId="0" borderId="0" xfId="0" applyFont="1" applyAlignment="1">
      <alignment vertical="center"/>
    </xf>
    <xf numFmtId="0" fontId="14"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center"/>
    </xf>
    <xf numFmtId="0" fontId="11" fillId="0" borderId="0" xfId="0" applyFont="1" applyAlignment="1">
      <alignment vertical="center" wrapText="1"/>
    </xf>
    <xf numFmtId="0" fontId="4" fillId="0" borderId="0" xfId="0" applyFont="1" applyAlignment="1">
      <alignment vertical="center" wrapText="1"/>
    </xf>
    <xf numFmtId="3" fontId="14" fillId="0" borderId="0" xfId="0" applyNumberFormat="1" applyFont="1" applyAlignment="1">
      <alignment horizontal="center" vertical="center"/>
    </xf>
    <xf numFmtId="165" fontId="11" fillId="0" borderId="0" xfId="0" applyNumberFormat="1" applyFont="1" applyAlignment="1">
      <alignment horizontal="center" vertical="center"/>
    </xf>
    <xf numFmtId="0" fontId="7" fillId="0" borderId="0" xfId="0" applyFont="1" applyFill="1"/>
    <xf numFmtId="3" fontId="11"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3" fontId="11" fillId="0" borderId="1" xfId="0" applyNumberFormat="1" applyFont="1" applyBorder="1" applyAlignment="1">
      <alignment horizontal="center" vertical="center"/>
    </xf>
    <xf numFmtId="3" fontId="11" fillId="0" borderId="1"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0" fontId="3" fillId="0" borderId="1" xfId="0" applyFont="1" applyBorder="1" applyAlignment="1">
      <alignment horizontal="left" vertical="center" wrapText="1"/>
    </xf>
    <xf numFmtId="3" fontId="7" fillId="0" borderId="1" xfId="0" applyNumberFormat="1" applyFont="1" applyBorder="1" applyAlignment="1">
      <alignment horizontal="center" vertical="center"/>
    </xf>
    <xf numFmtId="0" fontId="4"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left" vertical="center" wrapText="1"/>
    </xf>
    <xf numFmtId="3" fontId="7"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3" fontId="16"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16" fillId="0" borderId="1" xfId="0" applyFont="1" applyBorder="1" applyAlignment="1">
      <alignment vertical="center" wrapText="1"/>
    </xf>
    <xf numFmtId="3" fontId="3" fillId="0" borderId="1" xfId="0" applyNumberFormat="1" applyFont="1" applyBorder="1" applyAlignment="1">
      <alignment horizontal="center" vertical="center"/>
    </xf>
    <xf numFmtId="0" fontId="14" fillId="0" borderId="1" xfId="0" applyFont="1" applyBorder="1" applyAlignment="1">
      <alignment vertical="center" wrapText="1"/>
    </xf>
    <xf numFmtId="3" fontId="4" fillId="0" borderId="1" xfId="0" applyNumberFormat="1" applyFont="1" applyBorder="1" applyAlignment="1">
      <alignment horizontal="center" vertical="center"/>
    </xf>
    <xf numFmtId="0" fontId="11" fillId="0" borderId="0" xfId="0" applyFont="1" applyBorder="1"/>
    <xf numFmtId="165" fontId="11" fillId="0" borderId="0"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1" xfId="0" applyFont="1" applyBorder="1"/>
    <xf numFmtId="0" fontId="11" fillId="0" borderId="1" xfId="0" applyFont="1" applyBorder="1"/>
    <xf numFmtId="165" fontId="11"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1" fillId="0" borderId="1" xfId="0" applyFont="1" applyBorder="1" applyAlignment="1">
      <alignment horizontal="left" vertical="center" wrapText="1"/>
    </xf>
    <xf numFmtId="0" fontId="7" fillId="0" borderId="0" xfId="0" applyFont="1" applyBorder="1" applyAlignment="1">
      <alignment horizontal="center"/>
    </xf>
    <xf numFmtId="0" fontId="7" fillId="0" borderId="0" xfId="0" applyFont="1" applyBorder="1" applyAlignment="1">
      <alignment horizontal="center" vertical="center"/>
    </xf>
    <xf numFmtId="0" fontId="3" fillId="0" borderId="1" xfId="0" applyFont="1" applyBorder="1" applyAlignment="1">
      <alignment horizontal="center" vertical="center" wrapText="1"/>
    </xf>
    <xf numFmtId="9" fontId="11" fillId="0" borderId="1" xfId="0" applyNumberFormat="1" applyFont="1" applyBorder="1" applyAlignment="1">
      <alignment horizontal="center" vertical="center"/>
    </xf>
    <xf numFmtId="0" fontId="11" fillId="0" borderId="1" xfId="0" applyFont="1" applyBorder="1" applyAlignment="1">
      <alignment wrapText="1"/>
    </xf>
    <xf numFmtId="0" fontId="11" fillId="0" borderId="1" xfId="0" applyFont="1" applyBorder="1" applyAlignment="1">
      <alignment horizontal="center" vertical="center"/>
    </xf>
    <xf numFmtId="0" fontId="18" fillId="0" borderId="0" xfId="0" applyFont="1" applyFill="1"/>
    <xf numFmtId="2" fontId="11" fillId="0" borderId="1" xfId="1" applyNumberFormat="1" applyFont="1" applyBorder="1" applyAlignment="1">
      <alignment horizontal="center" vertical="center"/>
    </xf>
    <xf numFmtId="166" fontId="7" fillId="0" borderId="1" xfId="1" applyNumberFormat="1" applyFont="1" applyBorder="1" applyAlignment="1">
      <alignment horizontal="center" vertical="center"/>
    </xf>
    <xf numFmtId="166" fontId="11" fillId="0" borderId="1" xfId="1" applyNumberFormat="1" applyFont="1" applyBorder="1" applyAlignment="1">
      <alignment horizontal="center" vertical="center"/>
    </xf>
    <xf numFmtId="3" fontId="4" fillId="0"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1" fontId="4" fillId="0" borderId="1" xfId="1" applyNumberFormat="1" applyFont="1" applyFill="1" applyBorder="1" applyAlignment="1">
      <alignment horizontal="center" vertical="center" wrapText="1"/>
    </xf>
    <xf numFmtId="1" fontId="11" fillId="0" borderId="1" xfId="0" applyNumberFormat="1" applyFont="1" applyBorder="1" applyAlignment="1">
      <alignment horizontal="center" vertical="center"/>
    </xf>
    <xf numFmtId="166" fontId="11" fillId="0" borderId="1" xfId="0" applyNumberFormat="1" applyFont="1" applyBorder="1" applyAlignment="1">
      <alignment horizontal="center" vertical="center"/>
    </xf>
    <xf numFmtId="164" fontId="11" fillId="0" borderId="0" xfId="0" applyNumberFormat="1" applyFont="1" applyAlignment="1">
      <alignment horizontal="center" vertical="center"/>
    </xf>
    <xf numFmtId="1" fontId="4" fillId="0" borderId="1" xfId="1" applyNumberFormat="1" applyFont="1" applyBorder="1" applyAlignment="1">
      <alignment horizontal="center" vertical="center" wrapText="1"/>
    </xf>
    <xf numFmtId="1" fontId="3" fillId="0" borderId="1" xfId="0" applyNumberFormat="1" applyFont="1" applyBorder="1" applyAlignment="1">
      <alignment horizontal="left" vertical="center" wrapText="1"/>
    </xf>
    <xf numFmtId="1" fontId="3" fillId="0" borderId="1" xfId="1" applyNumberFormat="1" applyFont="1" applyBorder="1" applyAlignment="1">
      <alignment horizontal="center" vertical="center"/>
    </xf>
    <xf numFmtId="1"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64" fontId="7" fillId="0" borderId="0" xfId="0" applyNumberFormat="1" applyFont="1" applyAlignment="1">
      <alignment horizontal="center" vertical="center"/>
    </xf>
    <xf numFmtId="1" fontId="3" fillId="0" borderId="1" xfId="1" applyNumberFormat="1" applyFont="1" applyBorder="1" applyAlignment="1">
      <alignment horizontal="center" vertical="center" wrapText="1"/>
    </xf>
    <xf numFmtId="1" fontId="4" fillId="0" borderId="1" xfId="1" applyNumberFormat="1" applyFont="1" applyBorder="1" applyAlignment="1">
      <alignment horizontal="center" vertical="center"/>
    </xf>
    <xf numFmtId="0" fontId="11" fillId="0" borderId="1" xfId="0" applyFont="1" applyFill="1" applyBorder="1" applyAlignment="1">
      <alignment horizontal="center"/>
    </xf>
    <xf numFmtId="166" fontId="7" fillId="0" borderId="0" xfId="0" applyNumberFormat="1" applyFont="1"/>
    <xf numFmtId="0" fontId="11" fillId="0" borderId="1" xfId="0" applyFont="1" applyBorder="1" applyAlignment="1">
      <alignment horizontal="center" vertical="center"/>
    </xf>
    <xf numFmtId="0" fontId="5" fillId="0" borderId="0" xfId="0" applyFont="1"/>
    <xf numFmtId="0" fontId="6" fillId="0" borderId="0" xfId="0" applyFont="1"/>
    <xf numFmtId="0" fontId="14" fillId="0" borderId="1" xfId="0" applyFont="1" applyBorder="1" applyAlignment="1">
      <alignment vertical="top" wrapText="1"/>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166" fontId="6" fillId="0" borderId="1" xfId="0" applyNumberFormat="1" applyFont="1" applyBorder="1" applyAlignment="1">
      <alignment horizontal="center"/>
    </xf>
    <xf numFmtId="0" fontId="6" fillId="0" borderId="0" xfId="0" applyFont="1" applyAlignment="1">
      <alignment vertical="center"/>
    </xf>
    <xf numFmtId="0" fontId="6" fillId="0" borderId="0" xfId="0" applyFont="1" applyAlignment="1">
      <alignment vertical="center" wrapText="1"/>
    </xf>
    <xf numFmtId="166" fontId="11" fillId="0" borderId="1" xfId="0" applyNumberFormat="1" applyFont="1" applyBorder="1" applyAlignment="1">
      <alignment horizontal="center"/>
    </xf>
    <xf numFmtId="165" fontId="7" fillId="0" borderId="0" xfId="0" applyNumberFormat="1" applyFont="1"/>
    <xf numFmtId="3" fontId="7" fillId="0" borderId="0" xfId="0" applyNumberFormat="1" applyFont="1" applyAlignment="1">
      <alignment vertical="center"/>
    </xf>
    <xf numFmtId="0" fontId="8" fillId="0" borderId="1" xfId="0" applyFont="1" applyBorder="1" applyAlignment="1">
      <alignment horizontal="left" vertical="center" wrapText="1"/>
    </xf>
    <xf numFmtId="166" fontId="11" fillId="0" borderId="1" xfId="0" applyNumberFormat="1" applyFont="1" applyFill="1" applyBorder="1" applyAlignment="1">
      <alignment horizontal="center" vertical="center"/>
    </xf>
    <xf numFmtId="0" fontId="7" fillId="0" borderId="0" xfId="0" applyFont="1" applyBorder="1" applyAlignment="1">
      <alignment horizontal="left" vertical="center" wrapText="1"/>
    </xf>
    <xf numFmtId="3" fontId="7" fillId="0" borderId="0" xfId="0" applyNumberFormat="1" applyFont="1" applyBorder="1" applyAlignment="1">
      <alignment horizontal="center" vertical="center"/>
    </xf>
    <xf numFmtId="3" fontId="7" fillId="0" borderId="0" xfId="0" applyNumberFormat="1" applyFont="1" applyFill="1" applyBorder="1" applyAlignment="1">
      <alignment horizontal="center" vertical="center"/>
    </xf>
    <xf numFmtId="0" fontId="11" fillId="3" borderId="0" xfId="0" applyFont="1" applyFill="1" applyAlignment="1">
      <alignment horizontal="left"/>
    </xf>
    <xf numFmtId="0" fontId="1" fillId="3" borderId="0" xfId="0" applyFont="1" applyFill="1"/>
    <xf numFmtId="0" fontId="7" fillId="3" borderId="0" xfId="0" applyFont="1" applyFill="1"/>
    <xf numFmtId="0" fontId="11" fillId="3" borderId="1" xfId="0" applyFont="1" applyFill="1" applyBorder="1"/>
    <xf numFmtId="0" fontId="7" fillId="3" borderId="1" xfId="0" applyFont="1" applyFill="1" applyBorder="1"/>
    <xf numFmtId="0" fontId="7" fillId="3" borderId="1" xfId="0" applyFont="1" applyFill="1" applyBorder="1" applyAlignment="1">
      <alignment wrapText="1"/>
    </xf>
    <xf numFmtId="0" fontId="7" fillId="3" borderId="0" xfId="0" applyFont="1" applyFill="1" applyAlignment="1">
      <alignment horizontal="left"/>
    </xf>
    <xf numFmtId="0" fontId="26" fillId="3" borderId="0" xfId="0" applyFont="1" applyFill="1"/>
    <xf numFmtId="166" fontId="1" fillId="3" borderId="0" xfId="0" applyNumberFormat="1" applyFont="1" applyFill="1"/>
    <xf numFmtId="3" fontId="1" fillId="3" borderId="0" xfId="0" applyNumberFormat="1" applyFont="1" applyFill="1"/>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xf>
    <xf numFmtId="3" fontId="11" fillId="3"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3"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3" fontId="11" fillId="3" borderId="1" xfId="0" applyNumberFormat="1" applyFont="1" applyFill="1" applyBorder="1" applyAlignment="1">
      <alignment horizontal="center" vertical="center"/>
    </xf>
    <xf numFmtId="3" fontId="11" fillId="0" borderId="0" xfId="0" applyNumberFormat="1" applyFont="1" applyAlignment="1">
      <alignment horizontal="center" vertical="center" wrapText="1"/>
    </xf>
    <xf numFmtId="3" fontId="7" fillId="0" borderId="3" xfId="0" applyNumberFormat="1" applyFont="1" applyBorder="1" applyAlignment="1">
      <alignment horizontal="center" vertical="center"/>
    </xf>
    <xf numFmtId="3" fontId="11" fillId="0" borderId="3" xfId="0" applyNumberFormat="1" applyFont="1" applyBorder="1" applyAlignment="1">
      <alignment horizontal="center" vertical="center"/>
    </xf>
    <xf numFmtId="0" fontId="11" fillId="3" borderId="0" xfId="0" applyFont="1" applyFill="1" applyBorder="1" applyAlignment="1">
      <alignment vertical="top"/>
    </xf>
    <xf numFmtId="0" fontId="11" fillId="3" borderId="0" xfId="0" applyFont="1" applyFill="1" applyAlignment="1">
      <alignment vertical="top"/>
    </xf>
    <xf numFmtId="165" fontId="7" fillId="3" borderId="0" xfId="0" applyNumberFormat="1" applyFont="1" applyFill="1" applyAlignment="1">
      <alignment vertical="top" wrapText="1"/>
    </xf>
    <xf numFmtId="0" fontId="28" fillId="0" borderId="0" xfId="2" applyFont="1"/>
    <xf numFmtId="3" fontId="28" fillId="0" borderId="0" xfId="2" applyNumberFormat="1" applyFont="1"/>
    <xf numFmtId="0" fontId="28" fillId="0" borderId="0" xfId="2" applyFont="1" applyAlignment="1">
      <alignment vertical="center"/>
    </xf>
    <xf numFmtId="0" fontId="28" fillId="4" borderId="0" xfId="2" applyFont="1" applyFill="1" applyAlignment="1">
      <alignment vertical="center"/>
    </xf>
    <xf numFmtId="0" fontId="14" fillId="0" borderId="1" xfId="2" applyFont="1" applyBorder="1" applyAlignment="1">
      <alignment horizontal="left" vertical="center" wrapText="1"/>
    </xf>
    <xf numFmtId="0" fontId="16"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6" fillId="0" borderId="1" xfId="2" applyFont="1" applyBorder="1" applyAlignment="1">
      <alignment horizontal="left" vertical="center" wrapText="1"/>
    </xf>
    <xf numFmtId="3" fontId="16" fillId="0" borderId="1" xfId="2" applyNumberFormat="1" applyFont="1" applyBorder="1" applyAlignment="1">
      <alignment horizontal="right" vertical="top" wrapText="1"/>
    </xf>
    <xf numFmtId="3" fontId="16" fillId="0" borderId="1" xfId="2" applyNumberFormat="1" applyFont="1" applyBorder="1" applyAlignment="1">
      <alignment vertical="top" wrapText="1"/>
    </xf>
    <xf numFmtId="3" fontId="14" fillId="0" borderId="1" xfId="2" applyNumberFormat="1" applyFont="1" applyBorder="1" applyAlignment="1">
      <alignment horizontal="center" vertical="center"/>
    </xf>
    <xf numFmtId="0" fontId="4" fillId="0" borderId="0" xfId="0" applyFont="1" applyBorder="1" applyAlignment="1">
      <alignment horizontal="left" vertical="center"/>
    </xf>
    <xf numFmtId="166" fontId="11" fillId="0" borderId="0" xfId="0" applyNumberFormat="1" applyFont="1" applyBorder="1" applyAlignment="1">
      <alignment horizontal="center" vertical="center"/>
    </xf>
    <xf numFmtId="166" fontId="11" fillId="0" borderId="0" xfId="0" applyNumberFormat="1" applyFont="1" applyBorder="1" applyAlignment="1">
      <alignment horizontal="center"/>
    </xf>
    <xf numFmtId="3" fontId="30" fillId="3" borderId="0" xfId="0" applyNumberFormat="1" applyFont="1" applyFill="1" applyAlignment="1">
      <alignment horizontal="center" vertical="center"/>
    </xf>
    <xf numFmtId="0" fontId="7" fillId="3" borderId="1" xfId="0" applyFont="1" applyFill="1" applyBorder="1" applyAlignment="1">
      <alignment horizontal="left" vertical="center" wrapText="1" inden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165" fontId="28" fillId="0" borderId="0" xfId="2" applyNumberFormat="1" applyFont="1"/>
    <xf numFmtId="0" fontId="14" fillId="0" borderId="1" xfId="0" applyFont="1" applyBorder="1" applyAlignment="1">
      <alignment horizontal="center" vertical="center" wrapText="1"/>
    </xf>
    <xf numFmtId="0" fontId="11" fillId="3" borderId="0" xfId="0" applyFont="1" applyFill="1"/>
    <xf numFmtId="1" fontId="7" fillId="3" borderId="1" xfId="0" applyNumberFormat="1" applyFont="1" applyFill="1" applyBorder="1" applyAlignment="1">
      <alignment horizontal="center"/>
    </xf>
    <xf numFmtId="0" fontId="7" fillId="3" borderId="1" xfId="0" applyFont="1" applyFill="1" applyBorder="1" applyAlignment="1">
      <alignment horizontal="center"/>
    </xf>
    <xf numFmtId="1" fontId="11" fillId="3" borderId="1" xfId="0" applyNumberFormat="1" applyFont="1" applyFill="1" applyBorder="1" applyAlignment="1">
      <alignment horizontal="center"/>
    </xf>
    <xf numFmtId="0" fontId="11" fillId="3" borderId="1" xfId="0" applyFont="1" applyFill="1" applyBorder="1" applyAlignment="1">
      <alignment horizontal="center"/>
    </xf>
    <xf numFmtId="0" fontId="11"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3" fontId="30" fillId="0" borderId="0" xfId="0" applyNumberFormat="1" applyFont="1" applyFill="1" applyAlignment="1">
      <alignment horizontal="center" vertical="center"/>
    </xf>
    <xf numFmtId="0" fontId="7" fillId="3" borderId="0" xfId="0" applyFont="1" applyFill="1" applyAlignment="1">
      <alignment wrapText="1"/>
    </xf>
    <xf numFmtId="0" fontId="11" fillId="3" borderId="1" xfId="0" applyFont="1" applyFill="1" applyBorder="1" applyAlignment="1">
      <alignment horizontal="center" vertical="center"/>
    </xf>
    <xf numFmtId="1" fontId="11" fillId="3" borderId="1" xfId="0" applyNumberFormat="1" applyFont="1" applyFill="1" applyBorder="1" applyAlignment="1">
      <alignment horizontal="center" vertical="center"/>
    </xf>
    <xf numFmtId="0" fontId="4" fillId="0" borderId="0" xfId="0" applyFont="1" applyAlignment="1">
      <alignment horizontal="left" vertical="top"/>
    </xf>
    <xf numFmtId="0" fontId="8" fillId="0" borderId="0" xfId="0" applyFont="1" applyAlignment="1">
      <alignment horizontal="left" vertical="center" wrapText="1"/>
    </xf>
    <xf numFmtId="0" fontId="11" fillId="0" borderId="0" xfId="0" applyFont="1" applyAlignment="1">
      <alignment horizontal="left" vertical="center" wrapText="1"/>
    </xf>
    <xf numFmtId="0" fontId="28" fillId="0" borderId="0" xfId="2" applyFont="1" applyAlignment="1">
      <alignment horizontal="right"/>
    </xf>
    <xf numFmtId="0" fontId="31" fillId="0" borderId="1" xfId="0" applyFont="1" applyBorder="1" applyAlignment="1">
      <alignment horizontal="left" vertical="center" wrapText="1" indent="2"/>
    </xf>
    <xf numFmtId="0" fontId="3" fillId="3" borderId="1" xfId="0" applyFont="1" applyFill="1" applyBorder="1" applyAlignment="1">
      <alignment vertical="center" wrapText="1"/>
    </xf>
    <xf numFmtId="0" fontId="34" fillId="0" borderId="0" xfId="2" applyFont="1" applyAlignment="1">
      <alignment vertical="center" wrapText="1"/>
    </xf>
    <xf numFmtId="1" fontId="7" fillId="3" borderId="1" xfId="0" applyNumberFormat="1" applyFont="1" applyFill="1" applyBorder="1" applyAlignment="1">
      <alignment horizontal="center" vertical="center"/>
    </xf>
    <xf numFmtId="3" fontId="7" fillId="3" borderId="2" xfId="0" applyNumberFormat="1" applyFont="1" applyFill="1" applyBorder="1" applyAlignment="1">
      <alignment horizontal="center" vertical="center" wrapText="1"/>
    </xf>
    <xf numFmtId="3" fontId="7" fillId="3" borderId="5" xfId="0" applyNumberFormat="1" applyFont="1" applyFill="1" applyBorder="1" applyAlignment="1">
      <alignment horizontal="center" vertical="center" wrapText="1"/>
    </xf>
    <xf numFmtId="0" fontId="7" fillId="0" borderId="0" xfId="0" applyFont="1" applyAlignment="1">
      <alignment horizontal="right"/>
    </xf>
    <xf numFmtId="0" fontId="28" fillId="0" borderId="0" xfId="2" applyFont="1" applyFill="1" applyAlignment="1">
      <alignment vertical="center"/>
    </xf>
    <xf numFmtId="3" fontId="7" fillId="0" borderId="0" xfId="0" applyNumberFormat="1" applyFont="1"/>
    <xf numFmtId="0" fontId="0" fillId="3" borderId="0" xfId="0" applyFill="1"/>
    <xf numFmtId="0" fontId="11" fillId="3" borderId="0" xfId="0" applyFont="1" applyFill="1" applyAlignment="1">
      <alignment horizontal="right"/>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3" fontId="16" fillId="3" borderId="1" xfId="0" applyNumberFormat="1" applyFont="1" applyFill="1" applyBorder="1" applyAlignment="1">
      <alignment horizontal="center" vertical="center"/>
    </xf>
    <xf numFmtId="0" fontId="14" fillId="3" borderId="6" xfId="0" applyFont="1" applyFill="1" applyBorder="1" applyAlignment="1">
      <alignment horizontal="center" vertical="center"/>
    </xf>
    <xf numFmtId="3" fontId="14" fillId="3" borderId="1"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7" fillId="3" borderId="1" xfId="0" applyFont="1" applyFill="1" applyBorder="1" applyAlignment="1">
      <alignment horizontal="left" vertical="center" indent="1"/>
    </xf>
    <xf numFmtId="0" fontId="7" fillId="0" borderId="1" xfId="0" applyFont="1" applyBorder="1" applyAlignment="1">
      <alignment wrapText="1"/>
    </xf>
    <xf numFmtId="2" fontId="1" fillId="3" borderId="0" xfId="0" applyNumberFormat="1" applyFont="1" applyFill="1"/>
    <xf numFmtId="0" fontId="7" fillId="0" borderId="0" xfId="0" applyFont="1" applyAlignment="1">
      <alignment horizontal="center" vertical="center"/>
    </xf>
    <xf numFmtId="3" fontId="4"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3" fontId="3" fillId="0" borderId="1" xfId="0" applyNumberFormat="1" applyFont="1" applyBorder="1" applyAlignment="1">
      <alignment horizontal="center" vertical="center" wrapText="1"/>
    </xf>
    <xf numFmtId="9" fontId="1" fillId="0" borderId="0" xfId="0" applyNumberFormat="1" applyFont="1"/>
    <xf numFmtId="0" fontId="36" fillId="0" borderId="0" xfId="0" applyFont="1" applyAlignment="1">
      <alignment vertical="center"/>
    </xf>
    <xf numFmtId="9" fontId="36" fillId="0" borderId="0" xfId="0" applyNumberFormat="1" applyFont="1" applyAlignment="1">
      <alignment vertical="center"/>
    </xf>
    <xf numFmtId="0" fontId="1" fillId="0" borderId="0" xfId="0" applyFont="1" applyBorder="1"/>
    <xf numFmtId="0" fontId="8" fillId="0" borderId="0" xfId="0" applyFont="1" applyBorder="1" applyAlignment="1">
      <alignment horizontal="center" vertical="center" wrapText="1"/>
    </xf>
    <xf numFmtId="0" fontId="7" fillId="0" borderId="0" xfId="0" applyFont="1" applyBorder="1"/>
    <xf numFmtId="9" fontId="7" fillId="0" borderId="0" xfId="0" applyNumberFormat="1" applyFont="1" applyBorder="1" applyAlignment="1">
      <alignment horizontal="center" vertical="center"/>
    </xf>
    <xf numFmtId="0" fontId="7" fillId="0" borderId="0" xfId="0" applyFont="1" applyBorder="1" applyAlignment="1">
      <alignment horizontal="right"/>
    </xf>
    <xf numFmtId="0" fontId="7" fillId="0" borderId="0" xfId="0" applyFont="1" applyAlignment="1">
      <alignment horizontal="left" wrapText="1"/>
    </xf>
    <xf numFmtId="0" fontId="4" fillId="0" borderId="0" xfId="0" applyFont="1" applyAlignment="1">
      <alignment horizontal="left" vertical="top"/>
    </xf>
    <xf numFmtId="0" fontId="8"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0" xfId="2" applyFont="1" applyAlignment="1">
      <alignment horizontal="left" vertical="top"/>
    </xf>
    <xf numFmtId="0" fontId="16" fillId="4" borderId="0" xfId="2" applyFont="1" applyFill="1" applyAlignment="1">
      <alignment horizontal="left" vertical="center" wrapText="1"/>
    </xf>
    <xf numFmtId="0" fontId="8" fillId="0" borderId="0" xfId="0" applyFont="1" applyAlignment="1">
      <alignment horizontal="left" vertical="top"/>
    </xf>
    <xf numFmtId="0" fontId="11" fillId="0" borderId="0" xfId="0" applyFont="1" applyAlignment="1">
      <alignment horizontal="left" vertical="top"/>
    </xf>
    <xf numFmtId="0" fontId="3" fillId="0" borderId="0" xfId="0" applyFont="1" applyAlignment="1">
      <alignment horizontal="left" wrapText="1"/>
    </xf>
    <xf numFmtId="0" fontId="7" fillId="3" borderId="0" xfId="0" applyFont="1" applyFill="1" applyAlignment="1">
      <alignment horizontal="left" wrapText="1"/>
    </xf>
    <xf numFmtId="0" fontId="6" fillId="0" borderId="0" xfId="0" applyFont="1" applyAlignment="1">
      <alignment horizontal="left" wrapText="1"/>
    </xf>
    <xf numFmtId="0" fontId="11" fillId="3" borderId="0" xfId="0" applyFont="1" applyFill="1" applyAlignment="1">
      <alignment horizontal="left" vertical="top" wrapText="1"/>
    </xf>
    <xf numFmtId="0" fontId="11" fillId="3" borderId="0" xfId="0" applyFont="1" applyFill="1" applyAlignment="1">
      <alignment horizontal="left" vertical="top"/>
    </xf>
    <xf numFmtId="3" fontId="3" fillId="3" borderId="0" xfId="0" applyNumberFormat="1" applyFont="1" applyFill="1" applyAlignment="1">
      <alignment horizontal="left"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0" xfId="0" applyFont="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0" xfId="0" applyFont="1" applyAlignment="1">
      <alignment horizontal="left" vertical="center" wrapText="1"/>
    </xf>
    <xf numFmtId="0" fontId="11" fillId="0" borderId="1" xfId="0" applyFont="1" applyBorder="1" applyAlignment="1">
      <alignment horizontal="center" vertical="center"/>
    </xf>
    <xf numFmtId="0" fontId="7" fillId="0" borderId="1" xfId="0" applyFont="1" applyBorder="1" applyAlignment="1">
      <alignment horizontal="center"/>
    </xf>
  </cellXfs>
  <cellStyles count="3">
    <cellStyle name="Normal" xfId="0" builtinId="0"/>
    <cellStyle name="Normal 2" xfId="2" xr:uid="{33A1823D-7810-4EA3-9A4F-68420BF6B1A7}"/>
    <cellStyle name="Pourcentage" xfId="1" builtinId="5"/>
  </cellStyles>
  <dxfs count="0"/>
  <tableStyles count="0" defaultTableStyle="TableStyleMedium2" defaultPivotStyle="PivotStyleLight16"/>
  <colors>
    <mruColors>
      <color rgb="FFFDCFF8"/>
      <color rgb="FF00B6F6"/>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2A34-BA12-4FB7-9751-4F5FEFE1EADE}">
  <sheetPr>
    <pageSetUpPr fitToPage="1"/>
  </sheetPr>
  <dimension ref="B1:M19"/>
  <sheetViews>
    <sheetView showGridLines="0" tabSelected="1" zoomScaleNormal="100" workbookViewId="0">
      <selection activeCell="B19" sqref="B19:H19"/>
    </sheetView>
  </sheetViews>
  <sheetFormatPr baseColWidth="10" defaultRowHeight="12.5" x14ac:dyDescent="0.35"/>
  <cols>
    <col min="1" max="1" width="3.7265625" style="2" customWidth="1"/>
    <col min="2" max="2" width="63.26953125" style="2" customWidth="1"/>
    <col min="3" max="4" width="11.453125" style="2"/>
    <col min="5" max="5" width="13.1796875" style="2" customWidth="1"/>
    <col min="6" max="7" width="11.453125" style="2"/>
    <col min="8" max="8" width="14" style="2" customWidth="1"/>
    <col min="9" max="256" width="11.453125" style="2"/>
    <col min="257" max="257" width="3.7265625" style="2" customWidth="1"/>
    <col min="258" max="258" width="63.26953125" style="2" customWidth="1"/>
    <col min="259" max="512" width="11.453125" style="2"/>
    <col min="513" max="513" width="3.7265625" style="2" customWidth="1"/>
    <col min="514" max="514" width="63.26953125" style="2" customWidth="1"/>
    <col min="515" max="768" width="11.453125" style="2"/>
    <col min="769" max="769" width="3.7265625" style="2" customWidth="1"/>
    <col min="770" max="770" width="63.26953125" style="2" customWidth="1"/>
    <col min="771" max="1024" width="11.453125" style="2"/>
    <col min="1025" max="1025" width="3.7265625" style="2" customWidth="1"/>
    <col min="1026" max="1026" width="63.26953125" style="2" customWidth="1"/>
    <col min="1027" max="1280" width="11.453125" style="2"/>
    <col min="1281" max="1281" width="3.7265625" style="2" customWidth="1"/>
    <col min="1282" max="1282" width="63.26953125" style="2" customWidth="1"/>
    <col min="1283" max="1536" width="11.453125" style="2"/>
    <col min="1537" max="1537" width="3.7265625" style="2" customWidth="1"/>
    <col min="1538" max="1538" width="63.26953125" style="2" customWidth="1"/>
    <col min="1539" max="1792" width="11.453125" style="2"/>
    <col min="1793" max="1793" width="3.7265625" style="2" customWidth="1"/>
    <col min="1794" max="1794" width="63.26953125" style="2" customWidth="1"/>
    <col min="1795" max="2048" width="11.453125" style="2"/>
    <col min="2049" max="2049" width="3.7265625" style="2" customWidth="1"/>
    <col min="2050" max="2050" width="63.26953125" style="2" customWidth="1"/>
    <col min="2051" max="2304" width="11.453125" style="2"/>
    <col min="2305" max="2305" width="3.7265625" style="2" customWidth="1"/>
    <col min="2306" max="2306" width="63.26953125" style="2" customWidth="1"/>
    <col min="2307" max="2560" width="11.453125" style="2"/>
    <col min="2561" max="2561" width="3.7265625" style="2" customWidth="1"/>
    <col min="2562" max="2562" width="63.26953125" style="2" customWidth="1"/>
    <col min="2563" max="2816" width="11.453125" style="2"/>
    <col min="2817" max="2817" width="3.7265625" style="2" customWidth="1"/>
    <col min="2818" max="2818" width="63.26953125" style="2" customWidth="1"/>
    <col min="2819" max="3072" width="11.453125" style="2"/>
    <col min="3073" max="3073" width="3.7265625" style="2" customWidth="1"/>
    <col min="3074" max="3074" width="63.26953125" style="2" customWidth="1"/>
    <col min="3075" max="3328" width="11.453125" style="2"/>
    <col min="3329" max="3329" width="3.7265625" style="2" customWidth="1"/>
    <col min="3330" max="3330" width="63.26953125" style="2" customWidth="1"/>
    <col min="3331" max="3584" width="11.453125" style="2"/>
    <col min="3585" max="3585" width="3.7265625" style="2" customWidth="1"/>
    <col min="3586" max="3586" width="63.26953125" style="2" customWidth="1"/>
    <col min="3587" max="3840" width="11.453125" style="2"/>
    <col min="3841" max="3841" width="3.7265625" style="2" customWidth="1"/>
    <col min="3842" max="3842" width="63.26953125" style="2" customWidth="1"/>
    <col min="3843" max="4096" width="11.453125" style="2"/>
    <col min="4097" max="4097" width="3.7265625" style="2" customWidth="1"/>
    <col min="4098" max="4098" width="63.26953125" style="2" customWidth="1"/>
    <col min="4099" max="4352" width="11.453125" style="2"/>
    <col min="4353" max="4353" width="3.7265625" style="2" customWidth="1"/>
    <col min="4354" max="4354" width="63.26953125" style="2" customWidth="1"/>
    <col min="4355" max="4608" width="11.453125" style="2"/>
    <col min="4609" max="4609" width="3.7265625" style="2" customWidth="1"/>
    <col min="4610" max="4610" width="63.26953125" style="2" customWidth="1"/>
    <col min="4611" max="4864" width="11.453125" style="2"/>
    <col min="4865" max="4865" width="3.7265625" style="2" customWidth="1"/>
    <col min="4866" max="4866" width="63.26953125" style="2" customWidth="1"/>
    <col min="4867" max="5120" width="11.453125" style="2"/>
    <col min="5121" max="5121" width="3.7265625" style="2" customWidth="1"/>
    <col min="5122" max="5122" width="63.26953125" style="2" customWidth="1"/>
    <col min="5123" max="5376" width="11.453125" style="2"/>
    <col min="5377" max="5377" width="3.7265625" style="2" customWidth="1"/>
    <col min="5378" max="5378" width="63.26953125" style="2" customWidth="1"/>
    <col min="5379" max="5632" width="11.453125" style="2"/>
    <col min="5633" max="5633" width="3.7265625" style="2" customWidth="1"/>
    <col min="5634" max="5634" width="63.26953125" style="2" customWidth="1"/>
    <col min="5635" max="5888" width="11.453125" style="2"/>
    <col min="5889" max="5889" width="3.7265625" style="2" customWidth="1"/>
    <col min="5890" max="5890" width="63.26953125" style="2" customWidth="1"/>
    <col min="5891" max="6144" width="11.453125" style="2"/>
    <col min="6145" max="6145" width="3.7265625" style="2" customWidth="1"/>
    <col min="6146" max="6146" width="63.26953125" style="2" customWidth="1"/>
    <col min="6147" max="6400" width="11.453125" style="2"/>
    <col min="6401" max="6401" width="3.7265625" style="2" customWidth="1"/>
    <col min="6402" max="6402" width="63.26953125" style="2" customWidth="1"/>
    <col min="6403" max="6656" width="11.453125" style="2"/>
    <col min="6657" max="6657" width="3.7265625" style="2" customWidth="1"/>
    <col min="6658" max="6658" width="63.26953125" style="2" customWidth="1"/>
    <col min="6659" max="6912" width="11.453125" style="2"/>
    <col min="6913" max="6913" width="3.7265625" style="2" customWidth="1"/>
    <col min="6914" max="6914" width="63.26953125" style="2" customWidth="1"/>
    <col min="6915" max="7168" width="11.453125" style="2"/>
    <col min="7169" max="7169" width="3.7265625" style="2" customWidth="1"/>
    <col min="7170" max="7170" width="63.26953125" style="2" customWidth="1"/>
    <col min="7171" max="7424" width="11.453125" style="2"/>
    <col min="7425" max="7425" width="3.7265625" style="2" customWidth="1"/>
    <col min="7426" max="7426" width="63.26953125" style="2" customWidth="1"/>
    <col min="7427" max="7680" width="11.453125" style="2"/>
    <col min="7681" max="7681" width="3.7265625" style="2" customWidth="1"/>
    <col min="7682" max="7682" width="63.26953125" style="2" customWidth="1"/>
    <col min="7683" max="7936" width="11.453125" style="2"/>
    <col min="7937" max="7937" width="3.7265625" style="2" customWidth="1"/>
    <col min="7938" max="7938" width="63.26953125" style="2" customWidth="1"/>
    <col min="7939" max="8192" width="11.453125" style="2"/>
    <col min="8193" max="8193" width="3.7265625" style="2" customWidth="1"/>
    <col min="8194" max="8194" width="63.26953125" style="2" customWidth="1"/>
    <col min="8195" max="8448" width="11.453125" style="2"/>
    <col min="8449" max="8449" width="3.7265625" style="2" customWidth="1"/>
    <col min="8450" max="8450" width="63.26953125" style="2" customWidth="1"/>
    <col min="8451" max="8704" width="11.453125" style="2"/>
    <col min="8705" max="8705" width="3.7265625" style="2" customWidth="1"/>
    <col min="8706" max="8706" width="63.26953125" style="2" customWidth="1"/>
    <col min="8707" max="8960" width="11.453125" style="2"/>
    <col min="8961" max="8961" width="3.7265625" style="2" customWidth="1"/>
    <col min="8962" max="8962" width="63.26953125" style="2" customWidth="1"/>
    <col min="8963" max="9216" width="11.453125" style="2"/>
    <col min="9217" max="9217" width="3.7265625" style="2" customWidth="1"/>
    <col min="9218" max="9218" width="63.26953125" style="2" customWidth="1"/>
    <col min="9219" max="9472" width="11.453125" style="2"/>
    <col min="9473" max="9473" width="3.7265625" style="2" customWidth="1"/>
    <col min="9474" max="9474" width="63.26953125" style="2" customWidth="1"/>
    <col min="9475" max="9728" width="11.453125" style="2"/>
    <col min="9729" max="9729" width="3.7265625" style="2" customWidth="1"/>
    <col min="9730" max="9730" width="63.26953125" style="2" customWidth="1"/>
    <col min="9731" max="9984" width="11.453125" style="2"/>
    <col min="9985" max="9985" width="3.7265625" style="2" customWidth="1"/>
    <col min="9986" max="9986" width="63.26953125" style="2" customWidth="1"/>
    <col min="9987" max="10240" width="11.453125" style="2"/>
    <col min="10241" max="10241" width="3.7265625" style="2" customWidth="1"/>
    <col min="10242" max="10242" width="63.26953125" style="2" customWidth="1"/>
    <col min="10243" max="10496" width="11.453125" style="2"/>
    <col min="10497" max="10497" width="3.7265625" style="2" customWidth="1"/>
    <col min="10498" max="10498" width="63.26953125" style="2" customWidth="1"/>
    <col min="10499" max="10752" width="11.453125" style="2"/>
    <col min="10753" max="10753" width="3.7265625" style="2" customWidth="1"/>
    <col min="10754" max="10754" width="63.26953125" style="2" customWidth="1"/>
    <col min="10755" max="11008" width="11.453125" style="2"/>
    <col min="11009" max="11009" width="3.7265625" style="2" customWidth="1"/>
    <col min="11010" max="11010" width="63.26953125" style="2" customWidth="1"/>
    <col min="11011" max="11264" width="11.453125" style="2"/>
    <col min="11265" max="11265" width="3.7265625" style="2" customWidth="1"/>
    <col min="11266" max="11266" width="63.26953125" style="2" customWidth="1"/>
    <col min="11267" max="11520" width="11.453125" style="2"/>
    <col min="11521" max="11521" width="3.7265625" style="2" customWidth="1"/>
    <col min="11522" max="11522" width="63.26953125" style="2" customWidth="1"/>
    <col min="11523" max="11776" width="11.453125" style="2"/>
    <col min="11777" max="11777" width="3.7265625" style="2" customWidth="1"/>
    <col min="11778" max="11778" width="63.26953125" style="2" customWidth="1"/>
    <col min="11779" max="12032" width="11.453125" style="2"/>
    <col min="12033" max="12033" width="3.7265625" style="2" customWidth="1"/>
    <col min="12034" max="12034" width="63.26953125" style="2" customWidth="1"/>
    <col min="12035" max="12288" width="11.453125" style="2"/>
    <col min="12289" max="12289" width="3.7265625" style="2" customWidth="1"/>
    <col min="12290" max="12290" width="63.26953125" style="2" customWidth="1"/>
    <col min="12291" max="12544" width="11.453125" style="2"/>
    <col min="12545" max="12545" width="3.7265625" style="2" customWidth="1"/>
    <col min="12546" max="12546" width="63.26953125" style="2" customWidth="1"/>
    <col min="12547" max="12800" width="11.453125" style="2"/>
    <col min="12801" max="12801" width="3.7265625" style="2" customWidth="1"/>
    <col min="12802" max="12802" width="63.26953125" style="2" customWidth="1"/>
    <col min="12803" max="13056" width="11.453125" style="2"/>
    <col min="13057" max="13057" width="3.7265625" style="2" customWidth="1"/>
    <col min="13058" max="13058" width="63.26953125" style="2" customWidth="1"/>
    <col min="13059" max="13312" width="11.453125" style="2"/>
    <col min="13313" max="13313" width="3.7265625" style="2" customWidth="1"/>
    <col min="13314" max="13314" width="63.26953125" style="2" customWidth="1"/>
    <col min="13315" max="13568" width="11.453125" style="2"/>
    <col min="13569" max="13569" width="3.7265625" style="2" customWidth="1"/>
    <col min="13570" max="13570" width="63.26953125" style="2" customWidth="1"/>
    <col min="13571" max="13824" width="11.453125" style="2"/>
    <col min="13825" max="13825" width="3.7265625" style="2" customWidth="1"/>
    <col min="13826" max="13826" width="63.26953125" style="2" customWidth="1"/>
    <col min="13827" max="14080" width="11.453125" style="2"/>
    <col min="14081" max="14081" width="3.7265625" style="2" customWidth="1"/>
    <col min="14082" max="14082" width="63.26953125" style="2" customWidth="1"/>
    <col min="14083" max="14336" width="11.453125" style="2"/>
    <col min="14337" max="14337" width="3.7265625" style="2" customWidth="1"/>
    <col min="14338" max="14338" width="63.26953125" style="2" customWidth="1"/>
    <col min="14339" max="14592" width="11.453125" style="2"/>
    <col min="14593" max="14593" width="3.7265625" style="2" customWidth="1"/>
    <col min="14594" max="14594" width="63.26953125" style="2" customWidth="1"/>
    <col min="14595" max="14848" width="11.453125" style="2"/>
    <col min="14849" max="14849" width="3.7265625" style="2" customWidth="1"/>
    <col min="14850" max="14850" width="63.26953125" style="2" customWidth="1"/>
    <col min="14851" max="15104" width="11.453125" style="2"/>
    <col min="15105" max="15105" width="3.7265625" style="2" customWidth="1"/>
    <col min="15106" max="15106" width="63.26953125" style="2" customWidth="1"/>
    <col min="15107" max="15360" width="11.453125" style="2"/>
    <col min="15361" max="15361" width="3.7265625" style="2" customWidth="1"/>
    <col min="15362" max="15362" width="63.26953125" style="2" customWidth="1"/>
    <col min="15363" max="15616" width="11.453125" style="2"/>
    <col min="15617" max="15617" width="3.7265625" style="2" customWidth="1"/>
    <col min="15618" max="15618" width="63.26953125" style="2" customWidth="1"/>
    <col min="15619" max="15872" width="11.453125" style="2"/>
    <col min="15873" max="15873" width="3.7265625" style="2" customWidth="1"/>
    <col min="15874" max="15874" width="63.26953125" style="2" customWidth="1"/>
    <col min="15875" max="16128" width="11.453125" style="2"/>
    <col min="16129" max="16129" width="3.7265625" style="2" customWidth="1"/>
    <col min="16130" max="16130" width="63.26953125" style="2" customWidth="1"/>
    <col min="16131" max="16384" width="11.453125" style="2"/>
  </cols>
  <sheetData>
    <row r="1" spans="2:13" ht="15" customHeight="1" x14ac:dyDescent="0.35"/>
    <row r="2" spans="2:13" ht="16.5" customHeight="1" x14ac:dyDescent="0.35">
      <c r="B2" s="188" t="s">
        <v>130</v>
      </c>
      <c r="C2" s="188"/>
      <c r="D2" s="188"/>
      <c r="E2" s="188"/>
      <c r="F2" s="188"/>
      <c r="G2" s="188"/>
      <c r="H2" s="188"/>
    </row>
    <row r="3" spans="2:13" ht="16.5" customHeight="1" x14ac:dyDescent="0.35">
      <c r="B3" s="151"/>
      <c r="C3" s="151"/>
      <c r="D3" s="151"/>
      <c r="E3" s="151"/>
      <c r="F3" s="151"/>
      <c r="G3" s="151"/>
      <c r="H3" s="151"/>
    </row>
    <row r="4" spans="2:13" ht="15" customHeight="1" x14ac:dyDescent="0.35">
      <c r="B4" s="189" t="s">
        <v>0</v>
      </c>
      <c r="C4" s="189">
        <v>2022</v>
      </c>
      <c r="D4" s="189"/>
      <c r="E4" s="189"/>
      <c r="F4" s="190" t="s">
        <v>60</v>
      </c>
      <c r="G4" s="189"/>
      <c r="H4" s="189"/>
    </row>
    <row r="5" spans="2:13" ht="45" customHeight="1" x14ac:dyDescent="0.35">
      <c r="B5" s="189"/>
      <c r="C5" s="22" t="s">
        <v>2</v>
      </c>
      <c r="D5" s="22" t="s">
        <v>3</v>
      </c>
      <c r="E5" s="22" t="s">
        <v>37</v>
      </c>
      <c r="F5" s="22" t="s">
        <v>2</v>
      </c>
      <c r="G5" s="22" t="s">
        <v>3</v>
      </c>
      <c r="H5" s="22" t="s">
        <v>37</v>
      </c>
    </row>
    <row r="6" spans="2:13" ht="15" customHeight="1" x14ac:dyDescent="0.35">
      <c r="B6" s="24" t="s">
        <v>4</v>
      </c>
      <c r="C6" s="25">
        <v>4030</v>
      </c>
      <c r="D6" s="25">
        <v>173790</v>
      </c>
      <c r="E6" s="26">
        <v>174160</v>
      </c>
      <c r="F6" s="59">
        <v>19.584569732937684</v>
      </c>
      <c r="G6" s="59">
        <v>23.711560364464692</v>
      </c>
      <c r="H6" s="59">
        <v>24.800508438669585</v>
      </c>
      <c r="J6" s="20"/>
      <c r="K6" s="20"/>
      <c r="L6" s="20"/>
      <c r="M6" s="20"/>
    </row>
    <row r="7" spans="2:13" ht="15" customHeight="1" x14ac:dyDescent="0.35">
      <c r="B7" s="24" t="s">
        <v>5</v>
      </c>
      <c r="C7" s="25">
        <v>2380</v>
      </c>
      <c r="D7" s="25">
        <v>117860</v>
      </c>
      <c r="E7" s="25">
        <f>SUM(E9:E14)</f>
        <v>117740</v>
      </c>
      <c r="F7" s="59">
        <v>14.975845410628018</v>
      </c>
      <c r="G7" s="59">
        <v>10.521380345086271</v>
      </c>
      <c r="H7" s="59">
        <v>9.9141150112023908</v>
      </c>
    </row>
    <row r="8" spans="2:13" ht="15" customHeight="1" x14ac:dyDescent="0.35">
      <c r="B8" s="28" t="s">
        <v>6</v>
      </c>
      <c r="C8" s="25"/>
      <c r="D8" s="25"/>
      <c r="E8" s="25"/>
      <c r="F8" s="57"/>
      <c r="G8" s="57"/>
      <c r="H8" s="57"/>
    </row>
    <row r="9" spans="2:13" ht="15" customHeight="1" x14ac:dyDescent="0.35">
      <c r="B9" s="23" t="s">
        <v>52</v>
      </c>
      <c r="C9" s="29">
        <v>1380</v>
      </c>
      <c r="D9" s="29">
        <v>75700</v>
      </c>
      <c r="E9" s="29">
        <v>76120</v>
      </c>
      <c r="F9" s="58">
        <v>13.114754098360656</v>
      </c>
      <c r="G9" s="58">
        <v>8.3285632512879229</v>
      </c>
      <c r="H9" s="58">
        <v>7.1358198451794514</v>
      </c>
    </row>
    <row r="10" spans="2:13" ht="15" customHeight="1" x14ac:dyDescent="0.35">
      <c r="B10" s="23" t="s">
        <v>53</v>
      </c>
      <c r="C10" s="29">
        <v>490</v>
      </c>
      <c r="D10" s="29">
        <v>19750</v>
      </c>
      <c r="E10" s="29">
        <v>19290</v>
      </c>
      <c r="F10" s="58">
        <v>36.111111111111107</v>
      </c>
      <c r="G10" s="58">
        <v>32.018716577540104</v>
      </c>
      <c r="H10" s="58">
        <v>32.486263736263737</v>
      </c>
    </row>
    <row r="11" spans="2:13" ht="15" customHeight="1" x14ac:dyDescent="0.35">
      <c r="B11" s="23" t="s">
        <v>7</v>
      </c>
      <c r="C11" s="29">
        <v>190</v>
      </c>
      <c r="D11" s="29">
        <v>5490</v>
      </c>
      <c r="E11" s="29">
        <v>5560</v>
      </c>
      <c r="F11" s="58">
        <v>0</v>
      </c>
      <c r="G11" s="58">
        <v>9.1451292246520879</v>
      </c>
      <c r="H11" s="58">
        <v>10.317460317460316</v>
      </c>
    </row>
    <row r="12" spans="2:13" ht="15" customHeight="1" x14ac:dyDescent="0.35">
      <c r="B12" s="23" t="s">
        <v>54</v>
      </c>
      <c r="C12" s="29">
        <v>140</v>
      </c>
      <c r="D12" s="29">
        <v>7550</v>
      </c>
      <c r="E12" s="29">
        <v>7320</v>
      </c>
      <c r="F12" s="58">
        <v>7.6923076923076925</v>
      </c>
      <c r="G12" s="58">
        <v>2.7210884353741496</v>
      </c>
      <c r="H12" s="58">
        <v>1.1049723756906076</v>
      </c>
    </row>
    <row r="13" spans="2:13" ht="15" customHeight="1" x14ac:dyDescent="0.35">
      <c r="B13" s="23" t="s">
        <v>50</v>
      </c>
      <c r="C13" s="29">
        <v>110</v>
      </c>
      <c r="D13" s="29">
        <v>7940</v>
      </c>
      <c r="E13" s="29">
        <v>7750</v>
      </c>
      <c r="F13" s="58">
        <v>-15.384615384615385</v>
      </c>
      <c r="G13" s="58">
        <v>-5.5885850178359098</v>
      </c>
      <c r="H13" s="58">
        <v>-2.5157232704402519</v>
      </c>
    </row>
    <row r="14" spans="2:13" ht="13.5" x14ac:dyDescent="0.35">
      <c r="B14" s="28" t="s">
        <v>23</v>
      </c>
      <c r="C14" s="29">
        <v>70</v>
      </c>
      <c r="D14" s="29">
        <v>1430</v>
      </c>
      <c r="E14" s="29">
        <v>1700</v>
      </c>
      <c r="F14" s="58">
        <v>75</v>
      </c>
      <c r="G14" s="58">
        <v>41.584158415841586</v>
      </c>
      <c r="H14" s="58">
        <v>32.8125</v>
      </c>
    </row>
    <row r="15" spans="2:13" ht="15" customHeight="1" x14ac:dyDescent="0.35">
      <c r="B15" s="30" t="s">
        <v>24</v>
      </c>
      <c r="C15" s="25">
        <v>1650</v>
      </c>
      <c r="D15" s="25">
        <v>55930</v>
      </c>
      <c r="E15" s="25">
        <v>58150</v>
      </c>
      <c r="F15" s="59">
        <v>26.923076923076923</v>
      </c>
      <c r="G15" s="59">
        <v>65.277777777777786</v>
      </c>
      <c r="H15" s="59">
        <v>68.599594085242103</v>
      </c>
    </row>
    <row r="16" spans="2:13" ht="31.5" customHeight="1" x14ac:dyDescent="0.35">
      <c r="B16" s="24" t="s">
        <v>51</v>
      </c>
      <c r="C16" s="25">
        <v>80</v>
      </c>
      <c r="D16" s="25">
        <v>1650</v>
      </c>
      <c r="E16" s="60">
        <v>830</v>
      </c>
      <c r="F16" s="57" t="s">
        <v>9</v>
      </c>
      <c r="G16" s="57" t="s">
        <v>9</v>
      </c>
      <c r="H16" s="57" t="s">
        <v>9</v>
      </c>
    </row>
    <row r="19" spans="2:8" ht="166.5" customHeight="1" x14ac:dyDescent="0.35">
      <c r="B19" s="187" t="s">
        <v>148</v>
      </c>
      <c r="C19" s="187"/>
      <c r="D19" s="187"/>
      <c r="E19" s="187"/>
      <c r="F19" s="187"/>
      <c r="G19" s="187"/>
      <c r="H19" s="187"/>
    </row>
  </sheetData>
  <mergeCells count="5">
    <mergeCell ref="B19:H19"/>
    <mergeCell ref="B2:H2"/>
    <mergeCell ref="B4:B5"/>
    <mergeCell ref="C4:E4"/>
    <mergeCell ref="F4:H4"/>
  </mergeCells>
  <pageMargins left="0.7" right="0.7" top="0.75" bottom="0.75" header="0.3" footer="0.3"/>
  <pageSetup paperSize="9" scale="71" orientation="landscape" horizontalDpi="4294967295" verticalDpi="4294967295" r:id="rId1"/>
  <ignoredErrors>
    <ignoredError sqref="E7"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81F4-0B06-4AEE-A8A1-67CB53B70CB9}">
  <sheetPr>
    <pageSetUpPr fitToPage="1"/>
  </sheetPr>
  <dimension ref="B1:AQ19"/>
  <sheetViews>
    <sheetView showGridLines="0" zoomScaleNormal="100" workbookViewId="0"/>
  </sheetViews>
  <sheetFormatPr baseColWidth="10" defaultRowHeight="12.5" x14ac:dyDescent="0.35"/>
  <cols>
    <col min="1" max="1" width="3.7265625" style="2" customWidth="1"/>
    <col min="2" max="2" width="39.26953125" style="2" customWidth="1"/>
    <col min="3" max="9" width="10.7265625" style="2" customWidth="1"/>
    <col min="10" max="17" width="10.54296875" style="2" customWidth="1"/>
    <col min="18" max="30" width="10.7265625" style="2" customWidth="1"/>
    <col min="31" max="42" width="10.54296875" style="2" customWidth="1"/>
    <col min="43" max="264" width="11.453125" style="2"/>
    <col min="265" max="265" width="3.7265625" style="2" customWidth="1"/>
    <col min="266" max="266" width="52.7265625" style="2" customWidth="1"/>
    <col min="267" max="284" width="11.453125" style="2"/>
    <col min="285" max="285" width="16.1796875" style="2" customWidth="1"/>
    <col min="286" max="520" width="11.453125" style="2"/>
    <col min="521" max="521" width="3.7265625" style="2" customWidth="1"/>
    <col min="522" max="522" width="52.7265625" style="2" customWidth="1"/>
    <col min="523" max="540" width="11.453125" style="2"/>
    <col min="541" max="541" width="16.1796875" style="2" customWidth="1"/>
    <col min="542" max="776" width="11.453125" style="2"/>
    <col min="777" max="777" width="3.7265625" style="2" customWidth="1"/>
    <col min="778" max="778" width="52.7265625" style="2" customWidth="1"/>
    <col min="779" max="796" width="11.453125" style="2"/>
    <col min="797" max="797" width="16.1796875" style="2" customWidth="1"/>
    <col min="798" max="1032" width="11.453125" style="2"/>
    <col min="1033" max="1033" width="3.7265625" style="2" customWidth="1"/>
    <col min="1034" max="1034" width="52.7265625" style="2" customWidth="1"/>
    <col min="1035" max="1052" width="11.453125" style="2"/>
    <col min="1053" max="1053" width="16.1796875" style="2" customWidth="1"/>
    <col min="1054" max="1288" width="11.453125" style="2"/>
    <col min="1289" max="1289" width="3.7265625" style="2" customWidth="1"/>
    <col min="1290" max="1290" width="52.7265625" style="2" customWidth="1"/>
    <col min="1291" max="1308" width="11.453125" style="2"/>
    <col min="1309" max="1309" width="16.1796875" style="2" customWidth="1"/>
    <col min="1310" max="1544" width="11.453125" style="2"/>
    <col min="1545" max="1545" width="3.7265625" style="2" customWidth="1"/>
    <col min="1546" max="1546" width="52.7265625" style="2" customWidth="1"/>
    <col min="1547" max="1564" width="11.453125" style="2"/>
    <col min="1565" max="1565" width="16.1796875" style="2" customWidth="1"/>
    <col min="1566" max="1800" width="11.453125" style="2"/>
    <col min="1801" max="1801" width="3.7265625" style="2" customWidth="1"/>
    <col min="1802" max="1802" width="52.7265625" style="2" customWidth="1"/>
    <col min="1803" max="1820" width="11.453125" style="2"/>
    <col min="1821" max="1821" width="16.1796875" style="2" customWidth="1"/>
    <col min="1822" max="2056" width="11.453125" style="2"/>
    <col min="2057" max="2057" width="3.7265625" style="2" customWidth="1"/>
    <col min="2058" max="2058" width="52.7265625" style="2" customWidth="1"/>
    <col min="2059" max="2076" width="11.453125" style="2"/>
    <col min="2077" max="2077" width="16.1796875" style="2" customWidth="1"/>
    <col min="2078" max="2312" width="11.453125" style="2"/>
    <col min="2313" max="2313" width="3.7265625" style="2" customWidth="1"/>
    <col min="2314" max="2314" width="52.7265625" style="2" customWidth="1"/>
    <col min="2315" max="2332" width="11.453125" style="2"/>
    <col min="2333" max="2333" width="16.1796875" style="2" customWidth="1"/>
    <col min="2334" max="2568" width="11.453125" style="2"/>
    <col min="2569" max="2569" width="3.7265625" style="2" customWidth="1"/>
    <col min="2570" max="2570" width="52.7265625" style="2" customWidth="1"/>
    <col min="2571" max="2588" width="11.453125" style="2"/>
    <col min="2589" max="2589" width="16.1796875" style="2" customWidth="1"/>
    <col min="2590" max="2824" width="11.453125" style="2"/>
    <col min="2825" max="2825" width="3.7265625" style="2" customWidth="1"/>
    <col min="2826" max="2826" width="52.7265625" style="2" customWidth="1"/>
    <col min="2827" max="2844" width="11.453125" style="2"/>
    <col min="2845" max="2845" width="16.1796875" style="2" customWidth="1"/>
    <col min="2846" max="3080" width="11.453125" style="2"/>
    <col min="3081" max="3081" width="3.7265625" style="2" customWidth="1"/>
    <col min="3082" max="3082" width="52.7265625" style="2" customWidth="1"/>
    <col min="3083" max="3100" width="11.453125" style="2"/>
    <col min="3101" max="3101" width="16.1796875" style="2" customWidth="1"/>
    <col min="3102" max="3336" width="11.453125" style="2"/>
    <col min="3337" max="3337" width="3.7265625" style="2" customWidth="1"/>
    <col min="3338" max="3338" width="52.7265625" style="2" customWidth="1"/>
    <col min="3339" max="3356" width="11.453125" style="2"/>
    <col min="3357" max="3357" width="16.1796875" style="2" customWidth="1"/>
    <col min="3358" max="3592" width="11.453125" style="2"/>
    <col min="3593" max="3593" width="3.7265625" style="2" customWidth="1"/>
    <col min="3594" max="3594" width="52.7265625" style="2" customWidth="1"/>
    <col min="3595" max="3612" width="11.453125" style="2"/>
    <col min="3613" max="3613" width="16.1796875" style="2" customWidth="1"/>
    <col min="3614" max="3848" width="11.453125" style="2"/>
    <col min="3849" max="3849" width="3.7265625" style="2" customWidth="1"/>
    <col min="3850" max="3850" width="52.7265625" style="2" customWidth="1"/>
    <col min="3851" max="3868" width="11.453125" style="2"/>
    <col min="3869" max="3869" width="16.1796875" style="2" customWidth="1"/>
    <col min="3870" max="4104" width="11.453125" style="2"/>
    <col min="4105" max="4105" width="3.7265625" style="2" customWidth="1"/>
    <col min="4106" max="4106" width="52.7265625" style="2" customWidth="1"/>
    <col min="4107" max="4124" width="11.453125" style="2"/>
    <col min="4125" max="4125" width="16.1796875" style="2" customWidth="1"/>
    <col min="4126" max="4360" width="11.453125" style="2"/>
    <col min="4361" max="4361" width="3.7265625" style="2" customWidth="1"/>
    <col min="4362" max="4362" width="52.7265625" style="2" customWidth="1"/>
    <col min="4363" max="4380" width="11.453125" style="2"/>
    <col min="4381" max="4381" width="16.1796875" style="2" customWidth="1"/>
    <col min="4382" max="4616" width="11.453125" style="2"/>
    <col min="4617" max="4617" width="3.7265625" style="2" customWidth="1"/>
    <col min="4618" max="4618" width="52.7265625" style="2" customWidth="1"/>
    <col min="4619" max="4636" width="11.453125" style="2"/>
    <col min="4637" max="4637" width="16.1796875" style="2" customWidth="1"/>
    <col min="4638" max="4872" width="11.453125" style="2"/>
    <col min="4873" max="4873" width="3.7265625" style="2" customWidth="1"/>
    <col min="4874" max="4874" width="52.7265625" style="2" customWidth="1"/>
    <col min="4875" max="4892" width="11.453125" style="2"/>
    <col min="4893" max="4893" width="16.1796875" style="2" customWidth="1"/>
    <col min="4894" max="5128" width="11.453125" style="2"/>
    <col min="5129" max="5129" width="3.7265625" style="2" customWidth="1"/>
    <col min="5130" max="5130" width="52.7265625" style="2" customWidth="1"/>
    <col min="5131" max="5148" width="11.453125" style="2"/>
    <col min="5149" max="5149" width="16.1796875" style="2" customWidth="1"/>
    <col min="5150" max="5384" width="11.453125" style="2"/>
    <col min="5385" max="5385" width="3.7265625" style="2" customWidth="1"/>
    <col min="5386" max="5386" width="52.7265625" style="2" customWidth="1"/>
    <col min="5387" max="5404" width="11.453125" style="2"/>
    <col min="5405" max="5405" width="16.1796875" style="2" customWidth="1"/>
    <col min="5406" max="5640" width="11.453125" style="2"/>
    <col min="5641" max="5641" width="3.7265625" style="2" customWidth="1"/>
    <col min="5642" max="5642" width="52.7265625" style="2" customWidth="1"/>
    <col min="5643" max="5660" width="11.453125" style="2"/>
    <col min="5661" max="5661" width="16.1796875" style="2" customWidth="1"/>
    <col min="5662" max="5896" width="11.453125" style="2"/>
    <col min="5897" max="5897" width="3.7265625" style="2" customWidth="1"/>
    <col min="5898" max="5898" width="52.7265625" style="2" customWidth="1"/>
    <col min="5899" max="5916" width="11.453125" style="2"/>
    <col min="5917" max="5917" width="16.1796875" style="2" customWidth="1"/>
    <col min="5918" max="6152" width="11.453125" style="2"/>
    <col min="6153" max="6153" width="3.7265625" style="2" customWidth="1"/>
    <col min="6154" max="6154" width="52.7265625" style="2" customWidth="1"/>
    <col min="6155" max="6172" width="11.453125" style="2"/>
    <col min="6173" max="6173" width="16.1796875" style="2" customWidth="1"/>
    <col min="6174" max="6408" width="11.453125" style="2"/>
    <col min="6409" max="6409" width="3.7265625" style="2" customWidth="1"/>
    <col min="6410" max="6410" width="52.7265625" style="2" customWidth="1"/>
    <col min="6411" max="6428" width="11.453125" style="2"/>
    <col min="6429" max="6429" width="16.1796875" style="2" customWidth="1"/>
    <col min="6430" max="6664" width="11.453125" style="2"/>
    <col min="6665" max="6665" width="3.7265625" style="2" customWidth="1"/>
    <col min="6666" max="6666" width="52.7265625" style="2" customWidth="1"/>
    <col min="6667" max="6684" width="11.453125" style="2"/>
    <col min="6685" max="6685" width="16.1796875" style="2" customWidth="1"/>
    <col min="6686" max="6920" width="11.453125" style="2"/>
    <col min="6921" max="6921" width="3.7265625" style="2" customWidth="1"/>
    <col min="6922" max="6922" width="52.7265625" style="2" customWidth="1"/>
    <col min="6923" max="6940" width="11.453125" style="2"/>
    <col min="6941" max="6941" width="16.1796875" style="2" customWidth="1"/>
    <col min="6942" max="7176" width="11.453125" style="2"/>
    <col min="7177" max="7177" width="3.7265625" style="2" customWidth="1"/>
    <col min="7178" max="7178" width="52.7265625" style="2" customWidth="1"/>
    <col min="7179" max="7196" width="11.453125" style="2"/>
    <col min="7197" max="7197" width="16.1796875" style="2" customWidth="1"/>
    <col min="7198" max="7432" width="11.453125" style="2"/>
    <col min="7433" max="7433" width="3.7265625" style="2" customWidth="1"/>
    <col min="7434" max="7434" width="52.7265625" style="2" customWidth="1"/>
    <col min="7435" max="7452" width="11.453125" style="2"/>
    <col min="7453" max="7453" width="16.1796875" style="2" customWidth="1"/>
    <col min="7454" max="7688" width="11.453125" style="2"/>
    <col min="7689" max="7689" width="3.7265625" style="2" customWidth="1"/>
    <col min="7690" max="7690" width="52.7265625" style="2" customWidth="1"/>
    <col min="7691" max="7708" width="11.453125" style="2"/>
    <col min="7709" max="7709" width="16.1796875" style="2" customWidth="1"/>
    <col min="7710" max="7944" width="11.453125" style="2"/>
    <col min="7945" max="7945" width="3.7265625" style="2" customWidth="1"/>
    <col min="7946" max="7946" width="52.7265625" style="2" customWidth="1"/>
    <col min="7947" max="7964" width="11.453125" style="2"/>
    <col min="7965" max="7965" width="16.1796875" style="2" customWidth="1"/>
    <col min="7966" max="8200" width="11.453125" style="2"/>
    <col min="8201" max="8201" width="3.7265625" style="2" customWidth="1"/>
    <col min="8202" max="8202" width="52.7265625" style="2" customWidth="1"/>
    <col min="8203" max="8220" width="11.453125" style="2"/>
    <col min="8221" max="8221" width="16.1796875" style="2" customWidth="1"/>
    <col min="8222" max="8456" width="11.453125" style="2"/>
    <col min="8457" max="8457" width="3.7265625" style="2" customWidth="1"/>
    <col min="8458" max="8458" width="52.7265625" style="2" customWidth="1"/>
    <col min="8459" max="8476" width="11.453125" style="2"/>
    <col min="8477" max="8477" width="16.1796875" style="2" customWidth="1"/>
    <col min="8478" max="8712" width="11.453125" style="2"/>
    <col min="8713" max="8713" width="3.7265625" style="2" customWidth="1"/>
    <col min="8714" max="8714" width="52.7265625" style="2" customWidth="1"/>
    <col min="8715" max="8732" width="11.453125" style="2"/>
    <col min="8733" max="8733" width="16.1796875" style="2" customWidth="1"/>
    <col min="8734" max="8968" width="11.453125" style="2"/>
    <col min="8969" max="8969" width="3.7265625" style="2" customWidth="1"/>
    <col min="8970" max="8970" width="52.7265625" style="2" customWidth="1"/>
    <col min="8971" max="8988" width="11.453125" style="2"/>
    <col min="8989" max="8989" width="16.1796875" style="2" customWidth="1"/>
    <col min="8990" max="9224" width="11.453125" style="2"/>
    <col min="9225" max="9225" width="3.7265625" style="2" customWidth="1"/>
    <col min="9226" max="9226" width="52.7265625" style="2" customWidth="1"/>
    <col min="9227" max="9244" width="11.453125" style="2"/>
    <col min="9245" max="9245" width="16.1796875" style="2" customWidth="1"/>
    <col min="9246" max="9480" width="11.453125" style="2"/>
    <col min="9481" max="9481" width="3.7265625" style="2" customWidth="1"/>
    <col min="9482" max="9482" width="52.7265625" style="2" customWidth="1"/>
    <col min="9483" max="9500" width="11.453125" style="2"/>
    <col min="9501" max="9501" width="16.1796875" style="2" customWidth="1"/>
    <col min="9502" max="9736" width="11.453125" style="2"/>
    <col min="9737" max="9737" width="3.7265625" style="2" customWidth="1"/>
    <col min="9738" max="9738" width="52.7265625" style="2" customWidth="1"/>
    <col min="9739" max="9756" width="11.453125" style="2"/>
    <col min="9757" max="9757" width="16.1796875" style="2" customWidth="1"/>
    <col min="9758" max="9992" width="11.453125" style="2"/>
    <col min="9993" max="9993" width="3.7265625" style="2" customWidth="1"/>
    <col min="9994" max="9994" width="52.7265625" style="2" customWidth="1"/>
    <col min="9995" max="10012" width="11.453125" style="2"/>
    <col min="10013" max="10013" width="16.1796875" style="2" customWidth="1"/>
    <col min="10014" max="10248" width="11.453125" style="2"/>
    <col min="10249" max="10249" width="3.7265625" style="2" customWidth="1"/>
    <col min="10250" max="10250" width="52.7265625" style="2" customWidth="1"/>
    <col min="10251" max="10268" width="11.453125" style="2"/>
    <col min="10269" max="10269" width="16.1796875" style="2" customWidth="1"/>
    <col min="10270" max="10504" width="11.453125" style="2"/>
    <col min="10505" max="10505" width="3.7265625" style="2" customWidth="1"/>
    <col min="10506" max="10506" width="52.7265625" style="2" customWidth="1"/>
    <col min="10507" max="10524" width="11.453125" style="2"/>
    <col min="10525" max="10525" width="16.1796875" style="2" customWidth="1"/>
    <col min="10526" max="10760" width="11.453125" style="2"/>
    <col min="10761" max="10761" width="3.7265625" style="2" customWidth="1"/>
    <col min="10762" max="10762" width="52.7265625" style="2" customWidth="1"/>
    <col min="10763" max="10780" width="11.453125" style="2"/>
    <col min="10781" max="10781" width="16.1796875" style="2" customWidth="1"/>
    <col min="10782" max="11016" width="11.453125" style="2"/>
    <col min="11017" max="11017" width="3.7265625" style="2" customWidth="1"/>
    <col min="11018" max="11018" width="52.7265625" style="2" customWidth="1"/>
    <col min="11019" max="11036" width="11.453125" style="2"/>
    <col min="11037" max="11037" width="16.1796875" style="2" customWidth="1"/>
    <col min="11038" max="11272" width="11.453125" style="2"/>
    <col min="11273" max="11273" width="3.7265625" style="2" customWidth="1"/>
    <col min="11274" max="11274" width="52.7265625" style="2" customWidth="1"/>
    <col min="11275" max="11292" width="11.453125" style="2"/>
    <col min="11293" max="11293" width="16.1796875" style="2" customWidth="1"/>
    <col min="11294" max="11528" width="11.453125" style="2"/>
    <col min="11529" max="11529" width="3.7265625" style="2" customWidth="1"/>
    <col min="11530" max="11530" width="52.7265625" style="2" customWidth="1"/>
    <col min="11531" max="11548" width="11.453125" style="2"/>
    <col min="11549" max="11549" width="16.1796875" style="2" customWidth="1"/>
    <col min="11550" max="11784" width="11.453125" style="2"/>
    <col min="11785" max="11785" width="3.7265625" style="2" customWidth="1"/>
    <col min="11786" max="11786" width="52.7265625" style="2" customWidth="1"/>
    <col min="11787" max="11804" width="11.453125" style="2"/>
    <col min="11805" max="11805" width="16.1796875" style="2" customWidth="1"/>
    <col min="11806" max="12040" width="11.453125" style="2"/>
    <col min="12041" max="12041" width="3.7265625" style="2" customWidth="1"/>
    <col min="12042" max="12042" width="52.7265625" style="2" customWidth="1"/>
    <col min="12043" max="12060" width="11.453125" style="2"/>
    <col min="12061" max="12061" width="16.1796875" style="2" customWidth="1"/>
    <col min="12062" max="12296" width="11.453125" style="2"/>
    <col min="12297" max="12297" width="3.7265625" style="2" customWidth="1"/>
    <col min="12298" max="12298" width="52.7265625" style="2" customWidth="1"/>
    <col min="12299" max="12316" width="11.453125" style="2"/>
    <col min="12317" max="12317" width="16.1796875" style="2" customWidth="1"/>
    <col min="12318" max="12552" width="11.453125" style="2"/>
    <col min="12553" max="12553" width="3.7265625" style="2" customWidth="1"/>
    <col min="12554" max="12554" width="52.7265625" style="2" customWidth="1"/>
    <col min="12555" max="12572" width="11.453125" style="2"/>
    <col min="12573" max="12573" width="16.1796875" style="2" customWidth="1"/>
    <col min="12574" max="12808" width="11.453125" style="2"/>
    <col min="12809" max="12809" width="3.7265625" style="2" customWidth="1"/>
    <col min="12810" max="12810" width="52.7265625" style="2" customWidth="1"/>
    <col min="12811" max="12828" width="11.453125" style="2"/>
    <col min="12829" max="12829" width="16.1796875" style="2" customWidth="1"/>
    <col min="12830" max="13064" width="11.453125" style="2"/>
    <col min="13065" max="13065" width="3.7265625" style="2" customWidth="1"/>
    <col min="13066" max="13066" width="52.7265625" style="2" customWidth="1"/>
    <col min="13067" max="13084" width="11.453125" style="2"/>
    <col min="13085" max="13085" width="16.1796875" style="2" customWidth="1"/>
    <col min="13086" max="13320" width="11.453125" style="2"/>
    <col min="13321" max="13321" width="3.7265625" style="2" customWidth="1"/>
    <col min="13322" max="13322" width="52.7265625" style="2" customWidth="1"/>
    <col min="13323" max="13340" width="11.453125" style="2"/>
    <col min="13341" max="13341" width="16.1796875" style="2" customWidth="1"/>
    <col min="13342" max="13576" width="11.453125" style="2"/>
    <col min="13577" max="13577" width="3.7265625" style="2" customWidth="1"/>
    <col min="13578" max="13578" width="52.7265625" style="2" customWidth="1"/>
    <col min="13579" max="13596" width="11.453125" style="2"/>
    <col min="13597" max="13597" width="16.1796875" style="2" customWidth="1"/>
    <col min="13598" max="13832" width="11.453125" style="2"/>
    <col min="13833" max="13833" width="3.7265625" style="2" customWidth="1"/>
    <col min="13834" max="13834" width="52.7265625" style="2" customWidth="1"/>
    <col min="13835" max="13852" width="11.453125" style="2"/>
    <col min="13853" max="13853" width="16.1796875" style="2" customWidth="1"/>
    <col min="13854" max="14088" width="11.453125" style="2"/>
    <col min="14089" max="14089" width="3.7265625" style="2" customWidth="1"/>
    <col min="14090" max="14090" width="52.7265625" style="2" customWidth="1"/>
    <col min="14091" max="14108" width="11.453125" style="2"/>
    <col min="14109" max="14109" width="16.1796875" style="2" customWidth="1"/>
    <col min="14110" max="14344" width="11.453125" style="2"/>
    <col min="14345" max="14345" width="3.7265625" style="2" customWidth="1"/>
    <col min="14346" max="14346" width="52.7265625" style="2" customWidth="1"/>
    <col min="14347" max="14364" width="11.453125" style="2"/>
    <col min="14365" max="14365" width="16.1796875" style="2" customWidth="1"/>
    <col min="14366" max="14600" width="11.453125" style="2"/>
    <col min="14601" max="14601" width="3.7265625" style="2" customWidth="1"/>
    <col min="14602" max="14602" width="52.7265625" style="2" customWidth="1"/>
    <col min="14603" max="14620" width="11.453125" style="2"/>
    <col min="14621" max="14621" width="16.1796875" style="2" customWidth="1"/>
    <col min="14622" max="14856" width="11.453125" style="2"/>
    <col min="14857" max="14857" width="3.7265625" style="2" customWidth="1"/>
    <col min="14858" max="14858" width="52.7265625" style="2" customWidth="1"/>
    <col min="14859" max="14876" width="11.453125" style="2"/>
    <col min="14877" max="14877" width="16.1796875" style="2" customWidth="1"/>
    <col min="14878" max="15112" width="11.453125" style="2"/>
    <col min="15113" max="15113" width="3.7265625" style="2" customWidth="1"/>
    <col min="15114" max="15114" width="52.7265625" style="2" customWidth="1"/>
    <col min="15115" max="15132" width="11.453125" style="2"/>
    <col min="15133" max="15133" width="16.1796875" style="2" customWidth="1"/>
    <col min="15134" max="15368" width="11.453125" style="2"/>
    <col min="15369" max="15369" width="3.7265625" style="2" customWidth="1"/>
    <col min="15370" max="15370" width="52.7265625" style="2" customWidth="1"/>
    <col min="15371" max="15388" width="11.453125" style="2"/>
    <col min="15389" max="15389" width="16.1796875" style="2" customWidth="1"/>
    <col min="15390" max="15624" width="11.453125" style="2"/>
    <col min="15625" max="15625" width="3.7265625" style="2" customWidth="1"/>
    <col min="15626" max="15626" width="52.7265625" style="2" customWidth="1"/>
    <col min="15627" max="15644" width="11.453125" style="2"/>
    <col min="15645" max="15645" width="16.1796875" style="2" customWidth="1"/>
    <col min="15646" max="15880" width="11.453125" style="2"/>
    <col min="15881" max="15881" width="3.7265625" style="2" customWidth="1"/>
    <col min="15882" max="15882" width="52.7265625" style="2" customWidth="1"/>
    <col min="15883" max="15900" width="11.453125" style="2"/>
    <col min="15901" max="15901" width="16.1796875" style="2" customWidth="1"/>
    <col min="15902" max="16136" width="11.453125" style="2"/>
    <col min="16137" max="16137" width="3.7265625" style="2" customWidth="1"/>
    <col min="16138" max="16138" width="52.7265625" style="2" customWidth="1"/>
    <col min="16139" max="16156" width="11.453125" style="2"/>
    <col min="16157" max="16157" width="16.1796875" style="2" customWidth="1"/>
    <col min="16158" max="16384" width="11.453125" style="2"/>
  </cols>
  <sheetData>
    <row r="1" spans="2:43" x14ac:dyDescent="0.35">
      <c r="G1" s="163"/>
      <c r="H1" s="163"/>
      <c r="J1" s="163"/>
    </row>
    <row r="2" spans="2:43" x14ac:dyDescent="0.35">
      <c r="B2" s="15" t="s">
        <v>136</v>
      </c>
      <c r="C2" s="15"/>
      <c r="D2" s="15"/>
      <c r="E2" s="15"/>
      <c r="F2" s="15"/>
      <c r="G2" s="15"/>
      <c r="H2" s="11"/>
      <c r="I2" s="87"/>
      <c r="J2" s="11"/>
      <c r="K2" s="11"/>
      <c r="L2" s="87"/>
      <c r="M2" s="11"/>
      <c r="N2" s="11"/>
      <c r="O2" s="11"/>
      <c r="P2" s="11"/>
      <c r="Q2" s="11"/>
      <c r="R2" s="11"/>
      <c r="S2" s="11"/>
      <c r="T2" s="11"/>
      <c r="U2" s="11"/>
      <c r="V2" s="11"/>
      <c r="W2" s="87"/>
      <c r="X2" s="87"/>
      <c r="Y2" s="11"/>
      <c r="Z2" s="11"/>
      <c r="AA2" s="87"/>
      <c r="AB2" s="87"/>
      <c r="AC2" s="11"/>
      <c r="AD2" s="11"/>
      <c r="AE2" s="11"/>
    </row>
    <row r="3" spans="2:43" x14ac:dyDescent="0.35">
      <c r="B3" s="5"/>
      <c r="C3" s="5"/>
      <c r="D3" s="5"/>
      <c r="E3" s="5"/>
      <c r="F3" s="5"/>
      <c r="G3" s="5"/>
      <c r="H3" s="11"/>
      <c r="I3" s="11"/>
      <c r="J3" s="11"/>
      <c r="K3" s="11"/>
      <c r="L3" s="11"/>
      <c r="M3" s="11"/>
      <c r="N3" s="11"/>
      <c r="O3" s="11"/>
      <c r="P3" s="11"/>
      <c r="Q3" s="11"/>
      <c r="R3" s="11"/>
      <c r="S3" s="11"/>
      <c r="T3" s="11"/>
      <c r="U3" s="11"/>
      <c r="V3" s="11"/>
      <c r="W3" s="87"/>
      <c r="X3" s="11"/>
      <c r="Y3" s="11"/>
      <c r="Z3" s="11"/>
      <c r="AA3" s="87"/>
      <c r="AB3" s="11"/>
      <c r="AC3" s="11"/>
      <c r="AD3" s="11"/>
      <c r="AE3" s="11"/>
    </row>
    <row r="4" spans="2:43" s="16" customFormat="1" x14ac:dyDescent="0.35">
      <c r="B4" s="203" t="s">
        <v>0</v>
      </c>
      <c r="C4" s="203">
        <v>2022</v>
      </c>
      <c r="D4" s="203"/>
      <c r="E4" s="203"/>
      <c r="F4" s="203"/>
      <c r="G4" s="203"/>
      <c r="H4" s="203">
        <v>2018</v>
      </c>
      <c r="I4" s="203"/>
      <c r="J4" s="203"/>
      <c r="K4" s="203"/>
      <c r="L4" s="203"/>
      <c r="M4" s="203">
        <v>2014</v>
      </c>
      <c r="N4" s="203"/>
      <c r="O4" s="203"/>
      <c r="P4" s="203"/>
      <c r="Q4" s="203"/>
      <c r="R4" s="203">
        <v>2010</v>
      </c>
      <c r="S4" s="203"/>
      <c r="T4" s="203"/>
      <c r="U4" s="203"/>
      <c r="V4" s="203"/>
      <c r="W4" s="203">
        <v>2006</v>
      </c>
      <c r="X4" s="203"/>
      <c r="Y4" s="203"/>
      <c r="Z4" s="203"/>
      <c r="AA4" s="203"/>
      <c r="AB4" s="190" t="s">
        <v>55</v>
      </c>
      <c r="AC4" s="203"/>
      <c r="AD4" s="203"/>
      <c r="AE4" s="204" t="s">
        <v>56</v>
      </c>
      <c r="AF4" s="203"/>
      <c r="AG4" s="203"/>
      <c r="AH4" s="203" t="s">
        <v>57</v>
      </c>
      <c r="AI4" s="203"/>
      <c r="AJ4" s="203"/>
      <c r="AK4" s="203" t="s">
        <v>58</v>
      </c>
      <c r="AL4" s="203"/>
      <c r="AM4" s="203"/>
      <c r="AN4" s="203" t="s">
        <v>59</v>
      </c>
      <c r="AO4" s="203"/>
      <c r="AP4" s="203"/>
      <c r="AQ4" s="14"/>
    </row>
    <row r="5" spans="2:43" s="17" customFormat="1" ht="71.25" customHeight="1" x14ac:dyDescent="0.35">
      <c r="B5" s="203"/>
      <c r="C5" s="52" t="s">
        <v>2</v>
      </c>
      <c r="D5" s="52" t="s">
        <v>3</v>
      </c>
      <c r="E5" s="52" t="s">
        <v>37</v>
      </c>
      <c r="F5" s="52" t="s">
        <v>40</v>
      </c>
      <c r="G5" s="52" t="s">
        <v>41</v>
      </c>
      <c r="H5" s="52" t="s">
        <v>2</v>
      </c>
      <c r="I5" s="52" t="s">
        <v>3</v>
      </c>
      <c r="J5" s="52" t="s">
        <v>37</v>
      </c>
      <c r="K5" s="52" t="s">
        <v>40</v>
      </c>
      <c r="L5" s="52" t="s">
        <v>41</v>
      </c>
      <c r="M5" s="52" t="s">
        <v>2</v>
      </c>
      <c r="N5" s="52" t="s">
        <v>3</v>
      </c>
      <c r="O5" s="52" t="s">
        <v>37</v>
      </c>
      <c r="P5" s="52" t="s">
        <v>40</v>
      </c>
      <c r="Q5" s="52" t="s">
        <v>41</v>
      </c>
      <c r="R5" s="52" t="s">
        <v>2</v>
      </c>
      <c r="S5" s="52" t="s">
        <v>3</v>
      </c>
      <c r="T5" s="52" t="s">
        <v>37</v>
      </c>
      <c r="U5" s="52" t="s">
        <v>40</v>
      </c>
      <c r="V5" s="52" t="s">
        <v>41</v>
      </c>
      <c r="W5" s="52" t="s">
        <v>2</v>
      </c>
      <c r="X5" s="52" t="s">
        <v>3</v>
      </c>
      <c r="Y5" s="52" t="s">
        <v>37</v>
      </c>
      <c r="Z5" s="52" t="s">
        <v>40</v>
      </c>
      <c r="AA5" s="52" t="s">
        <v>41</v>
      </c>
      <c r="AB5" s="52" t="s">
        <v>2</v>
      </c>
      <c r="AC5" s="52" t="s">
        <v>3</v>
      </c>
      <c r="AD5" s="52" t="s">
        <v>37</v>
      </c>
      <c r="AE5" s="52" t="s">
        <v>2</v>
      </c>
      <c r="AF5" s="52" t="s">
        <v>3</v>
      </c>
      <c r="AG5" s="52" t="s">
        <v>37</v>
      </c>
      <c r="AH5" s="52" t="s">
        <v>2</v>
      </c>
      <c r="AI5" s="52" t="s">
        <v>3</v>
      </c>
      <c r="AJ5" s="52" t="s">
        <v>37</v>
      </c>
      <c r="AK5" s="52" t="s">
        <v>2</v>
      </c>
      <c r="AL5" s="52" t="s">
        <v>3</v>
      </c>
      <c r="AM5" s="52" t="s">
        <v>37</v>
      </c>
      <c r="AN5" s="52" t="s">
        <v>2</v>
      </c>
      <c r="AO5" s="52" t="s">
        <v>3</v>
      </c>
      <c r="AP5" s="52" t="s">
        <v>37</v>
      </c>
      <c r="AQ5" s="13"/>
    </row>
    <row r="6" spans="2:43" s="16" customFormat="1" x14ac:dyDescent="0.35">
      <c r="B6" s="24" t="s">
        <v>4</v>
      </c>
      <c r="C6" s="25">
        <v>4030</v>
      </c>
      <c r="D6" s="25">
        <v>173790</v>
      </c>
      <c r="E6" s="25">
        <f>176730</f>
        <v>176730</v>
      </c>
      <c r="F6" s="62">
        <v>67.706298284347994</v>
      </c>
      <c r="G6" s="62">
        <v>32.293701715651999</v>
      </c>
      <c r="H6" s="25">
        <v>4170</v>
      </c>
      <c r="I6" s="25">
        <v>164700</v>
      </c>
      <c r="J6" s="113">
        <v>169210</v>
      </c>
      <c r="K6" s="63">
        <v>66.982742243712707</v>
      </c>
      <c r="L6" s="63">
        <v>33.0172577562873</v>
      </c>
      <c r="M6" s="25">
        <v>3900</v>
      </c>
      <c r="N6" s="25">
        <v>157480</v>
      </c>
      <c r="O6" s="25">
        <v>158340</v>
      </c>
      <c r="P6" s="63">
        <v>65.465060364612796</v>
      </c>
      <c r="Q6" s="63">
        <v>34.534939635387197</v>
      </c>
      <c r="R6" s="25">
        <v>3560</v>
      </c>
      <c r="S6" s="25">
        <v>150480</v>
      </c>
      <c r="T6" s="25">
        <v>151660</v>
      </c>
      <c r="U6" s="63">
        <v>64.609878118813697</v>
      </c>
      <c r="V6" s="63">
        <v>35.390121881186317</v>
      </c>
      <c r="W6" s="25">
        <v>3370</v>
      </c>
      <c r="X6" s="25">
        <v>140480</v>
      </c>
      <c r="Y6" s="25">
        <v>141610</v>
      </c>
      <c r="Z6" s="63">
        <v>63.542128355638916</v>
      </c>
      <c r="AA6" s="63">
        <v>36.457871644361084</v>
      </c>
      <c r="AB6" s="64">
        <f>((C6-H6)/H6)*100</f>
        <v>-3.3573141486810552</v>
      </c>
      <c r="AC6" s="64">
        <f>((D6-I6)/I6)*100</f>
        <v>5.5191256830601096</v>
      </c>
      <c r="AD6" s="89">
        <f>((E6-J6)/J6)*100</f>
        <v>4.4441817859464567</v>
      </c>
      <c r="AE6" s="64">
        <f>((H6-M6)/M6)*100</f>
        <v>6.9230769230769234</v>
      </c>
      <c r="AF6" s="64">
        <f>((I6-N6)/N6)*100</f>
        <v>4.5847091694183391</v>
      </c>
      <c r="AG6" s="64">
        <f>((J7-O6)/O6)*100</f>
        <v>5.6650246305418719</v>
      </c>
      <c r="AH6" s="64">
        <f>((M6-R6)/R6)*100</f>
        <v>9.5505617977528079</v>
      </c>
      <c r="AI6" s="64">
        <f>((N6-S6)/S6)*100</f>
        <v>4.6517809675704411</v>
      </c>
      <c r="AJ6" s="64">
        <f>((O6-T6)/T6)*100</f>
        <v>4.4045892127126463</v>
      </c>
      <c r="AK6" s="64">
        <f>((R6-W6)/W6)*100</f>
        <v>5.637982195845697</v>
      </c>
      <c r="AL6" s="64">
        <f>((S6-X6)/X6)*100</f>
        <v>7.118451025056947</v>
      </c>
      <c r="AM6" s="64">
        <f>((T6-Y6)/Y6)*100</f>
        <v>7.0969564296306755</v>
      </c>
      <c r="AN6" s="64">
        <f>((C6-W6)/W6)*100</f>
        <v>19.584569732937684</v>
      </c>
      <c r="AO6" s="64">
        <f>((D6-X6)/X6)*100</f>
        <v>23.711560364464692</v>
      </c>
      <c r="AP6" s="89">
        <f>((176730-Y6)/Y6)*100</f>
        <v>24.800508438669585</v>
      </c>
      <c r="AQ6" s="65"/>
    </row>
    <row r="7" spans="2:43" s="16" customFormat="1" ht="25" x14ac:dyDescent="0.35">
      <c r="B7" s="88" t="s">
        <v>104</v>
      </c>
      <c r="C7" s="25"/>
      <c r="D7" s="25"/>
      <c r="E7" s="25">
        <v>174160</v>
      </c>
      <c r="F7" s="62">
        <v>67.743097222068698</v>
      </c>
      <c r="G7" s="62">
        <v>32.256902777931401</v>
      </c>
      <c r="H7" s="25"/>
      <c r="I7" s="25"/>
      <c r="J7" s="25">
        <v>167310</v>
      </c>
      <c r="K7" s="63">
        <v>67.030141272846805</v>
      </c>
      <c r="L7" s="63">
        <v>32.969858727153202</v>
      </c>
      <c r="M7" s="25"/>
      <c r="N7" s="25"/>
      <c r="O7" s="25"/>
      <c r="P7" s="63"/>
      <c r="Q7" s="63"/>
      <c r="R7" s="25"/>
      <c r="S7" s="25"/>
      <c r="T7" s="25"/>
      <c r="U7" s="63"/>
      <c r="V7" s="63"/>
      <c r="W7" s="25"/>
      <c r="X7" s="25"/>
      <c r="Y7" s="25"/>
      <c r="Z7" s="63"/>
      <c r="AA7" s="63"/>
      <c r="AB7" s="64"/>
      <c r="AC7" s="64"/>
      <c r="AD7" s="89">
        <f>((E7-J7)/J7)*100</f>
        <v>4.09419640188871</v>
      </c>
      <c r="AE7" s="64"/>
      <c r="AF7" s="64"/>
      <c r="AG7" s="64"/>
      <c r="AH7" s="64"/>
      <c r="AI7" s="64"/>
      <c r="AJ7" s="64"/>
      <c r="AK7" s="64"/>
      <c r="AL7" s="64"/>
      <c r="AM7" s="64"/>
      <c r="AN7" s="64"/>
      <c r="AO7" s="64"/>
      <c r="AP7" s="89"/>
      <c r="AQ7" s="65"/>
    </row>
    <row r="8" spans="2:43" s="16" customFormat="1" x14ac:dyDescent="0.35">
      <c r="B8" s="24" t="s">
        <v>5</v>
      </c>
      <c r="C8" s="25">
        <v>2380</v>
      </c>
      <c r="D8" s="25">
        <v>117860</v>
      </c>
      <c r="E8" s="25">
        <f>SUM(E10:E15)</f>
        <v>117740</v>
      </c>
      <c r="F8" s="66">
        <v>67.816635893704898</v>
      </c>
      <c r="G8" s="66">
        <v>32.183364106295102</v>
      </c>
      <c r="H8" s="25">
        <v>2370</v>
      </c>
      <c r="I8" s="25">
        <v>108910</v>
      </c>
      <c r="J8" s="25">
        <v>110910</v>
      </c>
      <c r="K8" s="63">
        <v>67.112325955715406</v>
      </c>
      <c r="L8" s="63">
        <v>32.887674044284601</v>
      </c>
      <c r="M8" s="25">
        <v>2270</v>
      </c>
      <c r="N8" s="25">
        <v>107320</v>
      </c>
      <c r="O8" s="25">
        <v>107330</v>
      </c>
      <c r="P8" s="63">
        <v>65.883345063148695</v>
      </c>
      <c r="Q8" s="63">
        <v>34.116654936851297</v>
      </c>
      <c r="R8" s="25">
        <v>2110</v>
      </c>
      <c r="S8" s="25">
        <v>106920</v>
      </c>
      <c r="T8" s="25">
        <v>106890</v>
      </c>
      <c r="U8" s="63">
        <v>65.195884182381164</v>
      </c>
      <c r="V8" s="63">
        <v>34.804115817618843</v>
      </c>
      <c r="W8" s="25">
        <v>2070</v>
      </c>
      <c r="X8" s="25">
        <v>106640</v>
      </c>
      <c r="Y8" s="25">
        <v>107120</v>
      </c>
      <c r="Z8" s="63">
        <v>64.010401185598269</v>
      </c>
      <c r="AA8" s="63">
        <v>35.989598814401738</v>
      </c>
      <c r="AB8" s="64">
        <f>((C8-H8)/H8)*100</f>
        <v>0.42194092827004215</v>
      </c>
      <c r="AC8" s="64">
        <f>((D8-I8)/I8)*100</f>
        <v>8.2177945092278026</v>
      </c>
      <c r="AD8" s="64">
        <f>((E8-J8)/J8)*100</f>
        <v>6.1581462447029125</v>
      </c>
      <c r="AE8" s="64">
        <f>((H8-M8)/M8)*100</f>
        <v>4.4052863436123353</v>
      </c>
      <c r="AF8" s="64">
        <f>((I8-N8)/N8)*100</f>
        <v>1.4815505031680953</v>
      </c>
      <c r="AG8" s="64">
        <f>((J8-O8)/O8)*100</f>
        <v>3.3355073138917355</v>
      </c>
      <c r="AH8" s="64">
        <f>((M8-R8)/R8)*100</f>
        <v>7.5829383886255926</v>
      </c>
      <c r="AI8" s="64">
        <f>((N8-S8)/S8)*100</f>
        <v>0.3741114852225963</v>
      </c>
      <c r="AJ8" s="64">
        <f>((O8-T8)/T8)*100</f>
        <v>0.41163813265974364</v>
      </c>
      <c r="AK8" s="64">
        <f>((R8-W8)/W8)*100</f>
        <v>1.932367149758454</v>
      </c>
      <c r="AL8" s="64">
        <f>((S8-X8)/X8)*100</f>
        <v>0.2625656414103526</v>
      </c>
      <c r="AM8" s="64">
        <f>((T8-Y8)/Y8)*100</f>
        <v>-0.21471247199402541</v>
      </c>
      <c r="AN8" s="64">
        <f>((C8-W8)/W8)*100</f>
        <v>14.975845410628018</v>
      </c>
      <c r="AO8" s="64">
        <f>((D8-X8)/X8)*100</f>
        <v>10.521380345086271</v>
      </c>
      <c r="AP8" s="64">
        <f>((E8-Y8)/Y8)*100</f>
        <v>9.9141150112023908</v>
      </c>
      <c r="AQ8" s="65"/>
    </row>
    <row r="9" spans="2:43" s="16" customFormat="1" x14ac:dyDescent="0.35">
      <c r="B9" s="28" t="s">
        <v>6</v>
      </c>
      <c r="C9" s="28"/>
      <c r="D9" s="28"/>
      <c r="E9" s="28"/>
      <c r="F9" s="67"/>
      <c r="G9" s="67"/>
      <c r="H9" s="25"/>
      <c r="I9" s="25"/>
      <c r="J9" s="25"/>
      <c r="K9" s="63"/>
      <c r="L9" s="63"/>
      <c r="M9" s="25"/>
      <c r="N9" s="29"/>
      <c r="O9" s="25"/>
      <c r="P9" s="63"/>
      <c r="Q9" s="63"/>
      <c r="R9" s="25"/>
      <c r="S9" s="25"/>
      <c r="T9" s="25"/>
      <c r="U9" s="63"/>
      <c r="V9" s="63"/>
      <c r="W9" s="25"/>
      <c r="X9" s="25"/>
      <c r="Y9" s="25"/>
      <c r="Z9" s="63"/>
      <c r="AA9" s="63"/>
      <c r="AB9" s="64"/>
      <c r="AC9" s="64"/>
      <c r="AD9" s="64"/>
      <c r="AE9" s="64"/>
      <c r="AF9" s="64"/>
      <c r="AG9" s="64"/>
      <c r="AH9" s="64"/>
      <c r="AI9" s="64"/>
      <c r="AJ9" s="64"/>
      <c r="AK9" s="64"/>
      <c r="AL9" s="64"/>
      <c r="AM9" s="64"/>
      <c r="AN9" s="64"/>
      <c r="AO9" s="64"/>
      <c r="AP9" s="64"/>
      <c r="AQ9" s="65"/>
    </row>
    <row r="10" spans="2:43" s="16" customFormat="1" x14ac:dyDescent="0.35">
      <c r="B10" s="23" t="s">
        <v>52</v>
      </c>
      <c r="C10" s="29">
        <v>1380</v>
      </c>
      <c r="D10" s="29">
        <v>75700</v>
      </c>
      <c r="E10" s="29">
        <v>76120</v>
      </c>
      <c r="F10" s="68">
        <v>65.282440881453397</v>
      </c>
      <c r="G10" s="68">
        <v>34.717559118546603</v>
      </c>
      <c r="H10" s="29">
        <v>1300</v>
      </c>
      <c r="I10" s="29">
        <v>70730</v>
      </c>
      <c r="J10" s="29">
        <v>72070</v>
      </c>
      <c r="K10" s="69">
        <v>64.441748462141604</v>
      </c>
      <c r="L10" s="69">
        <v>35.558251537858403</v>
      </c>
      <c r="M10" s="29">
        <v>1260</v>
      </c>
      <c r="N10" s="29">
        <v>69230</v>
      </c>
      <c r="O10" s="29">
        <v>69970</v>
      </c>
      <c r="P10" s="69">
        <v>63.560187812158041</v>
      </c>
      <c r="Q10" s="69">
        <v>36.439812187841952</v>
      </c>
      <c r="R10" s="39">
        <v>1210</v>
      </c>
      <c r="S10" s="39">
        <v>69590</v>
      </c>
      <c r="T10" s="29">
        <v>70450</v>
      </c>
      <c r="U10" s="69">
        <v>62.773201137841163</v>
      </c>
      <c r="V10" s="69">
        <v>37.22679886215883</v>
      </c>
      <c r="W10" s="39">
        <v>1220</v>
      </c>
      <c r="X10" s="39">
        <v>69880</v>
      </c>
      <c r="Y10" s="29">
        <v>71050</v>
      </c>
      <c r="Z10" s="69">
        <v>61.456030976339214</v>
      </c>
      <c r="AA10" s="69">
        <v>38.543969023660793</v>
      </c>
      <c r="AB10" s="70">
        <f t="shared" ref="AB10:AD16" si="0">((C10-H10)/H10)*100</f>
        <v>6.1538461538461542</v>
      </c>
      <c r="AC10" s="70">
        <f t="shared" si="0"/>
        <v>7.0267213346529047</v>
      </c>
      <c r="AD10" s="70">
        <f t="shared" si="0"/>
        <v>5.6195365616761483</v>
      </c>
      <c r="AE10" s="70">
        <f t="shared" ref="AE10:AG16" si="1">((H10-M10)/M10)*100</f>
        <v>3.1746031746031744</v>
      </c>
      <c r="AF10" s="70">
        <f t="shared" si="1"/>
        <v>2.1666907410082334</v>
      </c>
      <c r="AG10" s="70">
        <f t="shared" si="1"/>
        <v>3.0012862655423755</v>
      </c>
      <c r="AH10" s="70">
        <f t="shared" ref="AH10:AJ16" si="2">((M10-R10)/R10)*100</f>
        <v>4.1322314049586781</v>
      </c>
      <c r="AI10" s="70">
        <f t="shared" si="2"/>
        <v>-0.51731570627963785</v>
      </c>
      <c r="AJ10" s="70">
        <f t="shared" si="2"/>
        <v>-0.68133427963094395</v>
      </c>
      <c r="AK10" s="70">
        <f t="shared" ref="AK10:AM16" si="3">((R10-W10)/W10)*100</f>
        <v>-0.81967213114754101</v>
      </c>
      <c r="AL10" s="70">
        <f t="shared" si="3"/>
        <v>-0.41499713795077281</v>
      </c>
      <c r="AM10" s="70">
        <f t="shared" si="3"/>
        <v>-0.84447572132301196</v>
      </c>
      <c r="AN10" s="70">
        <f t="shared" ref="AN10:AP16" si="4">((C10-W10)/W10)*100</f>
        <v>13.114754098360656</v>
      </c>
      <c r="AO10" s="70">
        <f t="shared" si="4"/>
        <v>8.3285632512879229</v>
      </c>
      <c r="AP10" s="70">
        <f t="shared" si="4"/>
        <v>7.1358198451794514</v>
      </c>
      <c r="AQ10" s="71"/>
    </row>
    <row r="11" spans="2:43" s="16" customFormat="1" ht="25" x14ac:dyDescent="0.35">
      <c r="B11" s="28" t="s">
        <v>105</v>
      </c>
      <c r="C11" s="29">
        <v>490</v>
      </c>
      <c r="D11" s="29">
        <v>19750</v>
      </c>
      <c r="E11" s="29">
        <v>19290</v>
      </c>
      <c r="F11" s="68">
        <v>88.962515437510504</v>
      </c>
      <c r="G11" s="68">
        <v>11.037484562489499</v>
      </c>
      <c r="H11" s="29">
        <v>460</v>
      </c>
      <c r="I11" s="29">
        <v>15980</v>
      </c>
      <c r="J11" s="29">
        <v>15960</v>
      </c>
      <c r="K11" s="69">
        <v>90.084590314655102</v>
      </c>
      <c r="L11" s="69">
        <v>9.9154096853448799</v>
      </c>
      <c r="M11" s="29">
        <v>430</v>
      </c>
      <c r="N11" s="29">
        <v>15560</v>
      </c>
      <c r="O11" s="29">
        <v>15220</v>
      </c>
      <c r="P11" s="69">
        <v>88.32000814025254</v>
      </c>
      <c r="Q11" s="69">
        <v>11.67999185974746</v>
      </c>
      <c r="R11" s="29">
        <v>380</v>
      </c>
      <c r="S11" s="29">
        <v>14980</v>
      </c>
      <c r="T11" s="29">
        <v>14720</v>
      </c>
      <c r="U11" s="69">
        <v>86.781767953774505</v>
      </c>
      <c r="V11" s="69">
        <v>13.218232046225506</v>
      </c>
      <c r="W11" s="29">
        <v>360</v>
      </c>
      <c r="X11" s="29">
        <v>14960</v>
      </c>
      <c r="Y11" s="29">
        <v>14560</v>
      </c>
      <c r="Z11" s="69">
        <v>85.049045627842787</v>
      </c>
      <c r="AA11" s="69">
        <v>14.950954372157213</v>
      </c>
      <c r="AB11" s="70">
        <f t="shared" si="0"/>
        <v>6.5217391304347823</v>
      </c>
      <c r="AC11" s="70">
        <f t="shared" si="0"/>
        <v>23.591989987484354</v>
      </c>
      <c r="AD11" s="70">
        <f t="shared" si="0"/>
        <v>20.86466165413534</v>
      </c>
      <c r="AE11" s="70">
        <f t="shared" si="1"/>
        <v>6.9767441860465116</v>
      </c>
      <c r="AF11" s="70">
        <f t="shared" si="1"/>
        <v>2.6992287917737787</v>
      </c>
      <c r="AG11" s="70">
        <f t="shared" si="1"/>
        <v>4.8620236530880421</v>
      </c>
      <c r="AH11" s="70">
        <f t="shared" si="2"/>
        <v>13.157894736842104</v>
      </c>
      <c r="AI11" s="70">
        <f t="shared" si="2"/>
        <v>3.8718291054739651</v>
      </c>
      <c r="AJ11" s="70">
        <f t="shared" si="2"/>
        <v>3.3967391304347823</v>
      </c>
      <c r="AK11" s="70">
        <f t="shared" si="3"/>
        <v>5.5555555555555554</v>
      </c>
      <c r="AL11" s="70">
        <f t="shared" si="3"/>
        <v>0.13368983957219249</v>
      </c>
      <c r="AM11" s="70">
        <f t="shared" si="3"/>
        <v>1.098901098901099</v>
      </c>
      <c r="AN11" s="70">
        <f t="shared" si="4"/>
        <v>36.111111111111107</v>
      </c>
      <c r="AO11" s="70">
        <f t="shared" si="4"/>
        <v>32.018716577540104</v>
      </c>
      <c r="AP11" s="70">
        <f t="shared" si="4"/>
        <v>32.486263736263737</v>
      </c>
      <c r="AQ11" s="71"/>
    </row>
    <row r="12" spans="2:43" s="16" customFormat="1" x14ac:dyDescent="0.35">
      <c r="B12" s="23" t="s">
        <v>7</v>
      </c>
      <c r="C12" s="29">
        <v>190</v>
      </c>
      <c r="D12" s="29">
        <v>5490</v>
      </c>
      <c r="E12" s="29">
        <v>5560</v>
      </c>
      <c r="F12" s="68">
        <v>53.5045238666195</v>
      </c>
      <c r="G12" s="68">
        <v>46.4954761333805</v>
      </c>
      <c r="H12" s="29">
        <v>200</v>
      </c>
      <c r="I12" s="29">
        <v>5680</v>
      </c>
      <c r="J12" s="29">
        <v>5930</v>
      </c>
      <c r="K12" s="69">
        <v>53.686687519035303</v>
      </c>
      <c r="L12" s="69">
        <v>46.313312480964697</v>
      </c>
      <c r="M12" s="29">
        <v>200</v>
      </c>
      <c r="N12" s="29">
        <v>5650</v>
      </c>
      <c r="O12" s="29">
        <v>5670</v>
      </c>
      <c r="P12" s="69">
        <v>53.530367837466386</v>
      </c>
      <c r="Q12" s="69">
        <v>46.469632162533607</v>
      </c>
      <c r="R12" s="29">
        <v>200</v>
      </c>
      <c r="S12" s="29">
        <v>5640</v>
      </c>
      <c r="T12" s="29">
        <v>5570</v>
      </c>
      <c r="U12" s="69">
        <v>54.405328251303644</v>
      </c>
      <c r="V12" s="69">
        <v>45.594671748696364</v>
      </c>
      <c r="W12" s="29">
        <v>190</v>
      </c>
      <c r="X12" s="29">
        <v>5030</v>
      </c>
      <c r="Y12" s="29">
        <v>5040</v>
      </c>
      <c r="Z12" s="69">
        <v>55.304297196621107</v>
      </c>
      <c r="AA12" s="69">
        <v>44.695702803378893</v>
      </c>
      <c r="AB12" s="70">
        <f t="shared" si="0"/>
        <v>-5</v>
      </c>
      <c r="AC12" s="70">
        <f t="shared" si="0"/>
        <v>-3.345070422535211</v>
      </c>
      <c r="AD12" s="70">
        <f t="shared" si="0"/>
        <v>-6.2394603709949408</v>
      </c>
      <c r="AE12" s="70">
        <f t="shared" si="1"/>
        <v>0</v>
      </c>
      <c r="AF12" s="70">
        <f t="shared" si="1"/>
        <v>0.53097345132743357</v>
      </c>
      <c r="AG12" s="70">
        <f t="shared" si="1"/>
        <v>4.5855379188712515</v>
      </c>
      <c r="AH12" s="70">
        <f t="shared" si="2"/>
        <v>0</v>
      </c>
      <c r="AI12" s="70">
        <f t="shared" si="2"/>
        <v>0.1773049645390071</v>
      </c>
      <c r="AJ12" s="70">
        <f t="shared" si="2"/>
        <v>1.7953321364452424</v>
      </c>
      <c r="AK12" s="70">
        <f t="shared" si="3"/>
        <v>5.2631578947368416</v>
      </c>
      <c r="AL12" s="70">
        <f t="shared" si="3"/>
        <v>12.127236580516898</v>
      </c>
      <c r="AM12" s="70">
        <f t="shared" si="3"/>
        <v>10.515873015873016</v>
      </c>
      <c r="AN12" s="70">
        <f t="shared" si="4"/>
        <v>0</v>
      </c>
      <c r="AO12" s="70">
        <f t="shared" si="4"/>
        <v>9.1451292246520879</v>
      </c>
      <c r="AP12" s="70">
        <f t="shared" si="4"/>
        <v>10.317460317460316</v>
      </c>
      <c r="AQ12" s="71"/>
    </row>
    <row r="13" spans="2:43" s="16" customFormat="1" x14ac:dyDescent="0.35">
      <c r="B13" s="23" t="s">
        <v>54</v>
      </c>
      <c r="C13" s="29">
        <v>140</v>
      </c>
      <c r="D13" s="29">
        <v>7550</v>
      </c>
      <c r="E13" s="29">
        <v>7320</v>
      </c>
      <c r="F13" s="68">
        <v>58.069083301849503</v>
      </c>
      <c r="G13" s="68">
        <v>41.930916698150497</v>
      </c>
      <c r="H13" s="29">
        <v>140</v>
      </c>
      <c r="I13" s="29">
        <v>7180</v>
      </c>
      <c r="J13" s="29">
        <v>7080</v>
      </c>
      <c r="K13" s="69">
        <v>59.117216605322298</v>
      </c>
      <c r="L13" s="69">
        <v>40.882783394677801</v>
      </c>
      <c r="M13" s="29">
        <v>150</v>
      </c>
      <c r="N13" s="29">
        <v>7390</v>
      </c>
      <c r="O13" s="29">
        <v>7100</v>
      </c>
      <c r="P13" s="69">
        <v>58.082043014884064</v>
      </c>
      <c r="Q13" s="69">
        <v>41.917956985115936</v>
      </c>
      <c r="R13" s="29">
        <v>130</v>
      </c>
      <c r="S13" s="29">
        <v>7510</v>
      </c>
      <c r="T13" s="29">
        <v>7230</v>
      </c>
      <c r="U13" s="69">
        <v>59.761528520454753</v>
      </c>
      <c r="V13" s="69">
        <v>40.23847147954524</v>
      </c>
      <c r="W13" s="29">
        <v>130</v>
      </c>
      <c r="X13" s="29">
        <v>7350</v>
      </c>
      <c r="Y13" s="29">
        <v>7240</v>
      </c>
      <c r="Z13" s="69">
        <v>60.019434872254251</v>
      </c>
      <c r="AA13" s="69">
        <v>39.980565127745756</v>
      </c>
      <c r="AB13" s="70">
        <f t="shared" si="0"/>
        <v>0</v>
      </c>
      <c r="AC13" s="70">
        <f t="shared" si="0"/>
        <v>5.1532033426183848</v>
      </c>
      <c r="AD13" s="70">
        <f t="shared" si="0"/>
        <v>3.3898305084745761</v>
      </c>
      <c r="AE13" s="70">
        <f t="shared" si="1"/>
        <v>-6.666666666666667</v>
      </c>
      <c r="AF13" s="70">
        <f t="shared" si="1"/>
        <v>-2.8416779431664412</v>
      </c>
      <c r="AG13" s="70">
        <f t="shared" si="1"/>
        <v>-0.28169014084507044</v>
      </c>
      <c r="AH13" s="70">
        <f t="shared" si="2"/>
        <v>15.384615384615385</v>
      </c>
      <c r="AI13" s="70">
        <f t="shared" si="2"/>
        <v>-1.5978695073235687</v>
      </c>
      <c r="AJ13" s="70">
        <f t="shared" si="2"/>
        <v>-1.7980636237897647</v>
      </c>
      <c r="AK13" s="70">
        <f t="shared" si="3"/>
        <v>0</v>
      </c>
      <c r="AL13" s="70">
        <f t="shared" si="3"/>
        <v>2.1768707482993195</v>
      </c>
      <c r="AM13" s="70">
        <f t="shared" si="3"/>
        <v>-0.13812154696132595</v>
      </c>
      <c r="AN13" s="70">
        <f t="shared" si="4"/>
        <v>7.6923076923076925</v>
      </c>
      <c r="AO13" s="70">
        <f t="shared" si="4"/>
        <v>2.7210884353741496</v>
      </c>
      <c r="AP13" s="70">
        <f t="shared" si="4"/>
        <v>1.1049723756906076</v>
      </c>
      <c r="AQ13" s="71"/>
    </row>
    <row r="14" spans="2:43" s="16" customFormat="1" ht="13.5" x14ac:dyDescent="0.35">
      <c r="B14" s="23" t="s">
        <v>50</v>
      </c>
      <c r="C14" s="29">
        <v>110</v>
      </c>
      <c r="D14" s="29">
        <v>7940</v>
      </c>
      <c r="E14" s="29">
        <v>7750</v>
      </c>
      <c r="F14" s="68">
        <v>58.756026584038501</v>
      </c>
      <c r="G14" s="68">
        <v>41.243973415961499</v>
      </c>
      <c r="H14" s="29">
        <v>120</v>
      </c>
      <c r="I14" s="29">
        <v>6740</v>
      </c>
      <c r="J14" s="29">
        <v>6790</v>
      </c>
      <c r="K14" s="69">
        <v>58.430260975261803</v>
      </c>
      <c r="L14" s="69">
        <v>41.569739024738197</v>
      </c>
      <c r="M14" s="29">
        <v>120</v>
      </c>
      <c r="N14" s="29">
        <v>7580</v>
      </c>
      <c r="O14" s="29">
        <v>7180</v>
      </c>
      <c r="P14" s="69">
        <v>58.828872260601507</v>
      </c>
      <c r="Q14" s="69">
        <v>41.1711277393985</v>
      </c>
      <c r="R14" s="29">
        <v>120</v>
      </c>
      <c r="S14" s="29">
        <v>7790</v>
      </c>
      <c r="T14" s="29">
        <v>7290</v>
      </c>
      <c r="U14" s="69">
        <v>58.180982794277824</v>
      </c>
      <c r="V14" s="69">
        <v>41.819017205722176</v>
      </c>
      <c r="W14" s="29">
        <v>130</v>
      </c>
      <c r="X14" s="29">
        <v>8410</v>
      </c>
      <c r="Y14" s="29">
        <v>7950</v>
      </c>
      <c r="Z14" s="69">
        <v>57.237011491478448</v>
      </c>
      <c r="AA14" s="69">
        <v>42.762988508521559</v>
      </c>
      <c r="AB14" s="70">
        <f t="shared" si="0"/>
        <v>-8.3333333333333321</v>
      </c>
      <c r="AC14" s="70">
        <f t="shared" si="0"/>
        <v>17.804154302670625</v>
      </c>
      <c r="AD14" s="70">
        <f t="shared" si="0"/>
        <v>14.138438880706921</v>
      </c>
      <c r="AE14" s="70">
        <f t="shared" si="1"/>
        <v>0</v>
      </c>
      <c r="AF14" s="70">
        <f t="shared" si="1"/>
        <v>-11.081794195250659</v>
      </c>
      <c r="AG14" s="70">
        <f t="shared" si="1"/>
        <v>-5.4317548746518103</v>
      </c>
      <c r="AH14" s="70">
        <f t="shared" si="2"/>
        <v>0</v>
      </c>
      <c r="AI14" s="70">
        <f t="shared" si="2"/>
        <v>-2.6957637997432604</v>
      </c>
      <c r="AJ14" s="70">
        <f t="shared" si="2"/>
        <v>-1.5089163237311385</v>
      </c>
      <c r="AK14" s="70">
        <f t="shared" si="3"/>
        <v>-7.6923076923076925</v>
      </c>
      <c r="AL14" s="70">
        <f t="shared" si="3"/>
        <v>-7.3721759809750296</v>
      </c>
      <c r="AM14" s="70">
        <f t="shared" si="3"/>
        <v>-8.3018867924528301</v>
      </c>
      <c r="AN14" s="70">
        <f t="shared" si="4"/>
        <v>-15.384615384615385</v>
      </c>
      <c r="AO14" s="70">
        <f t="shared" si="4"/>
        <v>-5.5885850178359098</v>
      </c>
      <c r="AP14" s="70">
        <f t="shared" si="4"/>
        <v>-2.5157232704402519</v>
      </c>
      <c r="AQ14" s="71"/>
    </row>
    <row r="15" spans="2:43" s="16" customFormat="1" ht="26" x14ac:dyDescent="0.35">
      <c r="B15" s="28" t="s">
        <v>141</v>
      </c>
      <c r="C15" s="29">
        <v>70</v>
      </c>
      <c r="D15" s="29">
        <v>1430</v>
      </c>
      <c r="E15" s="29">
        <v>1700</v>
      </c>
      <c r="F15" s="72">
        <v>71.460619622799996</v>
      </c>
      <c r="G15" s="72">
        <v>28.539380377200104</v>
      </c>
      <c r="H15" s="29">
        <v>150</v>
      </c>
      <c r="I15" s="29">
        <v>2600</v>
      </c>
      <c r="J15" s="29">
        <v>3080</v>
      </c>
      <c r="K15" s="69">
        <v>73.9198811288163</v>
      </c>
      <c r="L15" s="69">
        <v>26.0801188711837</v>
      </c>
      <c r="M15" s="29">
        <v>110</v>
      </c>
      <c r="N15" s="29">
        <v>1910</v>
      </c>
      <c r="O15" s="29">
        <v>2190</v>
      </c>
      <c r="P15" s="69">
        <v>69.713298023920999</v>
      </c>
      <c r="Q15" s="69">
        <v>30.286701976078987</v>
      </c>
      <c r="R15" s="29">
        <v>70</v>
      </c>
      <c r="S15" s="29">
        <v>1410</v>
      </c>
      <c r="T15" s="29">
        <v>1630</v>
      </c>
      <c r="U15" s="69">
        <v>67.111076627150979</v>
      </c>
      <c r="V15" s="69">
        <v>32.888923372849021</v>
      </c>
      <c r="W15" s="29">
        <v>40</v>
      </c>
      <c r="X15" s="29">
        <v>1010</v>
      </c>
      <c r="Y15" s="29">
        <v>1280</v>
      </c>
      <c r="Z15" s="69">
        <v>65.496708389709767</v>
      </c>
      <c r="AA15" s="69">
        <v>34.503291610290226</v>
      </c>
      <c r="AB15" s="70">
        <f t="shared" si="0"/>
        <v>-53.333333333333336</v>
      </c>
      <c r="AC15" s="70">
        <f t="shared" si="0"/>
        <v>-45</v>
      </c>
      <c r="AD15" s="70">
        <f t="shared" si="0"/>
        <v>-44.805194805194802</v>
      </c>
      <c r="AE15" s="70">
        <f t="shared" si="1"/>
        <v>36.363636363636367</v>
      </c>
      <c r="AF15" s="70">
        <f t="shared" si="1"/>
        <v>36.125654450261777</v>
      </c>
      <c r="AG15" s="70">
        <f t="shared" si="1"/>
        <v>40.639269406392692</v>
      </c>
      <c r="AH15" s="70">
        <f t="shared" si="2"/>
        <v>57.142857142857139</v>
      </c>
      <c r="AI15" s="70">
        <f t="shared" si="2"/>
        <v>35.460992907801419</v>
      </c>
      <c r="AJ15" s="70">
        <f t="shared" si="2"/>
        <v>34.355828220858896</v>
      </c>
      <c r="AK15" s="70">
        <f t="shared" si="3"/>
        <v>75</v>
      </c>
      <c r="AL15" s="70">
        <f t="shared" si="3"/>
        <v>39.603960396039604</v>
      </c>
      <c r="AM15" s="70">
        <f t="shared" si="3"/>
        <v>27.34375</v>
      </c>
      <c r="AN15" s="70">
        <f t="shared" si="4"/>
        <v>75</v>
      </c>
      <c r="AO15" s="70">
        <f t="shared" si="4"/>
        <v>41.584158415841586</v>
      </c>
      <c r="AP15" s="70">
        <f t="shared" si="4"/>
        <v>32.8125</v>
      </c>
      <c r="AQ15" s="71"/>
    </row>
    <row r="16" spans="2:43" s="16" customFormat="1" ht="13.5" x14ac:dyDescent="0.35">
      <c r="B16" s="30" t="s">
        <v>24</v>
      </c>
      <c r="C16" s="25">
        <v>1650</v>
      </c>
      <c r="D16" s="25">
        <v>55930</v>
      </c>
      <c r="E16" s="25">
        <v>58150</v>
      </c>
      <c r="F16" s="73">
        <v>67.435729667654101</v>
      </c>
      <c r="G16" s="73">
        <v>32.564270332345899</v>
      </c>
      <c r="H16" s="25">
        <v>1800</v>
      </c>
      <c r="I16" s="25">
        <v>55790</v>
      </c>
      <c r="J16" s="25">
        <v>58280</v>
      </c>
      <c r="K16" s="63">
        <v>66.869981886301005</v>
      </c>
      <c r="L16" s="63">
        <v>33.130018113699002</v>
      </c>
      <c r="M16" s="25">
        <v>1630</v>
      </c>
      <c r="N16" s="25">
        <v>50160</v>
      </c>
      <c r="O16" s="25">
        <v>51010</v>
      </c>
      <c r="P16" s="63">
        <v>64.425854889186624</v>
      </c>
      <c r="Q16" s="63">
        <v>35.574145110813376</v>
      </c>
      <c r="R16" s="25">
        <v>1450</v>
      </c>
      <c r="S16" s="25">
        <v>43560</v>
      </c>
      <c r="T16" s="25">
        <v>44770</v>
      </c>
      <c r="U16" s="63">
        <v>63.211461318169228</v>
      </c>
      <c r="V16" s="63">
        <v>36.788538681830765</v>
      </c>
      <c r="W16" s="25">
        <v>1300</v>
      </c>
      <c r="X16" s="25">
        <v>33840</v>
      </c>
      <c r="Y16" s="25">
        <v>34490</v>
      </c>
      <c r="Z16" s="63">
        <v>62.085480253178019</v>
      </c>
      <c r="AA16" s="63">
        <v>37.914519746821981</v>
      </c>
      <c r="AB16" s="64">
        <f t="shared" si="0"/>
        <v>-8.3333333333333321</v>
      </c>
      <c r="AC16" s="64">
        <f t="shared" si="0"/>
        <v>0.25094102885821828</v>
      </c>
      <c r="AD16" s="64">
        <f t="shared" si="0"/>
        <v>-0.22306108442004119</v>
      </c>
      <c r="AE16" s="64">
        <f t="shared" si="1"/>
        <v>10.429447852760736</v>
      </c>
      <c r="AF16" s="64">
        <f t="shared" si="1"/>
        <v>11.22408293460925</v>
      </c>
      <c r="AG16" s="64">
        <f t="shared" si="1"/>
        <v>14.252107429915704</v>
      </c>
      <c r="AH16" s="64">
        <f t="shared" si="2"/>
        <v>12.413793103448276</v>
      </c>
      <c r="AI16" s="64">
        <f t="shared" si="2"/>
        <v>15.151515151515152</v>
      </c>
      <c r="AJ16" s="64">
        <f t="shared" si="2"/>
        <v>13.937904846995755</v>
      </c>
      <c r="AK16" s="64">
        <f t="shared" si="3"/>
        <v>11.538461538461538</v>
      </c>
      <c r="AL16" s="64">
        <f t="shared" si="3"/>
        <v>28.723404255319153</v>
      </c>
      <c r="AM16" s="64">
        <f t="shared" si="3"/>
        <v>29.805740794433166</v>
      </c>
      <c r="AN16" s="64">
        <f t="shared" si="4"/>
        <v>26.923076923076923</v>
      </c>
      <c r="AO16" s="64">
        <f t="shared" si="4"/>
        <v>65.277777777777786</v>
      </c>
      <c r="AP16" s="64">
        <f t="shared" si="4"/>
        <v>68.599594085242103</v>
      </c>
      <c r="AQ16" s="65"/>
    </row>
    <row r="17" spans="2:43" s="1" customFormat="1" ht="17.5" x14ac:dyDescent="0.5">
      <c r="B17" s="24" t="s">
        <v>51</v>
      </c>
      <c r="C17" s="25">
        <v>80</v>
      </c>
      <c r="D17" s="25">
        <v>1650</v>
      </c>
      <c r="E17" s="25">
        <v>830</v>
      </c>
      <c r="F17" s="66">
        <v>78.769858106096507</v>
      </c>
      <c r="G17" s="66">
        <v>21.2301418939035</v>
      </c>
      <c r="H17" s="25" t="s">
        <v>8</v>
      </c>
      <c r="I17" s="25">
        <v>40</v>
      </c>
      <c r="J17" s="25" t="s">
        <v>8</v>
      </c>
      <c r="K17" s="53" t="s">
        <v>9</v>
      </c>
      <c r="L17" s="53" t="s">
        <v>9</v>
      </c>
      <c r="M17" s="25" t="s">
        <v>9</v>
      </c>
      <c r="N17" s="25" t="s">
        <v>9</v>
      </c>
      <c r="O17" s="25" t="s">
        <v>9</v>
      </c>
      <c r="P17" s="53" t="s">
        <v>9</v>
      </c>
      <c r="Q17" s="53" t="s">
        <v>9</v>
      </c>
      <c r="R17" s="25" t="s">
        <v>9</v>
      </c>
      <c r="S17" s="25" t="s">
        <v>9</v>
      </c>
      <c r="T17" s="25" t="s">
        <v>9</v>
      </c>
      <c r="U17" s="53" t="s">
        <v>9</v>
      </c>
      <c r="V17" s="53" t="s">
        <v>9</v>
      </c>
      <c r="W17" s="25" t="s">
        <v>9</v>
      </c>
      <c r="X17" s="25" t="s">
        <v>9</v>
      </c>
      <c r="Y17" s="25" t="s">
        <v>9</v>
      </c>
      <c r="Z17" s="53" t="s">
        <v>9</v>
      </c>
      <c r="AA17" s="53" t="s">
        <v>9</v>
      </c>
      <c r="AB17" s="53" t="s">
        <v>9</v>
      </c>
      <c r="AC17" s="53" t="s">
        <v>9</v>
      </c>
      <c r="AD17" s="53" t="s">
        <v>9</v>
      </c>
      <c r="AE17" s="27" t="s">
        <v>9</v>
      </c>
      <c r="AF17" s="27" t="s">
        <v>9</v>
      </c>
      <c r="AG17" s="27" t="s">
        <v>9</v>
      </c>
      <c r="AH17" s="27" t="s">
        <v>9</v>
      </c>
      <c r="AI17" s="27" t="s">
        <v>9</v>
      </c>
      <c r="AJ17" s="27" t="s">
        <v>9</v>
      </c>
      <c r="AK17" s="27" t="s">
        <v>9</v>
      </c>
      <c r="AL17" s="27" t="s">
        <v>9</v>
      </c>
      <c r="AM17" s="27" t="s">
        <v>9</v>
      </c>
      <c r="AN17" s="27" t="s">
        <v>9</v>
      </c>
      <c r="AO17" s="27" t="s">
        <v>9</v>
      </c>
      <c r="AP17" s="27" t="s">
        <v>9</v>
      </c>
      <c r="AQ17" s="65"/>
    </row>
    <row r="19" spans="2:43" ht="185.25" customHeight="1" x14ac:dyDescent="0.35">
      <c r="B19" s="187" t="s">
        <v>106</v>
      </c>
      <c r="C19" s="187"/>
      <c r="D19" s="187"/>
      <c r="E19" s="187"/>
      <c r="F19" s="187"/>
      <c r="G19" s="187"/>
      <c r="H19" s="187"/>
      <c r="I19" s="187"/>
      <c r="J19" s="187"/>
      <c r="K19" s="187"/>
      <c r="L19" s="187"/>
    </row>
  </sheetData>
  <mergeCells count="12">
    <mergeCell ref="B19:L19"/>
    <mergeCell ref="AK4:AM4"/>
    <mergeCell ref="AN4:AP4"/>
    <mergeCell ref="B4:B5"/>
    <mergeCell ref="C4:G4"/>
    <mergeCell ref="H4:L4"/>
    <mergeCell ref="M4:Q4"/>
    <mergeCell ref="R4:V4"/>
    <mergeCell ref="W4:AA4"/>
    <mergeCell ref="AB4:AD4"/>
    <mergeCell ref="AE4:AG4"/>
    <mergeCell ref="AH4:AJ4"/>
  </mergeCells>
  <pageMargins left="0.25" right="0.25" top="0.75" bottom="0.75" header="0.3" footer="0.3"/>
  <pageSetup paperSize="9" scale="55" orientation="landscape" r:id="rId1"/>
  <ignoredErrors>
    <ignoredError sqref="E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60EE-9EA8-46A8-AE35-98828AF71D74}">
  <sheetPr>
    <pageSetUpPr fitToPage="1"/>
  </sheetPr>
  <dimension ref="B2:H33"/>
  <sheetViews>
    <sheetView showGridLines="0" workbookViewId="0"/>
  </sheetViews>
  <sheetFormatPr baseColWidth="10" defaultColWidth="11.453125" defaultRowHeight="12.5" x14ac:dyDescent="0.35"/>
  <cols>
    <col min="1" max="1" width="3.7265625" style="2" customWidth="1"/>
    <col min="2" max="2" width="40.54296875" style="2" customWidth="1"/>
    <col min="3" max="8" width="10.453125" style="2" customWidth="1"/>
    <col min="9" max="16384" width="11.453125" style="2"/>
  </cols>
  <sheetData>
    <row r="2" spans="2:8" x14ac:dyDescent="0.35">
      <c r="B2" s="8" t="s">
        <v>135</v>
      </c>
    </row>
    <row r="4" spans="2:8" ht="25" x14ac:dyDescent="0.35">
      <c r="B4" s="35" t="s">
        <v>107</v>
      </c>
      <c r="C4" s="35" t="s">
        <v>31</v>
      </c>
      <c r="D4" s="35" t="s">
        <v>32</v>
      </c>
      <c r="E4" s="35" t="s">
        <v>33</v>
      </c>
      <c r="F4" s="35" t="s">
        <v>92</v>
      </c>
      <c r="G4" s="35" t="s">
        <v>61</v>
      </c>
      <c r="H4" s="35" t="s">
        <v>11</v>
      </c>
    </row>
    <row r="5" spans="2:8" x14ac:dyDescent="0.35">
      <c r="B5" s="38" t="s">
        <v>12</v>
      </c>
      <c r="C5" s="36">
        <v>1.1249897521785499</v>
      </c>
      <c r="D5" s="36">
        <v>1.0566504896300399</v>
      </c>
      <c r="E5" s="36">
        <v>1.6137496527959401</v>
      </c>
      <c r="F5" s="36">
        <v>2.3669287724631198</v>
      </c>
      <c r="G5" s="36">
        <v>5.3537867687560503</v>
      </c>
      <c r="H5" s="37">
        <v>2.1590228084200702</v>
      </c>
    </row>
    <row r="6" spans="2:8" x14ac:dyDescent="0.35">
      <c r="B6" s="38" t="s">
        <v>13</v>
      </c>
      <c r="C6" s="36">
        <v>1.0172365143215401</v>
      </c>
      <c r="D6" s="36">
        <v>2.9590807763620699</v>
      </c>
      <c r="E6" s="36">
        <v>8.2220043046353197</v>
      </c>
      <c r="F6" s="36">
        <v>14.2211697183663</v>
      </c>
      <c r="G6" s="36">
        <v>17.080050938255901</v>
      </c>
      <c r="H6" s="37">
        <v>8.8390151626379492</v>
      </c>
    </row>
    <row r="7" spans="2:8" ht="25" x14ac:dyDescent="0.35">
      <c r="B7" s="38" t="s">
        <v>102</v>
      </c>
      <c r="C7" s="34">
        <v>0.80440578904806903</v>
      </c>
      <c r="D7" s="36">
        <v>3.6696644352857501</v>
      </c>
      <c r="E7" s="36">
        <v>7.2786921088587002</v>
      </c>
      <c r="F7" s="36">
        <v>8.4796197080019304</v>
      </c>
      <c r="G7" s="36">
        <v>8.2567535915060404</v>
      </c>
      <c r="H7" s="37">
        <v>6.3971239717117596</v>
      </c>
    </row>
    <row r="8" spans="2:8" x14ac:dyDescent="0.35">
      <c r="B8" s="38" t="s">
        <v>15</v>
      </c>
      <c r="C8" s="36">
        <v>28.561869230012601</v>
      </c>
      <c r="D8" s="36">
        <v>36.847854286602001</v>
      </c>
      <c r="E8" s="36">
        <v>40.345550600462502</v>
      </c>
      <c r="F8" s="36">
        <v>45.9488922795015</v>
      </c>
      <c r="G8" s="36">
        <v>48.221343842296903</v>
      </c>
      <c r="H8" s="37">
        <v>40.975267482834099</v>
      </c>
    </row>
    <row r="9" spans="2:8" x14ac:dyDescent="0.35">
      <c r="B9" s="38" t="s">
        <v>16</v>
      </c>
      <c r="C9" s="36">
        <v>7.38399023625057</v>
      </c>
      <c r="D9" s="36">
        <v>7.52669722446457</v>
      </c>
      <c r="E9" s="36">
        <v>6.1015645883944902</v>
      </c>
      <c r="F9" s="36">
        <v>4.5487049672715996</v>
      </c>
      <c r="G9" s="36">
        <v>4.3843127987613499</v>
      </c>
      <c r="H9" s="37">
        <v>6.0226647429716103</v>
      </c>
    </row>
    <row r="10" spans="2:8" x14ac:dyDescent="0.35">
      <c r="B10" s="38" t="s">
        <v>17</v>
      </c>
      <c r="C10" s="36">
        <v>61.107508478188699</v>
      </c>
      <c r="D10" s="36">
        <v>47.940052787655503</v>
      </c>
      <c r="E10" s="36">
        <v>36.438438744853102</v>
      </c>
      <c r="F10" s="36">
        <v>24.434684554395599</v>
      </c>
      <c r="G10" s="36">
        <v>16.703752060423799</v>
      </c>
      <c r="H10" s="37">
        <v>35.606905831424498</v>
      </c>
    </row>
    <row r="11" spans="2:8" x14ac:dyDescent="0.35">
      <c r="B11" s="40" t="s">
        <v>11</v>
      </c>
      <c r="C11" s="37">
        <v>100</v>
      </c>
      <c r="D11" s="37">
        <v>100</v>
      </c>
      <c r="E11" s="37">
        <v>100</v>
      </c>
      <c r="F11" s="37">
        <v>100</v>
      </c>
      <c r="G11" s="37">
        <v>100</v>
      </c>
      <c r="H11" s="37">
        <v>100</v>
      </c>
    </row>
    <row r="12" spans="2:8" x14ac:dyDescent="0.35">
      <c r="B12" s="12"/>
      <c r="C12" s="18"/>
      <c r="D12" s="18"/>
      <c r="E12" s="18"/>
      <c r="F12" s="18"/>
      <c r="G12" s="18"/>
      <c r="H12" s="18"/>
    </row>
    <row r="13" spans="2:8" ht="81.75" customHeight="1" x14ac:dyDescent="0.35">
      <c r="B13" s="205" t="s">
        <v>125</v>
      </c>
      <c r="C13" s="205"/>
      <c r="D13" s="205"/>
      <c r="E13" s="205"/>
      <c r="F13" s="205"/>
      <c r="G13" s="205"/>
      <c r="H13" s="205"/>
    </row>
    <row r="14" spans="2:8" x14ac:dyDescent="0.35">
      <c r="B14" s="3"/>
    </row>
    <row r="15" spans="2:8" x14ac:dyDescent="0.35">
      <c r="B15" s="4"/>
    </row>
    <row r="16" spans="2:8"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row r="32" spans="2:2" x14ac:dyDescent="0.35">
      <c r="B32" s="4"/>
    </row>
    <row r="33" spans="2:2" x14ac:dyDescent="0.35">
      <c r="B33" s="4"/>
    </row>
  </sheetData>
  <mergeCells count="1">
    <mergeCell ref="B13:H13"/>
  </mergeCells>
  <pageMargins left="0.7" right="0.7" top="0.75" bottom="0.75"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DD1A-9E1D-49E2-B483-FFB3EF15F995}">
  <sheetPr>
    <pageSetUpPr fitToPage="1"/>
  </sheetPr>
  <dimension ref="B2:H16"/>
  <sheetViews>
    <sheetView workbookViewId="0"/>
  </sheetViews>
  <sheetFormatPr baseColWidth="10" defaultColWidth="11.453125" defaultRowHeight="14.5" x14ac:dyDescent="0.35"/>
  <cols>
    <col min="1" max="1" width="3.453125" style="164" customWidth="1"/>
    <col min="2" max="2" width="56.54296875" style="164" customWidth="1"/>
    <col min="3" max="16384" width="11.453125" style="164"/>
  </cols>
  <sheetData>
    <row r="2" spans="2:8" x14ac:dyDescent="0.35">
      <c r="B2" s="140" t="s">
        <v>168</v>
      </c>
      <c r="C2" s="95"/>
      <c r="D2" s="95"/>
      <c r="E2" s="95"/>
    </row>
    <row r="3" spans="2:8" x14ac:dyDescent="0.35">
      <c r="B3" s="95"/>
      <c r="C3" s="95"/>
      <c r="D3" s="95"/>
      <c r="E3" s="165"/>
    </row>
    <row r="4" spans="2:8" x14ac:dyDescent="0.35">
      <c r="B4" s="166"/>
      <c r="C4" s="169">
        <v>2022</v>
      </c>
      <c r="D4" s="169">
        <v>2018</v>
      </c>
      <c r="E4" s="169">
        <v>2014</v>
      </c>
      <c r="F4" s="167">
        <v>2010</v>
      </c>
    </row>
    <row r="5" spans="2:8" x14ac:dyDescent="0.35">
      <c r="B5" s="97" t="s">
        <v>49</v>
      </c>
      <c r="C5" s="168">
        <v>69190</v>
      </c>
      <c r="D5" s="168">
        <v>76340</v>
      </c>
      <c r="E5" s="168">
        <v>73600</v>
      </c>
      <c r="F5" s="168">
        <v>70740</v>
      </c>
    </row>
    <row r="6" spans="2:8" x14ac:dyDescent="0.35">
      <c r="B6" s="98" t="s">
        <v>98</v>
      </c>
      <c r="C6" s="168">
        <v>60660</v>
      </c>
      <c r="D6" s="168">
        <v>48210</v>
      </c>
      <c r="E6" s="168">
        <v>40510</v>
      </c>
      <c r="F6" s="168">
        <v>39090</v>
      </c>
    </row>
    <row r="7" spans="2:8" x14ac:dyDescent="0.35">
      <c r="B7" s="97" t="s">
        <v>45</v>
      </c>
      <c r="C7" s="168">
        <v>14240</v>
      </c>
      <c r="D7" s="168">
        <v>14550</v>
      </c>
      <c r="E7" s="168">
        <v>14380</v>
      </c>
      <c r="F7" s="168">
        <v>14160</v>
      </c>
    </row>
    <row r="8" spans="2:8" x14ac:dyDescent="0.35">
      <c r="B8" s="97" t="s">
        <v>48</v>
      </c>
      <c r="C8" s="168">
        <v>11580</v>
      </c>
      <c r="D8" s="168">
        <v>12390</v>
      </c>
      <c r="E8" s="168">
        <v>10960</v>
      </c>
      <c r="F8" s="168">
        <v>11280</v>
      </c>
    </row>
    <row r="9" spans="2:8" x14ac:dyDescent="0.35">
      <c r="B9" s="97" t="s">
        <v>119</v>
      </c>
      <c r="C9" s="168">
        <v>8360</v>
      </c>
      <c r="D9" s="168">
        <v>6600</v>
      </c>
      <c r="E9" s="168">
        <v>5440</v>
      </c>
      <c r="F9" s="168">
        <v>4510</v>
      </c>
    </row>
    <row r="10" spans="2:8" x14ac:dyDescent="0.35">
      <c r="B10" s="97" t="s">
        <v>46</v>
      </c>
      <c r="C10" s="168">
        <v>7050</v>
      </c>
      <c r="D10" s="168">
        <v>6590</v>
      </c>
      <c r="E10" s="168">
        <v>7260</v>
      </c>
      <c r="F10" s="168">
        <v>7210</v>
      </c>
    </row>
    <row r="11" spans="2:8" x14ac:dyDescent="0.35">
      <c r="B11" s="97" t="s">
        <v>47</v>
      </c>
      <c r="C11" s="168">
        <v>3920</v>
      </c>
      <c r="D11" s="168">
        <v>2490</v>
      </c>
      <c r="E11" s="168">
        <v>3080</v>
      </c>
      <c r="F11" s="168">
        <v>1720</v>
      </c>
    </row>
    <row r="12" spans="2:8" x14ac:dyDescent="0.35">
      <c r="B12" s="97" t="s">
        <v>44</v>
      </c>
      <c r="C12" s="168">
        <v>1310</v>
      </c>
      <c r="D12" s="168">
        <v>1450</v>
      </c>
      <c r="E12" s="168">
        <v>2660</v>
      </c>
      <c r="F12" s="168">
        <v>2510</v>
      </c>
    </row>
    <row r="13" spans="2:8" x14ac:dyDescent="0.35">
      <c r="B13" s="97" t="s">
        <v>43</v>
      </c>
      <c r="C13" s="168">
        <v>420</v>
      </c>
      <c r="D13" s="168">
        <v>590</v>
      </c>
      <c r="E13" s="168">
        <v>440</v>
      </c>
      <c r="F13" s="168">
        <v>440</v>
      </c>
    </row>
    <row r="14" spans="2:8" x14ac:dyDescent="0.35">
      <c r="B14" s="96" t="s">
        <v>19</v>
      </c>
      <c r="C14" s="170">
        <v>176730</v>
      </c>
      <c r="D14" s="170">
        <v>169210</v>
      </c>
      <c r="E14" s="170">
        <v>158340</v>
      </c>
      <c r="F14" s="170">
        <v>151660</v>
      </c>
    </row>
    <row r="16" spans="2:8" ht="72.75" customHeight="1" x14ac:dyDescent="0.35">
      <c r="B16" s="196" t="s">
        <v>121</v>
      </c>
      <c r="C16" s="196"/>
      <c r="D16" s="196"/>
      <c r="E16" s="196"/>
      <c r="F16" s="196"/>
      <c r="G16" s="148"/>
      <c r="H16" s="148"/>
    </row>
  </sheetData>
  <mergeCells count="1">
    <mergeCell ref="B16:F16"/>
  </mergeCells>
  <pageMargins left="0.7" right="0.7" top="0.75" bottom="0.75" header="0.3" footer="0.3"/>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3F8D-1696-4E0F-A39B-775A71DAA6A3}">
  <sheetPr>
    <pageSetUpPr fitToPage="1"/>
  </sheetPr>
  <dimension ref="B1:M16"/>
  <sheetViews>
    <sheetView showGridLines="0" workbookViewId="0"/>
  </sheetViews>
  <sheetFormatPr baseColWidth="10" defaultRowHeight="12.5" x14ac:dyDescent="0.35"/>
  <cols>
    <col min="1" max="1" width="3.7265625" style="2" customWidth="1"/>
    <col min="2" max="2" width="54.7265625" style="2" customWidth="1"/>
    <col min="3" max="3" width="12.1796875" style="2" bestFit="1" customWidth="1"/>
    <col min="4" max="4" width="15.81640625" style="2" customWidth="1"/>
    <col min="5" max="5" width="12" style="2" bestFit="1" customWidth="1"/>
    <col min="6" max="7" width="11" style="2" bestFit="1" customWidth="1"/>
    <col min="8" max="8" width="12.26953125" style="2" customWidth="1"/>
    <col min="9" max="9" width="12" style="2" bestFit="1" customWidth="1"/>
    <col min="10" max="11" width="12" style="2" customWidth="1"/>
    <col min="12" max="259" width="11.453125" style="2"/>
    <col min="260" max="260" width="3.7265625" style="2" customWidth="1"/>
    <col min="261" max="261" width="54.7265625" style="2" customWidth="1"/>
    <col min="262" max="262" width="12.1796875" style="2" bestFit="1" customWidth="1"/>
    <col min="263" max="264" width="12" style="2" bestFit="1" customWidth="1"/>
    <col min="265" max="266" width="11" style="2" bestFit="1" customWidth="1"/>
    <col min="267" max="267" width="12" style="2" bestFit="1" customWidth="1"/>
    <col min="268" max="515" width="11.453125" style="2"/>
    <col min="516" max="516" width="3.7265625" style="2" customWidth="1"/>
    <col min="517" max="517" width="54.7265625" style="2" customWidth="1"/>
    <col min="518" max="518" width="12.1796875" style="2" bestFit="1" customWidth="1"/>
    <col min="519" max="520" width="12" style="2" bestFit="1" customWidth="1"/>
    <col min="521" max="522" width="11" style="2" bestFit="1" customWidth="1"/>
    <col min="523" max="523" width="12" style="2" bestFit="1" customWidth="1"/>
    <col min="524" max="771" width="11.453125" style="2"/>
    <col min="772" max="772" width="3.7265625" style="2" customWidth="1"/>
    <col min="773" max="773" width="54.7265625" style="2" customWidth="1"/>
    <col min="774" max="774" width="12.1796875" style="2" bestFit="1" customWidth="1"/>
    <col min="775" max="776" width="12" style="2" bestFit="1" customWidth="1"/>
    <col min="777" max="778" width="11" style="2" bestFit="1" customWidth="1"/>
    <col min="779" max="779" width="12" style="2" bestFit="1" customWidth="1"/>
    <col min="780" max="1027" width="11.453125" style="2"/>
    <col min="1028" max="1028" width="3.7265625" style="2" customWidth="1"/>
    <col min="1029" max="1029" width="54.7265625" style="2" customWidth="1"/>
    <col min="1030" max="1030" width="12.1796875" style="2" bestFit="1" customWidth="1"/>
    <col min="1031" max="1032" width="12" style="2" bestFit="1" customWidth="1"/>
    <col min="1033" max="1034" width="11" style="2" bestFit="1" customWidth="1"/>
    <col min="1035" max="1035" width="12" style="2" bestFit="1" customWidth="1"/>
    <col min="1036" max="1283" width="11.453125" style="2"/>
    <col min="1284" max="1284" width="3.7265625" style="2" customWidth="1"/>
    <col min="1285" max="1285" width="54.7265625" style="2" customWidth="1"/>
    <col min="1286" max="1286" width="12.1796875" style="2" bestFit="1" customWidth="1"/>
    <col min="1287" max="1288" width="12" style="2" bestFit="1" customWidth="1"/>
    <col min="1289" max="1290" width="11" style="2" bestFit="1" customWidth="1"/>
    <col min="1291" max="1291" width="12" style="2" bestFit="1" customWidth="1"/>
    <col min="1292" max="1539" width="11.453125" style="2"/>
    <col min="1540" max="1540" width="3.7265625" style="2" customWidth="1"/>
    <col min="1541" max="1541" width="54.7265625" style="2" customWidth="1"/>
    <col min="1542" max="1542" width="12.1796875" style="2" bestFit="1" customWidth="1"/>
    <col min="1543" max="1544" width="12" style="2" bestFit="1" customWidth="1"/>
    <col min="1545" max="1546" width="11" style="2" bestFit="1" customWidth="1"/>
    <col min="1547" max="1547" width="12" style="2" bestFit="1" customWidth="1"/>
    <col min="1548" max="1795" width="11.453125" style="2"/>
    <col min="1796" max="1796" width="3.7265625" style="2" customWidth="1"/>
    <col min="1797" max="1797" width="54.7265625" style="2" customWidth="1"/>
    <col min="1798" max="1798" width="12.1796875" style="2" bestFit="1" customWidth="1"/>
    <col min="1799" max="1800" width="12" style="2" bestFit="1" customWidth="1"/>
    <col min="1801" max="1802" width="11" style="2" bestFit="1" customWidth="1"/>
    <col min="1803" max="1803" width="12" style="2" bestFit="1" customWidth="1"/>
    <col min="1804" max="2051" width="11.453125" style="2"/>
    <col min="2052" max="2052" width="3.7265625" style="2" customWidth="1"/>
    <col min="2053" max="2053" width="54.7265625" style="2" customWidth="1"/>
    <col min="2054" max="2054" width="12.1796875" style="2" bestFit="1" customWidth="1"/>
    <col min="2055" max="2056" width="12" style="2" bestFit="1" customWidth="1"/>
    <col min="2057" max="2058" width="11" style="2" bestFit="1" customWidth="1"/>
    <col min="2059" max="2059" width="12" style="2" bestFit="1" customWidth="1"/>
    <col min="2060" max="2307" width="11.453125" style="2"/>
    <col min="2308" max="2308" width="3.7265625" style="2" customWidth="1"/>
    <col min="2309" max="2309" width="54.7265625" style="2" customWidth="1"/>
    <col min="2310" max="2310" width="12.1796875" style="2" bestFit="1" customWidth="1"/>
    <col min="2311" max="2312" width="12" style="2" bestFit="1" customWidth="1"/>
    <col min="2313" max="2314" width="11" style="2" bestFit="1" customWidth="1"/>
    <col min="2315" max="2315" width="12" style="2" bestFit="1" customWidth="1"/>
    <col min="2316" max="2563" width="11.453125" style="2"/>
    <col min="2564" max="2564" width="3.7265625" style="2" customWidth="1"/>
    <col min="2565" max="2565" width="54.7265625" style="2" customWidth="1"/>
    <col min="2566" max="2566" width="12.1796875" style="2" bestFit="1" customWidth="1"/>
    <col min="2567" max="2568" width="12" style="2" bestFit="1" customWidth="1"/>
    <col min="2569" max="2570" width="11" style="2" bestFit="1" customWidth="1"/>
    <col min="2571" max="2571" width="12" style="2" bestFit="1" customWidth="1"/>
    <col min="2572" max="2819" width="11.453125" style="2"/>
    <col min="2820" max="2820" width="3.7265625" style="2" customWidth="1"/>
    <col min="2821" max="2821" width="54.7265625" style="2" customWidth="1"/>
    <col min="2822" max="2822" width="12.1796875" style="2" bestFit="1" customWidth="1"/>
    <col min="2823" max="2824" width="12" style="2" bestFit="1" customWidth="1"/>
    <col min="2825" max="2826" width="11" style="2" bestFit="1" customWidth="1"/>
    <col min="2827" max="2827" width="12" style="2" bestFit="1" customWidth="1"/>
    <col min="2828" max="3075" width="11.453125" style="2"/>
    <col min="3076" max="3076" width="3.7265625" style="2" customWidth="1"/>
    <col min="3077" max="3077" width="54.7265625" style="2" customWidth="1"/>
    <col min="3078" max="3078" width="12.1796875" style="2" bestFit="1" customWidth="1"/>
    <col min="3079" max="3080" width="12" style="2" bestFit="1" customWidth="1"/>
    <col min="3081" max="3082" width="11" style="2" bestFit="1" customWidth="1"/>
    <col min="3083" max="3083" width="12" style="2" bestFit="1" customWidth="1"/>
    <col min="3084" max="3331" width="11.453125" style="2"/>
    <col min="3332" max="3332" width="3.7265625" style="2" customWidth="1"/>
    <col min="3333" max="3333" width="54.7265625" style="2" customWidth="1"/>
    <col min="3334" max="3334" width="12.1796875" style="2" bestFit="1" customWidth="1"/>
    <col min="3335" max="3336" width="12" style="2" bestFit="1" customWidth="1"/>
    <col min="3337" max="3338" width="11" style="2" bestFit="1" customWidth="1"/>
    <col min="3339" max="3339" width="12" style="2" bestFit="1" customWidth="1"/>
    <col min="3340" max="3587" width="11.453125" style="2"/>
    <col min="3588" max="3588" width="3.7265625" style="2" customWidth="1"/>
    <col min="3589" max="3589" width="54.7265625" style="2" customWidth="1"/>
    <col min="3590" max="3590" width="12.1796875" style="2" bestFit="1" customWidth="1"/>
    <col min="3591" max="3592" width="12" style="2" bestFit="1" customWidth="1"/>
    <col min="3593" max="3594" width="11" style="2" bestFit="1" customWidth="1"/>
    <col min="3595" max="3595" width="12" style="2" bestFit="1" customWidth="1"/>
    <col min="3596" max="3843" width="11.453125" style="2"/>
    <col min="3844" max="3844" width="3.7265625" style="2" customWidth="1"/>
    <col min="3845" max="3845" width="54.7265625" style="2" customWidth="1"/>
    <col min="3846" max="3846" width="12.1796875" style="2" bestFit="1" customWidth="1"/>
    <col min="3847" max="3848" width="12" style="2" bestFit="1" customWidth="1"/>
    <col min="3849" max="3850" width="11" style="2" bestFit="1" customWidth="1"/>
    <col min="3851" max="3851" width="12" style="2" bestFit="1" customWidth="1"/>
    <col min="3852" max="4099" width="11.453125" style="2"/>
    <col min="4100" max="4100" width="3.7265625" style="2" customWidth="1"/>
    <col min="4101" max="4101" width="54.7265625" style="2" customWidth="1"/>
    <col min="4102" max="4102" width="12.1796875" style="2" bestFit="1" customWidth="1"/>
    <col min="4103" max="4104" width="12" style="2" bestFit="1" customWidth="1"/>
    <col min="4105" max="4106" width="11" style="2" bestFit="1" customWidth="1"/>
    <col min="4107" max="4107" width="12" style="2" bestFit="1" customWidth="1"/>
    <col min="4108" max="4355" width="11.453125" style="2"/>
    <col min="4356" max="4356" width="3.7265625" style="2" customWidth="1"/>
    <col min="4357" max="4357" width="54.7265625" style="2" customWidth="1"/>
    <col min="4358" max="4358" width="12.1796875" style="2" bestFit="1" customWidth="1"/>
    <col min="4359" max="4360" width="12" style="2" bestFit="1" customWidth="1"/>
    <col min="4361" max="4362" width="11" style="2" bestFit="1" customWidth="1"/>
    <col min="4363" max="4363" width="12" style="2" bestFit="1" customWidth="1"/>
    <col min="4364" max="4611" width="11.453125" style="2"/>
    <col min="4612" max="4612" width="3.7265625" style="2" customWidth="1"/>
    <col min="4613" max="4613" width="54.7265625" style="2" customWidth="1"/>
    <col min="4614" max="4614" width="12.1796875" style="2" bestFit="1" customWidth="1"/>
    <col min="4615" max="4616" width="12" style="2" bestFit="1" customWidth="1"/>
    <col min="4617" max="4618" width="11" style="2" bestFit="1" customWidth="1"/>
    <col min="4619" max="4619" width="12" style="2" bestFit="1" customWidth="1"/>
    <col min="4620" max="4867" width="11.453125" style="2"/>
    <col min="4868" max="4868" width="3.7265625" style="2" customWidth="1"/>
    <col min="4869" max="4869" width="54.7265625" style="2" customWidth="1"/>
    <col min="4870" max="4870" width="12.1796875" style="2" bestFit="1" customWidth="1"/>
    <col min="4871" max="4872" width="12" style="2" bestFit="1" customWidth="1"/>
    <col min="4873" max="4874" width="11" style="2" bestFit="1" customWidth="1"/>
    <col min="4875" max="4875" width="12" style="2" bestFit="1" customWidth="1"/>
    <col min="4876" max="5123" width="11.453125" style="2"/>
    <col min="5124" max="5124" width="3.7265625" style="2" customWidth="1"/>
    <col min="5125" max="5125" width="54.7265625" style="2" customWidth="1"/>
    <col min="5126" max="5126" width="12.1796875" style="2" bestFit="1" customWidth="1"/>
    <col min="5127" max="5128" width="12" style="2" bestFit="1" customWidth="1"/>
    <col min="5129" max="5130" width="11" style="2" bestFit="1" customWidth="1"/>
    <col min="5131" max="5131" width="12" style="2" bestFit="1" customWidth="1"/>
    <col min="5132" max="5379" width="11.453125" style="2"/>
    <col min="5380" max="5380" width="3.7265625" style="2" customWidth="1"/>
    <col min="5381" max="5381" width="54.7265625" style="2" customWidth="1"/>
    <col min="5382" max="5382" width="12.1796875" style="2" bestFit="1" customWidth="1"/>
    <col min="5383" max="5384" width="12" style="2" bestFit="1" customWidth="1"/>
    <col min="5385" max="5386" width="11" style="2" bestFit="1" customWidth="1"/>
    <col min="5387" max="5387" width="12" style="2" bestFit="1" customWidth="1"/>
    <col min="5388" max="5635" width="11.453125" style="2"/>
    <col min="5636" max="5636" width="3.7265625" style="2" customWidth="1"/>
    <col min="5637" max="5637" width="54.7265625" style="2" customWidth="1"/>
    <col min="5638" max="5638" width="12.1796875" style="2" bestFit="1" customWidth="1"/>
    <col min="5639" max="5640" width="12" style="2" bestFit="1" customWidth="1"/>
    <col min="5641" max="5642" width="11" style="2" bestFit="1" customWidth="1"/>
    <col min="5643" max="5643" width="12" style="2" bestFit="1" customWidth="1"/>
    <col min="5644" max="5891" width="11.453125" style="2"/>
    <col min="5892" max="5892" width="3.7265625" style="2" customWidth="1"/>
    <col min="5893" max="5893" width="54.7265625" style="2" customWidth="1"/>
    <col min="5894" max="5894" width="12.1796875" style="2" bestFit="1" customWidth="1"/>
    <col min="5895" max="5896" width="12" style="2" bestFit="1" customWidth="1"/>
    <col min="5897" max="5898" width="11" style="2" bestFit="1" customWidth="1"/>
    <col min="5899" max="5899" width="12" style="2" bestFit="1" customWidth="1"/>
    <col min="5900" max="6147" width="11.453125" style="2"/>
    <col min="6148" max="6148" width="3.7265625" style="2" customWidth="1"/>
    <col min="6149" max="6149" width="54.7265625" style="2" customWidth="1"/>
    <col min="6150" max="6150" width="12.1796875" style="2" bestFit="1" customWidth="1"/>
    <col min="6151" max="6152" width="12" style="2" bestFit="1" customWidth="1"/>
    <col min="6153" max="6154" width="11" style="2" bestFit="1" customWidth="1"/>
    <col min="6155" max="6155" width="12" style="2" bestFit="1" customWidth="1"/>
    <col min="6156" max="6403" width="11.453125" style="2"/>
    <col min="6404" max="6404" width="3.7265625" style="2" customWidth="1"/>
    <col min="6405" max="6405" width="54.7265625" style="2" customWidth="1"/>
    <col min="6406" max="6406" width="12.1796875" style="2" bestFit="1" customWidth="1"/>
    <col min="6407" max="6408" width="12" style="2" bestFit="1" customWidth="1"/>
    <col min="6409" max="6410" width="11" style="2" bestFit="1" customWidth="1"/>
    <col min="6411" max="6411" width="12" style="2" bestFit="1" customWidth="1"/>
    <col min="6412" max="6659" width="11.453125" style="2"/>
    <col min="6660" max="6660" width="3.7265625" style="2" customWidth="1"/>
    <col min="6661" max="6661" width="54.7265625" style="2" customWidth="1"/>
    <col min="6662" max="6662" width="12.1796875" style="2" bestFit="1" customWidth="1"/>
    <col min="6663" max="6664" width="12" style="2" bestFit="1" customWidth="1"/>
    <col min="6665" max="6666" width="11" style="2" bestFit="1" customWidth="1"/>
    <col min="6667" max="6667" width="12" style="2" bestFit="1" customWidth="1"/>
    <col min="6668" max="6915" width="11.453125" style="2"/>
    <col min="6916" max="6916" width="3.7265625" style="2" customWidth="1"/>
    <col min="6917" max="6917" width="54.7265625" style="2" customWidth="1"/>
    <col min="6918" max="6918" width="12.1796875" style="2" bestFit="1" customWidth="1"/>
    <col min="6919" max="6920" width="12" style="2" bestFit="1" customWidth="1"/>
    <col min="6921" max="6922" width="11" style="2" bestFit="1" customWidth="1"/>
    <col min="6923" max="6923" width="12" style="2" bestFit="1" customWidth="1"/>
    <col min="6924" max="7171" width="11.453125" style="2"/>
    <col min="7172" max="7172" width="3.7265625" style="2" customWidth="1"/>
    <col min="7173" max="7173" width="54.7265625" style="2" customWidth="1"/>
    <col min="7174" max="7174" width="12.1796875" style="2" bestFit="1" customWidth="1"/>
    <col min="7175" max="7176" width="12" style="2" bestFit="1" customWidth="1"/>
    <col min="7177" max="7178" width="11" style="2" bestFit="1" customWidth="1"/>
    <col min="7179" max="7179" width="12" style="2" bestFit="1" customWidth="1"/>
    <col min="7180" max="7427" width="11.453125" style="2"/>
    <col min="7428" max="7428" width="3.7265625" style="2" customWidth="1"/>
    <col min="7429" max="7429" width="54.7265625" style="2" customWidth="1"/>
    <col min="7430" max="7430" width="12.1796875" style="2" bestFit="1" customWidth="1"/>
    <col min="7431" max="7432" width="12" style="2" bestFit="1" customWidth="1"/>
    <col min="7433" max="7434" width="11" style="2" bestFit="1" customWidth="1"/>
    <col min="7435" max="7435" width="12" style="2" bestFit="1" customWidth="1"/>
    <col min="7436" max="7683" width="11.453125" style="2"/>
    <col min="7684" max="7684" width="3.7265625" style="2" customWidth="1"/>
    <col min="7685" max="7685" width="54.7265625" style="2" customWidth="1"/>
    <col min="7686" max="7686" width="12.1796875" style="2" bestFit="1" customWidth="1"/>
    <col min="7687" max="7688" width="12" style="2" bestFit="1" customWidth="1"/>
    <col min="7689" max="7690" width="11" style="2" bestFit="1" customWidth="1"/>
    <col min="7691" max="7691" width="12" style="2" bestFit="1" customWidth="1"/>
    <col min="7692" max="7939" width="11.453125" style="2"/>
    <col min="7940" max="7940" width="3.7265625" style="2" customWidth="1"/>
    <col min="7941" max="7941" width="54.7265625" style="2" customWidth="1"/>
    <col min="7942" max="7942" width="12.1796875" style="2" bestFit="1" customWidth="1"/>
    <col min="7943" max="7944" width="12" style="2" bestFit="1" customWidth="1"/>
    <col min="7945" max="7946" width="11" style="2" bestFit="1" customWidth="1"/>
    <col min="7947" max="7947" width="12" style="2" bestFit="1" customWidth="1"/>
    <col min="7948" max="8195" width="11.453125" style="2"/>
    <col min="8196" max="8196" width="3.7265625" style="2" customWidth="1"/>
    <col min="8197" max="8197" width="54.7265625" style="2" customWidth="1"/>
    <col min="8198" max="8198" width="12.1796875" style="2" bestFit="1" customWidth="1"/>
    <col min="8199" max="8200" width="12" style="2" bestFit="1" customWidth="1"/>
    <col min="8201" max="8202" width="11" style="2" bestFit="1" customWidth="1"/>
    <col min="8203" max="8203" width="12" style="2" bestFit="1" customWidth="1"/>
    <col min="8204" max="8451" width="11.453125" style="2"/>
    <col min="8452" max="8452" width="3.7265625" style="2" customWidth="1"/>
    <col min="8453" max="8453" width="54.7265625" style="2" customWidth="1"/>
    <col min="8454" max="8454" width="12.1796875" style="2" bestFit="1" customWidth="1"/>
    <col min="8455" max="8456" width="12" style="2" bestFit="1" customWidth="1"/>
    <col min="8457" max="8458" width="11" style="2" bestFit="1" customWidth="1"/>
    <col min="8459" max="8459" width="12" style="2" bestFit="1" customWidth="1"/>
    <col min="8460" max="8707" width="11.453125" style="2"/>
    <col min="8708" max="8708" width="3.7265625" style="2" customWidth="1"/>
    <col min="8709" max="8709" width="54.7265625" style="2" customWidth="1"/>
    <col min="8710" max="8710" width="12.1796875" style="2" bestFit="1" customWidth="1"/>
    <col min="8711" max="8712" width="12" style="2" bestFit="1" customWidth="1"/>
    <col min="8713" max="8714" width="11" style="2" bestFit="1" customWidth="1"/>
    <col min="8715" max="8715" width="12" style="2" bestFit="1" customWidth="1"/>
    <col min="8716" max="8963" width="11.453125" style="2"/>
    <col min="8964" max="8964" width="3.7265625" style="2" customWidth="1"/>
    <col min="8965" max="8965" width="54.7265625" style="2" customWidth="1"/>
    <col min="8966" max="8966" width="12.1796875" style="2" bestFit="1" customWidth="1"/>
    <col min="8967" max="8968" width="12" style="2" bestFit="1" customWidth="1"/>
    <col min="8969" max="8970" width="11" style="2" bestFit="1" customWidth="1"/>
    <col min="8971" max="8971" width="12" style="2" bestFit="1" customWidth="1"/>
    <col min="8972" max="9219" width="11.453125" style="2"/>
    <col min="9220" max="9220" width="3.7265625" style="2" customWidth="1"/>
    <col min="9221" max="9221" width="54.7265625" style="2" customWidth="1"/>
    <col min="9222" max="9222" width="12.1796875" style="2" bestFit="1" customWidth="1"/>
    <col min="9223" max="9224" width="12" style="2" bestFit="1" customWidth="1"/>
    <col min="9225" max="9226" width="11" style="2" bestFit="1" customWidth="1"/>
    <col min="9227" max="9227" width="12" style="2" bestFit="1" customWidth="1"/>
    <col min="9228" max="9475" width="11.453125" style="2"/>
    <col min="9476" max="9476" width="3.7265625" style="2" customWidth="1"/>
    <col min="9477" max="9477" width="54.7265625" style="2" customWidth="1"/>
    <col min="9478" max="9478" width="12.1796875" style="2" bestFit="1" customWidth="1"/>
    <col min="9479" max="9480" width="12" style="2" bestFit="1" customWidth="1"/>
    <col min="9481" max="9482" width="11" style="2" bestFit="1" customWidth="1"/>
    <col min="9483" max="9483" width="12" style="2" bestFit="1" customWidth="1"/>
    <col min="9484" max="9731" width="11.453125" style="2"/>
    <col min="9732" max="9732" width="3.7265625" style="2" customWidth="1"/>
    <col min="9733" max="9733" width="54.7265625" style="2" customWidth="1"/>
    <col min="9734" max="9734" width="12.1796875" style="2" bestFit="1" customWidth="1"/>
    <col min="9735" max="9736" width="12" style="2" bestFit="1" customWidth="1"/>
    <col min="9737" max="9738" width="11" style="2" bestFit="1" customWidth="1"/>
    <col min="9739" max="9739" width="12" style="2" bestFit="1" customWidth="1"/>
    <col min="9740" max="9987" width="11.453125" style="2"/>
    <col min="9988" max="9988" width="3.7265625" style="2" customWidth="1"/>
    <col min="9989" max="9989" width="54.7265625" style="2" customWidth="1"/>
    <col min="9990" max="9990" width="12.1796875" style="2" bestFit="1" customWidth="1"/>
    <col min="9991" max="9992" width="12" style="2" bestFit="1" customWidth="1"/>
    <col min="9993" max="9994" width="11" style="2" bestFit="1" customWidth="1"/>
    <col min="9995" max="9995" width="12" style="2" bestFit="1" customWidth="1"/>
    <col min="9996" max="10243" width="11.453125" style="2"/>
    <col min="10244" max="10244" width="3.7265625" style="2" customWidth="1"/>
    <col min="10245" max="10245" width="54.7265625" style="2" customWidth="1"/>
    <col min="10246" max="10246" width="12.1796875" style="2" bestFit="1" customWidth="1"/>
    <col min="10247" max="10248" width="12" style="2" bestFit="1" customWidth="1"/>
    <col min="10249" max="10250" width="11" style="2" bestFit="1" customWidth="1"/>
    <col min="10251" max="10251" width="12" style="2" bestFit="1" customWidth="1"/>
    <col min="10252" max="10499" width="11.453125" style="2"/>
    <col min="10500" max="10500" width="3.7265625" style="2" customWidth="1"/>
    <col min="10501" max="10501" width="54.7265625" style="2" customWidth="1"/>
    <col min="10502" max="10502" width="12.1796875" style="2" bestFit="1" customWidth="1"/>
    <col min="10503" max="10504" width="12" style="2" bestFit="1" customWidth="1"/>
    <col min="10505" max="10506" width="11" style="2" bestFit="1" customWidth="1"/>
    <col min="10507" max="10507" width="12" style="2" bestFit="1" customWidth="1"/>
    <col min="10508" max="10755" width="11.453125" style="2"/>
    <col min="10756" max="10756" width="3.7265625" style="2" customWidth="1"/>
    <col min="10757" max="10757" width="54.7265625" style="2" customWidth="1"/>
    <col min="10758" max="10758" width="12.1796875" style="2" bestFit="1" customWidth="1"/>
    <col min="10759" max="10760" width="12" style="2" bestFit="1" customWidth="1"/>
    <col min="10761" max="10762" width="11" style="2" bestFit="1" customWidth="1"/>
    <col min="10763" max="10763" width="12" style="2" bestFit="1" customWidth="1"/>
    <col min="10764" max="11011" width="11.453125" style="2"/>
    <col min="11012" max="11012" width="3.7265625" style="2" customWidth="1"/>
    <col min="11013" max="11013" width="54.7265625" style="2" customWidth="1"/>
    <col min="11014" max="11014" width="12.1796875" style="2" bestFit="1" customWidth="1"/>
    <col min="11015" max="11016" width="12" style="2" bestFit="1" customWidth="1"/>
    <col min="11017" max="11018" width="11" style="2" bestFit="1" customWidth="1"/>
    <col min="11019" max="11019" width="12" style="2" bestFit="1" customWidth="1"/>
    <col min="11020" max="11267" width="11.453125" style="2"/>
    <col min="11268" max="11268" width="3.7265625" style="2" customWidth="1"/>
    <col min="11269" max="11269" width="54.7265625" style="2" customWidth="1"/>
    <col min="11270" max="11270" width="12.1796875" style="2" bestFit="1" customWidth="1"/>
    <col min="11271" max="11272" width="12" style="2" bestFit="1" customWidth="1"/>
    <col min="11273" max="11274" width="11" style="2" bestFit="1" customWidth="1"/>
    <col min="11275" max="11275" width="12" style="2" bestFit="1" customWidth="1"/>
    <col min="11276" max="11523" width="11.453125" style="2"/>
    <col min="11524" max="11524" width="3.7265625" style="2" customWidth="1"/>
    <col min="11525" max="11525" width="54.7265625" style="2" customWidth="1"/>
    <col min="11526" max="11526" width="12.1796875" style="2" bestFit="1" customWidth="1"/>
    <col min="11527" max="11528" width="12" style="2" bestFit="1" customWidth="1"/>
    <col min="11529" max="11530" width="11" style="2" bestFit="1" customWidth="1"/>
    <col min="11531" max="11531" width="12" style="2" bestFit="1" customWidth="1"/>
    <col min="11532" max="11779" width="11.453125" style="2"/>
    <col min="11780" max="11780" width="3.7265625" style="2" customWidth="1"/>
    <col min="11781" max="11781" width="54.7265625" style="2" customWidth="1"/>
    <col min="11782" max="11782" width="12.1796875" style="2" bestFit="1" customWidth="1"/>
    <col min="11783" max="11784" width="12" style="2" bestFit="1" customWidth="1"/>
    <col min="11785" max="11786" width="11" style="2" bestFit="1" customWidth="1"/>
    <col min="11787" max="11787" width="12" style="2" bestFit="1" customWidth="1"/>
    <col min="11788" max="12035" width="11.453125" style="2"/>
    <col min="12036" max="12036" width="3.7265625" style="2" customWidth="1"/>
    <col min="12037" max="12037" width="54.7265625" style="2" customWidth="1"/>
    <col min="12038" max="12038" width="12.1796875" style="2" bestFit="1" customWidth="1"/>
    <col min="12039" max="12040" width="12" style="2" bestFit="1" customWidth="1"/>
    <col min="12041" max="12042" width="11" style="2" bestFit="1" customWidth="1"/>
    <col min="12043" max="12043" width="12" style="2" bestFit="1" customWidth="1"/>
    <col min="12044" max="12291" width="11.453125" style="2"/>
    <col min="12292" max="12292" width="3.7265625" style="2" customWidth="1"/>
    <col min="12293" max="12293" width="54.7265625" style="2" customWidth="1"/>
    <col min="12294" max="12294" width="12.1796875" style="2" bestFit="1" customWidth="1"/>
    <col min="12295" max="12296" width="12" style="2" bestFit="1" customWidth="1"/>
    <col min="12297" max="12298" width="11" style="2" bestFit="1" customWidth="1"/>
    <col min="12299" max="12299" width="12" style="2" bestFit="1" customWidth="1"/>
    <col min="12300" max="12547" width="11.453125" style="2"/>
    <col min="12548" max="12548" width="3.7265625" style="2" customWidth="1"/>
    <col min="12549" max="12549" width="54.7265625" style="2" customWidth="1"/>
    <col min="12550" max="12550" width="12.1796875" style="2" bestFit="1" customWidth="1"/>
    <col min="12551" max="12552" width="12" style="2" bestFit="1" customWidth="1"/>
    <col min="12553" max="12554" width="11" style="2" bestFit="1" customWidth="1"/>
    <col min="12555" max="12555" width="12" style="2" bestFit="1" customWidth="1"/>
    <col min="12556" max="12803" width="11.453125" style="2"/>
    <col min="12804" max="12804" width="3.7265625" style="2" customWidth="1"/>
    <col min="12805" max="12805" width="54.7265625" style="2" customWidth="1"/>
    <col min="12806" max="12806" width="12.1796875" style="2" bestFit="1" customWidth="1"/>
    <col min="12807" max="12808" width="12" style="2" bestFit="1" customWidth="1"/>
    <col min="12809" max="12810" width="11" style="2" bestFit="1" customWidth="1"/>
    <col min="12811" max="12811" width="12" style="2" bestFit="1" customWidth="1"/>
    <col min="12812" max="13059" width="11.453125" style="2"/>
    <col min="13060" max="13060" width="3.7265625" style="2" customWidth="1"/>
    <col min="13061" max="13061" width="54.7265625" style="2" customWidth="1"/>
    <col min="13062" max="13062" width="12.1796875" style="2" bestFit="1" customWidth="1"/>
    <col min="13063" max="13064" width="12" style="2" bestFit="1" customWidth="1"/>
    <col min="13065" max="13066" width="11" style="2" bestFit="1" customWidth="1"/>
    <col min="13067" max="13067" width="12" style="2" bestFit="1" customWidth="1"/>
    <col min="13068" max="13315" width="11.453125" style="2"/>
    <col min="13316" max="13316" width="3.7265625" style="2" customWidth="1"/>
    <col min="13317" max="13317" width="54.7265625" style="2" customWidth="1"/>
    <col min="13318" max="13318" width="12.1796875" style="2" bestFit="1" customWidth="1"/>
    <col min="13319" max="13320" width="12" style="2" bestFit="1" customWidth="1"/>
    <col min="13321" max="13322" width="11" style="2" bestFit="1" customWidth="1"/>
    <col min="13323" max="13323" width="12" style="2" bestFit="1" customWidth="1"/>
    <col min="13324" max="13571" width="11.453125" style="2"/>
    <col min="13572" max="13572" width="3.7265625" style="2" customWidth="1"/>
    <col min="13573" max="13573" width="54.7265625" style="2" customWidth="1"/>
    <col min="13574" max="13574" width="12.1796875" style="2" bestFit="1" customWidth="1"/>
    <col min="13575" max="13576" width="12" style="2" bestFit="1" customWidth="1"/>
    <col min="13577" max="13578" width="11" style="2" bestFit="1" customWidth="1"/>
    <col min="13579" max="13579" width="12" style="2" bestFit="1" customWidth="1"/>
    <col min="13580" max="13827" width="11.453125" style="2"/>
    <col min="13828" max="13828" width="3.7265625" style="2" customWidth="1"/>
    <col min="13829" max="13829" width="54.7265625" style="2" customWidth="1"/>
    <col min="13830" max="13830" width="12.1796875" style="2" bestFit="1" customWidth="1"/>
    <col min="13831" max="13832" width="12" style="2" bestFit="1" customWidth="1"/>
    <col min="13833" max="13834" width="11" style="2" bestFit="1" customWidth="1"/>
    <col min="13835" max="13835" width="12" style="2" bestFit="1" customWidth="1"/>
    <col min="13836" max="14083" width="11.453125" style="2"/>
    <col min="14084" max="14084" width="3.7265625" style="2" customWidth="1"/>
    <col min="14085" max="14085" width="54.7265625" style="2" customWidth="1"/>
    <col min="14086" max="14086" width="12.1796875" style="2" bestFit="1" customWidth="1"/>
    <col min="14087" max="14088" width="12" style="2" bestFit="1" customWidth="1"/>
    <col min="14089" max="14090" width="11" style="2" bestFit="1" customWidth="1"/>
    <col min="14091" max="14091" width="12" style="2" bestFit="1" customWidth="1"/>
    <col min="14092" max="14339" width="11.453125" style="2"/>
    <col min="14340" max="14340" width="3.7265625" style="2" customWidth="1"/>
    <col min="14341" max="14341" width="54.7265625" style="2" customWidth="1"/>
    <col min="14342" max="14342" width="12.1796875" style="2" bestFit="1" customWidth="1"/>
    <col min="14343" max="14344" width="12" style="2" bestFit="1" customWidth="1"/>
    <col min="14345" max="14346" width="11" style="2" bestFit="1" customWidth="1"/>
    <col min="14347" max="14347" width="12" style="2" bestFit="1" customWidth="1"/>
    <col min="14348" max="14595" width="11.453125" style="2"/>
    <col min="14596" max="14596" width="3.7265625" style="2" customWidth="1"/>
    <col min="14597" max="14597" width="54.7265625" style="2" customWidth="1"/>
    <col min="14598" max="14598" width="12.1796875" style="2" bestFit="1" customWidth="1"/>
    <col min="14599" max="14600" width="12" style="2" bestFit="1" customWidth="1"/>
    <col min="14601" max="14602" width="11" style="2" bestFit="1" customWidth="1"/>
    <col min="14603" max="14603" width="12" style="2" bestFit="1" customWidth="1"/>
    <col min="14604" max="14851" width="11.453125" style="2"/>
    <col min="14852" max="14852" width="3.7265625" style="2" customWidth="1"/>
    <col min="14853" max="14853" width="54.7265625" style="2" customWidth="1"/>
    <col min="14854" max="14854" width="12.1796875" style="2" bestFit="1" customWidth="1"/>
    <col min="14855" max="14856" width="12" style="2" bestFit="1" customWidth="1"/>
    <col min="14857" max="14858" width="11" style="2" bestFit="1" customWidth="1"/>
    <col min="14859" max="14859" width="12" style="2" bestFit="1" customWidth="1"/>
    <col min="14860" max="15107" width="11.453125" style="2"/>
    <col min="15108" max="15108" width="3.7265625" style="2" customWidth="1"/>
    <col min="15109" max="15109" width="54.7265625" style="2" customWidth="1"/>
    <col min="15110" max="15110" width="12.1796875" style="2" bestFit="1" customWidth="1"/>
    <col min="15111" max="15112" width="12" style="2" bestFit="1" customWidth="1"/>
    <col min="15113" max="15114" width="11" style="2" bestFit="1" customWidth="1"/>
    <col min="15115" max="15115" width="12" style="2" bestFit="1" customWidth="1"/>
    <col min="15116" max="15363" width="11.453125" style="2"/>
    <col min="15364" max="15364" width="3.7265625" style="2" customWidth="1"/>
    <col min="15365" max="15365" width="54.7265625" style="2" customWidth="1"/>
    <col min="15366" max="15366" width="12.1796875" style="2" bestFit="1" customWidth="1"/>
    <col min="15367" max="15368" width="12" style="2" bestFit="1" customWidth="1"/>
    <col min="15369" max="15370" width="11" style="2" bestFit="1" customWidth="1"/>
    <col min="15371" max="15371" width="12" style="2" bestFit="1" customWidth="1"/>
    <col min="15372" max="15619" width="11.453125" style="2"/>
    <col min="15620" max="15620" width="3.7265625" style="2" customWidth="1"/>
    <col min="15621" max="15621" width="54.7265625" style="2" customWidth="1"/>
    <col min="15622" max="15622" width="12.1796875" style="2" bestFit="1" customWidth="1"/>
    <col min="15623" max="15624" width="12" style="2" bestFit="1" customWidth="1"/>
    <col min="15625" max="15626" width="11" style="2" bestFit="1" customWidth="1"/>
    <col min="15627" max="15627" width="12" style="2" bestFit="1" customWidth="1"/>
    <col min="15628" max="15875" width="11.453125" style="2"/>
    <col min="15876" max="15876" width="3.7265625" style="2" customWidth="1"/>
    <col min="15877" max="15877" width="54.7265625" style="2" customWidth="1"/>
    <col min="15878" max="15878" width="12.1796875" style="2" bestFit="1" customWidth="1"/>
    <col min="15879" max="15880" width="12" style="2" bestFit="1" customWidth="1"/>
    <col min="15881" max="15882" width="11" style="2" bestFit="1" customWidth="1"/>
    <col min="15883" max="15883" width="12" style="2" bestFit="1" customWidth="1"/>
    <col min="15884" max="16131" width="11.453125" style="2"/>
    <col min="16132" max="16132" width="3.7265625" style="2" customWidth="1"/>
    <col min="16133" max="16133" width="54.7265625" style="2" customWidth="1"/>
    <col min="16134" max="16134" width="12.1796875" style="2" bestFit="1" customWidth="1"/>
    <col min="16135" max="16136" width="12" style="2" bestFit="1" customWidth="1"/>
    <col min="16137" max="16138" width="11" style="2" bestFit="1" customWidth="1"/>
    <col min="16139" max="16139" width="12" style="2" bestFit="1" customWidth="1"/>
    <col min="16140" max="16384" width="11.453125" style="2"/>
  </cols>
  <sheetData>
    <row r="1" spans="2:13" ht="15" customHeight="1" x14ac:dyDescent="0.35"/>
    <row r="2" spans="2:13" x14ac:dyDescent="0.35">
      <c r="B2" s="8" t="s">
        <v>132</v>
      </c>
    </row>
    <row r="3" spans="2:13" x14ac:dyDescent="0.35">
      <c r="B3" s="8"/>
    </row>
    <row r="4" spans="2:13" ht="12.75" customHeight="1" x14ac:dyDescent="0.35">
      <c r="B4" s="203" t="s">
        <v>0</v>
      </c>
      <c r="C4" s="206" t="s">
        <v>108</v>
      </c>
      <c r="D4" s="207"/>
      <c r="E4" s="207"/>
      <c r="F4" s="207"/>
      <c r="G4" s="207"/>
      <c r="H4" s="207"/>
      <c r="I4" s="207"/>
      <c r="J4" s="207"/>
      <c r="K4" s="208"/>
      <c r="L4" s="6" t="s">
        <v>25</v>
      </c>
    </row>
    <row r="5" spans="2:13" ht="62.5" x14ac:dyDescent="0.35">
      <c r="B5" s="203"/>
      <c r="C5" s="135" t="s">
        <v>49</v>
      </c>
      <c r="D5" s="135" t="s">
        <v>98</v>
      </c>
      <c r="E5" s="135" t="s">
        <v>45</v>
      </c>
      <c r="F5" s="135" t="s">
        <v>48</v>
      </c>
      <c r="G5" s="135" t="s">
        <v>18</v>
      </c>
      <c r="H5" s="136" t="s">
        <v>97</v>
      </c>
      <c r="I5" s="136" t="s">
        <v>43</v>
      </c>
      <c r="J5" s="136" t="s">
        <v>118</v>
      </c>
      <c r="K5" s="136" t="s">
        <v>22</v>
      </c>
      <c r="L5" s="137" t="s">
        <v>11</v>
      </c>
      <c r="M5" s="56"/>
    </row>
    <row r="6" spans="2:13" x14ac:dyDescent="0.35">
      <c r="B6" s="23" t="s">
        <v>39</v>
      </c>
      <c r="C6" s="29">
        <v>73.101915874646394</v>
      </c>
      <c r="D6" s="29">
        <v>33.635627567264798</v>
      </c>
      <c r="E6" s="29">
        <v>1.1916934962689401</v>
      </c>
      <c r="F6" s="29">
        <v>2.5948509619802498</v>
      </c>
      <c r="G6" s="29">
        <v>22.950561540156901</v>
      </c>
      <c r="H6" s="114">
        <v>35.530335100196801</v>
      </c>
      <c r="I6" s="114">
        <v>31.5317547265591</v>
      </c>
      <c r="J6" s="114">
        <v>15.4932618871184</v>
      </c>
      <c r="K6" s="114">
        <v>28.100105868113399</v>
      </c>
      <c r="L6" s="69">
        <v>28.100105868113399</v>
      </c>
    </row>
    <row r="7" spans="2:13" x14ac:dyDescent="0.35">
      <c r="B7" s="23" t="s">
        <v>38</v>
      </c>
      <c r="C7" s="29">
        <v>0.51596305487762595</v>
      </c>
      <c r="D7" s="29">
        <v>30.611965004956001</v>
      </c>
      <c r="E7" s="29">
        <v>6.5901451935231795E-2</v>
      </c>
      <c r="F7" s="29">
        <v>0.163013310571022</v>
      </c>
      <c r="G7" s="29">
        <v>0</v>
      </c>
      <c r="H7" s="29">
        <v>7.6898862725822595E-2</v>
      </c>
      <c r="I7" s="29">
        <v>0.90711938289055605</v>
      </c>
      <c r="J7" s="114">
        <v>5.5210540714995302</v>
      </c>
      <c r="K7" s="114">
        <v>5.2699034941066598</v>
      </c>
      <c r="L7" s="69">
        <v>5.2699034941066598</v>
      </c>
    </row>
    <row r="8" spans="2:13" x14ac:dyDescent="0.35">
      <c r="B8" s="23" t="s">
        <v>1</v>
      </c>
      <c r="C8" s="29">
        <v>1.2195098034163201</v>
      </c>
      <c r="D8" s="29">
        <v>0.53132654029936799</v>
      </c>
      <c r="E8" s="29">
        <v>9.0104063637805501E-2</v>
      </c>
      <c r="F8" s="29">
        <v>2.4603299763358502</v>
      </c>
      <c r="G8" s="29">
        <v>52.579122449525599</v>
      </c>
      <c r="H8" s="114">
        <v>8.1172272815468105</v>
      </c>
      <c r="I8" s="114">
        <v>3.70871469413663</v>
      </c>
      <c r="J8" s="29">
        <v>0.23573601856579601</v>
      </c>
      <c r="K8" s="29">
        <v>0.61031730918716298</v>
      </c>
      <c r="L8" s="29" t="s">
        <v>42</v>
      </c>
    </row>
    <row r="9" spans="2:13" x14ac:dyDescent="0.35">
      <c r="B9" s="23" t="s">
        <v>10</v>
      </c>
      <c r="C9" s="29">
        <v>0.87870581360854205</v>
      </c>
      <c r="D9" s="29">
        <v>0.48581071206388599</v>
      </c>
      <c r="E9" s="29">
        <v>0.49557296369305298</v>
      </c>
      <c r="F9" s="29">
        <v>41.320359205621102</v>
      </c>
      <c r="G9" s="29">
        <v>10.501444126032901</v>
      </c>
      <c r="H9" s="114">
        <v>21.1187093231087</v>
      </c>
      <c r="I9" s="114">
        <v>26.194516881777599</v>
      </c>
      <c r="J9" s="29">
        <v>0.88014338602781195</v>
      </c>
      <c r="K9" s="29">
        <v>4.23394119252153</v>
      </c>
      <c r="L9" s="69">
        <v>4.23394119252153</v>
      </c>
    </row>
    <row r="10" spans="2:13" ht="13.5" x14ac:dyDescent="0.35">
      <c r="B10" s="23" t="s">
        <v>86</v>
      </c>
      <c r="C10" s="29">
        <v>0.16254474574700201</v>
      </c>
      <c r="D10" s="29">
        <v>0.41870298175495702</v>
      </c>
      <c r="E10" s="29">
        <v>41.190474542261001</v>
      </c>
      <c r="F10" s="29">
        <v>1.17594367062378</v>
      </c>
      <c r="G10" s="29">
        <v>0.39664908844795099</v>
      </c>
      <c r="H10" s="114">
        <v>13.227489279390401</v>
      </c>
      <c r="I10" s="114">
        <v>3.7394965807232299</v>
      </c>
      <c r="J10" s="114">
        <v>15.701151070402901</v>
      </c>
      <c r="K10" s="114">
        <v>1.0623745312176101</v>
      </c>
      <c r="L10" s="69">
        <v>1.0623745312176101</v>
      </c>
    </row>
    <row r="11" spans="2:13" ht="13.5" x14ac:dyDescent="0.35">
      <c r="B11" s="28" t="s">
        <v>140</v>
      </c>
      <c r="C11" s="29">
        <v>0.57154701563201304</v>
      </c>
      <c r="D11" s="29">
        <v>1.3679714456106999</v>
      </c>
      <c r="E11" s="29">
        <v>0.53508806061558301</v>
      </c>
      <c r="F11" s="29">
        <v>0.324495615521327</v>
      </c>
      <c r="G11" s="29">
        <v>1.70997948840684</v>
      </c>
      <c r="H11" s="29">
        <v>0.54293465128126295</v>
      </c>
      <c r="I11" s="29">
        <v>0.38930932459405698</v>
      </c>
      <c r="J11" s="29">
        <v>0.1538547699433</v>
      </c>
      <c r="K11" s="29">
        <v>3.0468978098034198</v>
      </c>
      <c r="L11" s="69">
        <v>3.0468978098034198</v>
      </c>
    </row>
    <row r="12" spans="2:13" x14ac:dyDescent="0.35">
      <c r="B12" s="23" t="s">
        <v>30</v>
      </c>
      <c r="C12" s="29">
        <v>23.329216405736801</v>
      </c>
      <c r="D12" s="29">
        <v>32.2852071201185</v>
      </c>
      <c r="E12" s="29">
        <v>56.420013573302498</v>
      </c>
      <c r="F12" s="29">
        <v>51.820515378776904</v>
      </c>
      <c r="G12" s="29">
        <v>11.400125225439799</v>
      </c>
      <c r="H12" s="114">
        <v>21.3864055017503</v>
      </c>
      <c r="I12" s="114">
        <v>32.774648294340501</v>
      </c>
      <c r="J12" s="114">
        <v>61.755994588791701</v>
      </c>
      <c r="K12" s="114">
        <v>54.820655128861802</v>
      </c>
      <c r="L12" s="69">
        <v>54.820655128861802</v>
      </c>
    </row>
    <row r="13" spans="2:13" ht="13.5" x14ac:dyDescent="0.35">
      <c r="B13" s="23" t="s">
        <v>93</v>
      </c>
      <c r="C13" s="34">
        <v>0.220597286335321</v>
      </c>
      <c r="D13" s="34">
        <v>0.66338862793181697</v>
      </c>
      <c r="E13" s="34">
        <v>1.11518482858853E-2</v>
      </c>
      <c r="F13" s="34">
        <v>0.14049188056975501</v>
      </c>
      <c r="G13" s="34">
        <v>0.46211808199000498</v>
      </c>
      <c r="H13" s="29">
        <v>0</v>
      </c>
      <c r="I13" s="29">
        <v>0.75444011497830199</v>
      </c>
      <c r="J13" s="29">
        <v>0.258804207650566</v>
      </c>
      <c r="K13" s="29">
        <v>2.85580466618842</v>
      </c>
      <c r="L13" s="69">
        <v>2.85580466618842</v>
      </c>
    </row>
    <row r="14" spans="2:13" x14ac:dyDescent="0.35">
      <c r="B14" s="49" t="s">
        <v>19</v>
      </c>
      <c r="C14" s="25">
        <v>100</v>
      </c>
      <c r="D14" s="25">
        <v>99.999999999999972</v>
      </c>
      <c r="E14" s="25">
        <v>99.999999999999972</v>
      </c>
      <c r="F14" s="25">
        <v>99.999999999999986</v>
      </c>
      <c r="G14" s="25">
        <v>100</v>
      </c>
      <c r="H14" s="115">
        <v>100</v>
      </c>
      <c r="I14" s="115">
        <v>100</v>
      </c>
      <c r="J14" s="115">
        <v>100</v>
      </c>
      <c r="K14" s="115">
        <v>100</v>
      </c>
      <c r="L14" s="25">
        <v>100</v>
      </c>
    </row>
    <row r="15" spans="2:13" x14ac:dyDescent="0.35">
      <c r="B15" s="9"/>
      <c r="C15" s="10"/>
      <c r="D15" s="10"/>
      <c r="E15" s="10"/>
      <c r="F15" s="10"/>
      <c r="G15" s="133"/>
      <c r="H15" s="133"/>
      <c r="I15" s="147"/>
      <c r="J15" s="147"/>
      <c r="K15" s="147"/>
    </row>
    <row r="16" spans="2:13" ht="85.5" customHeight="1" x14ac:dyDescent="0.35">
      <c r="B16" s="187" t="s">
        <v>127</v>
      </c>
      <c r="C16" s="187"/>
      <c r="D16" s="187"/>
      <c r="E16" s="187"/>
      <c r="F16" s="187"/>
      <c r="G16" s="187"/>
      <c r="H16" s="187"/>
      <c r="I16" s="187"/>
      <c r="J16" s="187"/>
      <c r="K16" s="187"/>
      <c r="L16" s="187"/>
    </row>
  </sheetData>
  <mergeCells count="3">
    <mergeCell ref="B4:B5"/>
    <mergeCell ref="C4:K4"/>
    <mergeCell ref="B16:L16"/>
  </mergeCells>
  <pageMargins left="0.7" right="0.7" top="0.75" bottom="0.75" header="0.3" footer="0.3"/>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B5B1-C728-4E1F-8618-81B5CC8F6FA0}">
  <dimension ref="B1:J20"/>
  <sheetViews>
    <sheetView showGridLines="0" zoomScaleNormal="100" workbookViewId="0"/>
  </sheetViews>
  <sheetFormatPr baseColWidth="10" defaultColWidth="11.453125" defaultRowHeight="12.5" x14ac:dyDescent="0.35"/>
  <cols>
    <col min="1" max="1" width="3.7265625" style="2" customWidth="1"/>
    <col min="2" max="2" width="49.81640625" style="2" customWidth="1"/>
    <col min="3" max="3" width="9" style="2" customWidth="1"/>
    <col min="4" max="4" width="10" style="2" customWidth="1"/>
    <col min="5" max="5" width="14.54296875" style="2" customWidth="1"/>
    <col min="6" max="16384" width="11.453125" style="2"/>
  </cols>
  <sheetData>
    <row r="1" spans="2:10" ht="15" customHeight="1" x14ac:dyDescent="0.35"/>
    <row r="2" spans="2:10" x14ac:dyDescent="0.35">
      <c r="B2" s="8" t="s">
        <v>137</v>
      </c>
    </row>
    <row r="3" spans="2:10" x14ac:dyDescent="0.35">
      <c r="B3" s="8"/>
    </row>
    <row r="4" spans="2:10" x14ac:dyDescent="0.35">
      <c r="E4" s="161" t="s">
        <v>25</v>
      </c>
    </row>
    <row r="5" spans="2:10" ht="36.75" customHeight="1" x14ac:dyDescent="0.35">
      <c r="B5" s="139"/>
      <c r="C5" s="48">
        <v>2014</v>
      </c>
      <c r="D5" s="48">
        <v>2018</v>
      </c>
      <c r="E5" s="48">
        <v>2022</v>
      </c>
    </row>
    <row r="6" spans="2:10" x14ac:dyDescent="0.35">
      <c r="B6" s="38" t="s">
        <v>20</v>
      </c>
      <c r="C6" s="36">
        <v>9.5196478448995396</v>
      </c>
      <c r="D6" s="36">
        <v>8.3009384713799896</v>
      </c>
      <c r="E6" s="36">
        <v>7.7884505446183701</v>
      </c>
    </row>
    <row r="7" spans="2:10" x14ac:dyDescent="0.35">
      <c r="B7" s="38" t="s">
        <v>21</v>
      </c>
      <c r="C7" s="36">
        <v>38.979833977426601</v>
      </c>
      <c r="D7" s="36">
        <v>34.458864094147501</v>
      </c>
      <c r="E7" s="36">
        <v>28.100791220640001</v>
      </c>
      <c r="G7" s="163"/>
    </row>
    <row r="8" spans="2:10" x14ac:dyDescent="0.35">
      <c r="B8" s="38" t="s">
        <v>112</v>
      </c>
      <c r="C8" s="36">
        <v>4.7658444704161003</v>
      </c>
      <c r="D8" s="36">
        <v>7.4556886092767103</v>
      </c>
      <c r="E8" s="36">
        <v>10.8042496107694</v>
      </c>
      <c r="G8" s="163"/>
      <c r="H8" s="86"/>
      <c r="J8" s="163"/>
    </row>
    <row r="9" spans="2:10" ht="25" x14ac:dyDescent="0.35">
      <c r="B9" s="156" t="s">
        <v>65</v>
      </c>
      <c r="C9" s="36">
        <v>5.3473426031464504</v>
      </c>
      <c r="D9" s="36">
        <v>5.7844042584703903</v>
      </c>
      <c r="E9" s="36">
        <v>7.2273309509872901</v>
      </c>
      <c r="G9" s="163"/>
    </row>
    <row r="10" spans="2:10" x14ac:dyDescent="0.35">
      <c r="B10" s="38" t="s">
        <v>115</v>
      </c>
      <c r="C10" s="36">
        <v>41.387331104111297</v>
      </c>
      <c r="D10" s="36">
        <v>44.000104566725398</v>
      </c>
      <c r="E10" s="36">
        <v>46.079177672984997</v>
      </c>
      <c r="F10" s="163"/>
      <c r="G10" s="163"/>
    </row>
    <row r="11" spans="2:10" x14ac:dyDescent="0.35">
      <c r="B11" s="38" t="s">
        <v>113</v>
      </c>
      <c r="C11" s="36"/>
      <c r="D11" s="36"/>
      <c r="E11" s="36"/>
    </row>
    <row r="12" spans="2:10" x14ac:dyDescent="0.35">
      <c r="B12" s="155" t="s">
        <v>114</v>
      </c>
      <c r="C12" s="36">
        <v>17.785167982186898</v>
      </c>
      <c r="D12" s="36">
        <v>19.256030154320101</v>
      </c>
      <c r="E12" s="36">
        <v>21.176188987595602</v>
      </c>
    </row>
    <row r="13" spans="2:10" ht="13.5" x14ac:dyDescent="0.35">
      <c r="B13" s="155" t="s">
        <v>165</v>
      </c>
      <c r="C13" s="36">
        <v>11.035818724883599</v>
      </c>
      <c r="D13" s="36">
        <v>11.182873452986</v>
      </c>
      <c r="E13" s="36">
        <v>11.269932706941001</v>
      </c>
    </row>
    <row r="14" spans="2:10" ht="13.5" x14ac:dyDescent="0.35">
      <c r="B14" s="155" t="s">
        <v>166</v>
      </c>
      <c r="C14" s="36">
        <v>6.9120868260738897</v>
      </c>
      <c r="D14" s="36">
        <v>8.5113570536420493</v>
      </c>
      <c r="E14" s="36">
        <v>9.6587174325174896</v>
      </c>
    </row>
    <row r="15" spans="2:10" x14ac:dyDescent="0.35">
      <c r="B15" s="155" t="s">
        <v>109</v>
      </c>
      <c r="C15" s="36">
        <v>3.7877894476502201</v>
      </c>
      <c r="D15" s="36">
        <v>3.2207941665778002</v>
      </c>
      <c r="E15" s="36">
        <v>2.34025563382869</v>
      </c>
    </row>
    <row r="16" spans="2:10" x14ac:dyDescent="0.35">
      <c r="B16" s="155" t="s">
        <v>110</v>
      </c>
      <c r="C16" s="34">
        <v>0.67196687391951604</v>
      </c>
      <c r="D16" s="34">
        <v>0.68165174067301204</v>
      </c>
      <c r="E16" s="34">
        <v>0.28242315302599602</v>
      </c>
    </row>
    <row r="17" spans="2:5" x14ac:dyDescent="0.35">
      <c r="B17" s="155" t="s">
        <v>22</v>
      </c>
      <c r="C17" s="36">
        <v>1.1945012493971801</v>
      </c>
      <c r="D17" s="36">
        <v>1.14739799852638</v>
      </c>
      <c r="E17" s="36">
        <v>1.35165975907625</v>
      </c>
    </row>
    <row r="18" spans="2:5" x14ac:dyDescent="0.35">
      <c r="B18" s="40" t="s">
        <v>19</v>
      </c>
      <c r="C18" s="48">
        <v>100</v>
      </c>
      <c r="D18" s="48">
        <v>100</v>
      </c>
      <c r="E18" s="48">
        <v>100</v>
      </c>
    </row>
    <row r="19" spans="2:5" ht="11.25" customHeight="1" x14ac:dyDescent="0.35">
      <c r="B19" s="209"/>
      <c r="C19" s="209"/>
      <c r="D19" s="209"/>
    </row>
    <row r="20" spans="2:5" ht="106.5" customHeight="1" x14ac:dyDescent="0.35">
      <c r="B20" s="187" t="s">
        <v>126</v>
      </c>
      <c r="C20" s="187"/>
      <c r="D20" s="187"/>
      <c r="E20" s="187"/>
    </row>
  </sheetData>
  <mergeCells count="2">
    <mergeCell ref="B19:D19"/>
    <mergeCell ref="B20:E2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72D5-9DC3-4BA8-86C9-C85C1A4EC822}">
  <dimension ref="B1:H16"/>
  <sheetViews>
    <sheetView zoomScaleNormal="100" workbookViewId="0"/>
  </sheetViews>
  <sheetFormatPr baseColWidth="10" defaultColWidth="11.453125" defaultRowHeight="12.5" x14ac:dyDescent="0.35"/>
  <cols>
    <col min="1" max="1" width="3.453125" style="95" customWidth="1"/>
    <col min="2" max="2" width="39" style="95" customWidth="1"/>
    <col min="3" max="3" width="14.54296875" style="95" customWidth="1"/>
    <col min="4" max="4" width="12.7265625" style="95" customWidth="1"/>
    <col min="5" max="16384" width="11.453125" style="95"/>
  </cols>
  <sheetData>
    <row r="1" spans="2:8" x14ac:dyDescent="0.35">
      <c r="D1" s="99"/>
    </row>
    <row r="2" spans="2:8" x14ac:dyDescent="0.35">
      <c r="B2" s="116" t="s">
        <v>134</v>
      </c>
      <c r="C2" s="116"/>
      <c r="D2" s="116"/>
      <c r="E2" s="116"/>
    </row>
    <row r="3" spans="2:8" x14ac:dyDescent="0.35">
      <c r="B3" s="116"/>
      <c r="C3" s="116"/>
      <c r="D3" s="116"/>
      <c r="E3" s="116"/>
    </row>
    <row r="4" spans="2:8" x14ac:dyDescent="0.35">
      <c r="B4" s="117"/>
      <c r="C4" s="116"/>
      <c r="D4" s="116"/>
      <c r="E4" s="161" t="s">
        <v>25</v>
      </c>
    </row>
    <row r="5" spans="2:8" ht="25" x14ac:dyDescent="0.35">
      <c r="B5" s="146"/>
      <c r="C5" s="104" t="s">
        <v>81</v>
      </c>
      <c r="D5" s="145" t="s">
        <v>82</v>
      </c>
      <c r="E5" s="104" t="s">
        <v>19</v>
      </c>
    </row>
    <row r="6" spans="2:8" x14ac:dyDescent="0.35">
      <c r="B6" s="108" t="s">
        <v>10</v>
      </c>
      <c r="C6" s="109">
        <v>5.7886638883717403</v>
      </c>
      <c r="D6" s="159">
        <v>94.211336111628299</v>
      </c>
      <c r="E6" s="109">
        <v>100</v>
      </c>
    </row>
    <row r="7" spans="2:8" x14ac:dyDescent="0.35">
      <c r="B7" s="108" t="s">
        <v>1</v>
      </c>
      <c r="C7" s="160">
        <v>6.5207491430886098</v>
      </c>
      <c r="D7" s="109">
        <v>93.479250856911406</v>
      </c>
      <c r="E7" s="109">
        <v>100</v>
      </c>
      <c r="H7" s="118"/>
    </row>
    <row r="8" spans="2:8" ht="13.5" x14ac:dyDescent="0.35">
      <c r="B8" s="108" t="s">
        <v>89</v>
      </c>
      <c r="C8" s="109">
        <v>7.5454369201405003</v>
      </c>
      <c r="D8" s="109">
        <v>92.454563079859497</v>
      </c>
      <c r="E8" s="109">
        <v>100</v>
      </c>
    </row>
    <row r="9" spans="2:8" ht="25" x14ac:dyDescent="0.35">
      <c r="B9" s="98" t="s">
        <v>83</v>
      </c>
      <c r="C9" s="109">
        <v>10.559189431278099</v>
      </c>
      <c r="D9" s="109">
        <v>89.440810568721901</v>
      </c>
      <c r="E9" s="109">
        <v>100</v>
      </c>
    </row>
    <row r="10" spans="2:8" ht="13.5" x14ac:dyDescent="0.35">
      <c r="B10" s="108" t="s">
        <v>133</v>
      </c>
      <c r="C10" s="109">
        <v>10.6384457619959</v>
      </c>
      <c r="D10" s="109">
        <v>89.361554238004103</v>
      </c>
      <c r="E10" s="109">
        <v>100</v>
      </c>
    </row>
    <row r="11" spans="2:8" x14ac:dyDescent="0.35">
      <c r="B11" s="97" t="s">
        <v>84</v>
      </c>
      <c r="C11" s="109">
        <v>15.367896627303001</v>
      </c>
      <c r="D11" s="109">
        <v>84.632103372697003</v>
      </c>
      <c r="E11" s="109">
        <v>100</v>
      </c>
    </row>
    <row r="12" spans="2:8" ht="13.5" x14ac:dyDescent="0.35">
      <c r="B12" s="108" t="s">
        <v>90</v>
      </c>
      <c r="C12" s="109">
        <v>18.079517489514998</v>
      </c>
      <c r="D12" s="109">
        <v>81.920482510485002</v>
      </c>
      <c r="E12" s="109">
        <v>100</v>
      </c>
    </row>
    <row r="13" spans="2:8" ht="25" x14ac:dyDescent="0.35">
      <c r="B13" s="108" t="s">
        <v>85</v>
      </c>
      <c r="C13" s="109">
        <v>36.194250173921802</v>
      </c>
      <c r="D13" s="109">
        <v>63.805749826078099</v>
      </c>
      <c r="E13" s="109">
        <v>100</v>
      </c>
    </row>
    <row r="14" spans="2:8" ht="13.5" x14ac:dyDescent="0.35">
      <c r="B14" s="111" t="s">
        <v>91</v>
      </c>
      <c r="C14" s="106">
        <v>14.9072600775343</v>
      </c>
      <c r="D14" s="106">
        <v>85.092739922465697</v>
      </c>
      <c r="E14" s="106">
        <v>100</v>
      </c>
    </row>
    <row r="16" spans="2:8" ht="147" customHeight="1" x14ac:dyDescent="0.35">
      <c r="B16" s="196" t="s">
        <v>167</v>
      </c>
      <c r="C16" s="196"/>
      <c r="D16" s="196"/>
      <c r="E16" s="196"/>
    </row>
  </sheetData>
  <mergeCells count="1">
    <mergeCell ref="B16:E16"/>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85A32-286C-4046-804F-2647633C8558}">
  <sheetPr>
    <pageSetUpPr fitToPage="1"/>
  </sheetPr>
  <dimension ref="B1:R15"/>
  <sheetViews>
    <sheetView showGridLines="0" workbookViewId="0"/>
  </sheetViews>
  <sheetFormatPr baseColWidth="10" defaultRowHeight="12.5" x14ac:dyDescent="0.35"/>
  <cols>
    <col min="1" max="1" width="3.7265625" style="2" customWidth="1"/>
    <col min="2" max="2" width="42.81640625" style="2" customWidth="1"/>
    <col min="3" max="17" width="6.453125" style="2" customWidth="1"/>
    <col min="18" max="259" width="11.453125" style="2"/>
    <col min="260" max="260" width="3.7265625" style="2" customWidth="1"/>
    <col min="261" max="261" width="53.7265625" style="2" customWidth="1"/>
    <col min="262" max="271" width="12.7265625" style="2" customWidth="1"/>
    <col min="272" max="515" width="11.453125" style="2"/>
    <col min="516" max="516" width="3.7265625" style="2" customWidth="1"/>
    <col min="517" max="517" width="53.7265625" style="2" customWidth="1"/>
    <col min="518" max="527" width="12.7265625" style="2" customWidth="1"/>
    <col min="528" max="771" width="11.453125" style="2"/>
    <col min="772" max="772" width="3.7265625" style="2" customWidth="1"/>
    <col min="773" max="773" width="53.7265625" style="2" customWidth="1"/>
    <col min="774" max="783" width="12.7265625" style="2" customWidth="1"/>
    <col min="784" max="1027" width="11.453125" style="2"/>
    <col min="1028" max="1028" width="3.7265625" style="2" customWidth="1"/>
    <col min="1029" max="1029" width="53.7265625" style="2" customWidth="1"/>
    <col min="1030" max="1039" width="12.7265625" style="2" customWidth="1"/>
    <col min="1040" max="1283" width="11.453125" style="2"/>
    <col min="1284" max="1284" width="3.7265625" style="2" customWidth="1"/>
    <col min="1285" max="1285" width="53.7265625" style="2" customWidth="1"/>
    <col min="1286" max="1295" width="12.7265625" style="2" customWidth="1"/>
    <col min="1296" max="1539" width="11.453125" style="2"/>
    <col min="1540" max="1540" width="3.7265625" style="2" customWidth="1"/>
    <col min="1541" max="1541" width="53.7265625" style="2" customWidth="1"/>
    <col min="1542" max="1551" width="12.7265625" style="2" customWidth="1"/>
    <col min="1552" max="1795" width="11.453125" style="2"/>
    <col min="1796" max="1796" width="3.7265625" style="2" customWidth="1"/>
    <col min="1797" max="1797" width="53.7265625" style="2" customWidth="1"/>
    <col min="1798" max="1807" width="12.7265625" style="2" customWidth="1"/>
    <col min="1808" max="2051" width="11.453125" style="2"/>
    <col min="2052" max="2052" width="3.7265625" style="2" customWidth="1"/>
    <col min="2053" max="2053" width="53.7265625" style="2" customWidth="1"/>
    <col min="2054" max="2063" width="12.7265625" style="2" customWidth="1"/>
    <col min="2064" max="2307" width="11.453125" style="2"/>
    <col min="2308" max="2308" width="3.7265625" style="2" customWidth="1"/>
    <col min="2309" max="2309" width="53.7265625" style="2" customWidth="1"/>
    <col min="2310" max="2319" width="12.7265625" style="2" customWidth="1"/>
    <col min="2320" max="2563" width="11.453125" style="2"/>
    <col min="2564" max="2564" width="3.7265625" style="2" customWidth="1"/>
    <col min="2565" max="2565" width="53.7265625" style="2" customWidth="1"/>
    <col min="2566" max="2575" width="12.7265625" style="2" customWidth="1"/>
    <col min="2576" max="2819" width="11.453125" style="2"/>
    <col min="2820" max="2820" width="3.7265625" style="2" customWidth="1"/>
    <col min="2821" max="2821" width="53.7265625" style="2" customWidth="1"/>
    <col min="2822" max="2831" width="12.7265625" style="2" customWidth="1"/>
    <col min="2832" max="3075" width="11.453125" style="2"/>
    <col min="3076" max="3076" width="3.7265625" style="2" customWidth="1"/>
    <col min="3077" max="3077" width="53.7265625" style="2" customWidth="1"/>
    <col min="3078" max="3087" width="12.7265625" style="2" customWidth="1"/>
    <col min="3088" max="3331" width="11.453125" style="2"/>
    <col min="3332" max="3332" width="3.7265625" style="2" customWidth="1"/>
    <col min="3333" max="3333" width="53.7265625" style="2" customWidth="1"/>
    <col min="3334" max="3343" width="12.7265625" style="2" customWidth="1"/>
    <col min="3344" max="3587" width="11.453125" style="2"/>
    <col min="3588" max="3588" width="3.7265625" style="2" customWidth="1"/>
    <col min="3589" max="3589" width="53.7265625" style="2" customWidth="1"/>
    <col min="3590" max="3599" width="12.7265625" style="2" customWidth="1"/>
    <col min="3600" max="3843" width="11.453125" style="2"/>
    <col min="3844" max="3844" width="3.7265625" style="2" customWidth="1"/>
    <col min="3845" max="3845" width="53.7265625" style="2" customWidth="1"/>
    <col min="3846" max="3855" width="12.7265625" style="2" customWidth="1"/>
    <col min="3856" max="4099" width="11.453125" style="2"/>
    <col min="4100" max="4100" width="3.7265625" style="2" customWidth="1"/>
    <col min="4101" max="4101" width="53.7265625" style="2" customWidth="1"/>
    <col min="4102" max="4111" width="12.7265625" style="2" customWidth="1"/>
    <col min="4112" max="4355" width="11.453125" style="2"/>
    <col min="4356" max="4356" width="3.7265625" style="2" customWidth="1"/>
    <col min="4357" max="4357" width="53.7265625" style="2" customWidth="1"/>
    <col min="4358" max="4367" width="12.7265625" style="2" customWidth="1"/>
    <col min="4368" max="4611" width="11.453125" style="2"/>
    <col min="4612" max="4612" width="3.7265625" style="2" customWidth="1"/>
    <col min="4613" max="4613" width="53.7265625" style="2" customWidth="1"/>
    <col min="4614" max="4623" width="12.7265625" style="2" customWidth="1"/>
    <col min="4624" max="4867" width="11.453125" style="2"/>
    <col min="4868" max="4868" width="3.7265625" style="2" customWidth="1"/>
    <col min="4869" max="4869" width="53.7265625" style="2" customWidth="1"/>
    <col min="4870" max="4879" width="12.7265625" style="2" customWidth="1"/>
    <col min="4880" max="5123" width="11.453125" style="2"/>
    <col min="5124" max="5124" width="3.7265625" style="2" customWidth="1"/>
    <col min="5125" max="5125" width="53.7265625" style="2" customWidth="1"/>
    <col min="5126" max="5135" width="12.7265625" style="2" customWidth="1"/>
    <col min="5136" max="5379" width="11.453125" style="2"/>
    <col min="5380" max="5380" width="3.7265625" style="2" customWidth="1"/>
    <col min="5381" max="5381" width="53.7265625" style="2" customWidth="1"/>
    <col min="5382" max="5391" width="12.7265625" style="2" customWidth="1"/>
    <col min="5392" max="5635" width="11.453125" style="2"/>
    <col min="5636" max="5636" width="3.7265625" style="2" customWidth="1"/>
    <col min="5637" max="5637" width="53.7265625" style="2" customWidth="1"/>
    <col min="5638" max="5647" width="12.7265625" style="2" customWidth="1"/>
    <col min="5648" max="5891" width="11.453125" style="2"/>
    <col min="5892" max="5892" width="3.7265625" style="2" customWidth="1"/>
    <col min="5893" max="5893" width="53.7265625" style="2" customWidth="1"/>
    <col min="5894" max="5903" width="12.7265625" style="2" customWidth="1"/>
    <col min="5904" max="6147" width="11.453125" style="2"/>
    <col min="6148" max="6148" width="3.7265625" style="2" customWidth="1"/>
    <col min="6149" max="6149" width="53.7265625" style="2" customWidth="1"/>
    <col min="6150" max="6159" width="12.7265625" style="2" customWidth="1"/>
    <col min="6160" max="6403" width="11.453125" style="2"/>
    <col min="6404" max="6404" width="3.7265625" style="2" customWidth="1"/>
    <col min="6405" max="6405" width="53.7265625" style="2" customWidth="1"/>
    <col min="6406" max="6415" width="12.7265625" style="2" customWidth="1"/>
    <col min="6416" max="6659" width="11.453125" style="2"/>
    <col min="6660" max="6660" width="3.7265625" style="2" customWidth="1"/>
    <col min="6661" max="6661" width="53.7265625" style="2" customWidth="1"/>
    <col min="6662" max="6671" width="12.7265625" style="2" customWidth="1"/>
    <col min="6672" max="6915" width="11.453125" style="2"/>
    <col min="6916" max="6916" width="3.7265625" style="2" customWidth="1"/>
    <col min="6917" max="6917" width="53.7265625" style="2" customWidth="1"/>
    <col min="6918" max="6927" width="12.7265625" style="2" customWidth="1"/>
    <col min="6928" max="7171" width="11.453125" style="2"/>
    <col min="7172" max="7172" width="3.7265625" style="2" customWidth="1"/>
    <col min="7173" max="7173" width="53.7265625" style="2" customWidth="1"/>
    <col min="7174" max="7183" width="12.7265625" style="2" customWidth="1"/>
    <col min="7184" max="7427" width="11.453125" style="2"/>
    <col min="7428" max="7428" width="3.7265625" style="2" customWidth="1"/>
    <col min="7429" max="7429" width="53.7265625" style="2" customWidth="1"/>
    <col min="7430" max="7439" width="12.7265625" style="2" customWidth="1"/>
    <col min="7440" max="7683" width="11.453125" style="2"/>
    <col min="7684" max="7684" width="3.7265625" style="2" customWidth="1"/>
    <col min="7685" max="7685" width="53.7265625" style="2" customWidth="1"/>
    <col min="7686" max="7695" width="12.7265625" style="2" customWidth="1"/>
    <col min="7696" max="7939" width="11.453125" style="2"/>
    <col min="7940" max="7940" width="3.7265625" style="2" customWidth="1"/>
    <col min="7941" max="7941" width="53.7265625" style="2" customWidth="1"/>
    <col min="7942" max="7951" width="12.7265625" style="2" customWidth="1"/>
    <col min="7952" max="8195" width="11.453125" style="2"/>
    <col min="8196" max="8196" width="3.7265625" style="2" customWidth="1"/>
    <col min="8197" max="8197" width="53.7265625" style="2" customWidth="1"/>
    <col min="8198" max="8207" width="12.7265625" style="2" customWidth="1"/>
    <col min="8208" max="8451" width="11.453125" style="2"/>
    <col min="8452" max="8452" width="3.7265625" style="2" customWidth="1"/>
    <col min="8453" max="8453" width="53.7265625" style="2" customWidth="1"/>
    <col min="8454" max="8463" width="12.7265625" style="2" customWidth="1"/>
    <col min="8464" max="8707" width="11.453125" style="2"/>
    <col min="8708" max="8708" width="3.7265625" style="2" customWidth="1"/>
    <col min="8709" max="8709" width="53.7265625" style="2" customWidth="1"/>
    <col min="8710" max="8719" width="12.7265625" style="2" customWidth="1"/>
    <col min="8720" max="8963" width="11.453125" style="2"/>
    <col min="8964" max="8964" width="3.7265625" style="2" customWidth="1"/>
    <col min="8965" max="8965" width="53.7265625" style="2" customWidth="1"/>
    <col min="8966" max="8975" width="12.7265625" style="2" customWidth="1"/>
    <col min="8976" max="9219" width="11.453125" style="2"/>
    <col min="9220" max="9220" width="3.7265625" style="2" customWidth="1"/>
    <col min="9221" max="9221" width="53.7265625" style="2" customWidth="1"/>
    <col min="9222" max="9231" width="12.7265625" style="2" customWidth="1"/>
    <col min="9232" max="9475" width="11.453125" style="2"/>
    <col min="9476" max="9476" width="3.7265625" style="2" customWidth="1"/>
    <col min="9477" max="9477" width="53.7265625" style="2" customWidth="1"/>
    <col min="9478" max="9487" width="12.7265625" style="2" customWidth="1"/>
    <col min="9488" max="9731" width="11.453125" style="2"/>
    <col min="9732" max="9732" width="3.7265625" style="2" customWidth="1"/>
    <col min="9733" max="9733" width="53.7265625" style="2" customWidth="1"/>
    <col min="9734" max="9743" width="12.7265625" style="2" customWidth="1"/>
    <col min="9744" max="9987" width="11.453125" style="2"/>
    <col min="9988" max="9988" width="3.7265625" style="2" customWidth="1"/>
    <col min="9989" max="9989" width="53.7265625" style="2" customWidth="1"/>
    <col min="9990" max="9999" width="12.7265625" style="2" customWidth="1"/>
    <col min="10000" max="10243" width="11.453125" style="2"/>
    <col min="10244" max="10244" width="3.7265625" style="2" customWidth="1"/>
    <col min="10245" max="10245" width="53.7265625" style="2" customWidth="1"/>
    <col min="10246" max="10255" width="12.7265625" style="2" customWidth="1"/>
    <col min="10256" max="10499" width="11.453125" style="2"/>
    <col min="10500" max="10500" width="3.7265625" style="2" customWidth="1"/>
    <col min="10501" max="10501" width="53.7265625" style="2" customWidth="1"/>
    <col min="10502" max="10511" width="12.7265625" style="2" customWidth="1"/>
    <col min="10512" max="10755" width="11.453125" style="2"/>
    <col min="10756" max="10756" width="3.7265625" style="2" customWidth="1"/>
    <col min="10757" max="10757" width="53.7265625" style="2" customWidth="1"/>
    <col min="10758" max="10767" width="12.7265625" style="2" customWidth="1"/>
    <col min="10768" max="11011" width="11.453125" style="2"/>
    <col min="11012" max="11012" width="3.7265625" style="2" customWidth="1"/>
    <col min="11013" max="11013" width="53.7265625" style="2" customWidth="1"/>
    <col min="11014" max="11023" width="12.7265625" style="2" customWidth="1"/>
    <col min="11024" max="11267" width="11.453125" style="2"/>
    <col min="11268" max="11268" width="3.7265625" style="2" customWidth="1"/>
    <col min="11269" max="11269" width="53.7265625" style="2" customWidth="1"/>
    <col min="11270" max="11279" width="12.7265625" style="2" customWidth="1"/>
    <col min="11280" max="11523" width="11.453125" style="2"/>
    <col min="11524" max="11524" width="3.7265625" style="2" customWidth="1"/>
    <col min="11525" max="11525" width="53.7265625" style="2" customWidth="1"/>
    <col min="11526" max="11535" width="12.7265625" style="2" customWidth="1"/>
    <col min="11536" max="11779" width="11.453125" style="2"/>
    <col min="11780" max="11780" width="3.7265625" style="2" customWidth="1"/>
    <col min="11781" max="11781" width="53.7265625" style="2" customWidth="1"/>
    <col min="11782" max="11791" width="12.7265625" style="2" customWidth="1"/>
    <col min="11792" max="12035" width="11.453125" style="2"/>
    <col min="12036" max="12036" width="3.7265625" style="2" customWidth="1"/>
    <col min="12037" max="12037" width="53.7265625" style="2" customWidth="1"/>
    <col min="12038" max="12047" width="12.7265625" style="2" customWidth="1"/>
    <col min="12048" max="12291" width="11.453125" style="2"/>
    <col min="12292" max="12292" width="3.7265625" style="2" customWidth="1"/>
    <col min="12293" max="12293" width="53.7265625" style="2" customWidth="1"/>
    <col min="12294" max="12303" width="12.7265625" style="2" customWidth="1"/>
    <col min="12304" max="12547" width="11.453125" style="2"/>
    <col min="12548" max="12548" width="3.7265625" style="2" customWidth="1"/>
    <col min="12549" max="12549" width="53.7265625" style="2" customWidth="1"/>
    <col min="12550" max="12559" width="12.7265625" style="2" customWidth="1"/>
    <col min="12560" max="12803" width="11.453125" style="2"/>
    <col min="12804" max="12804" width="3.7265625" style="2" customWidth="1"/>
    <col min="12805" max="12805" width="53.7265625" style="2" customWidth="1"/>
    <col min="12806" max="12815" width="12.7265625" style="2" customWidth="1"/>
    <col min="12816" max="13059" width="11.453125" style="2"/>
    <col min="13060" max="13060" width="3.7265625" style="2" customWidth="1"/>
    <col min="13061" max="13061" width="53.7265625" style="2" customWidth="1"/>
    <col min="13062" max="13071" width="12.7265625" style="2" customWidth="1"/>
    <col min="13072" max="13315" width="11.453125" style="2"/>
    <col min="13316" max="13316" width="3.7265625" style="2" customWidth="1"/>
    <col min="13317" max="13317" width="53.7265625" style="2" customWidth="1"/>
    <col min="13318" max="13327" width="12.7265625" style="2" customWidth="1"/>
    <col min="13328" max="13571" width="11.453125" style="2"/>
    <col min="13572" max="13572" width="3.7265625" style="2" customWidth="1"/>
    <col min="13573" max="13573" width="53.7265625" style="2" customWidth="1"/>
    <col min="13574" max="13583" width="12.7265625" style="2" customWidth="1"/>
    <col min="13584" max="13827" width="11.453125" style="2"/>
    <col min="13828" max="13828" width="3.7265625" style="2" customWidth="1"/>
    <col min="13829" max="13829" width="53.7265625" style="2" customWidth="1"/>
    <col min="13830" max="13839" width="12.7265625" style="2" customWidth="1"/>
    <col min="13840" max="14083" width="11.453125" style="2"/>
    <col min="14084" max="14084" width="3.7265625" style="2" customWidth="1"/>
    <col min="14085" max="14085" width="53.7265625" style="2" customWidth="1"/>
    <col min="14086" max="14095" width="12.7265625" style="2" customWidth="1"/>
    <col min="14096" max="14339" width="11.453125" style="2"/>
    <col min="14340" max="14340" width="3.7265625" style="2" customWidth="1"/>
    <col min="14341" max="14341" width="53.7265625" style="2" customWidth="1"/>
    <col min="14342" max="14351" width="12.7265625" style="2" customWidth="1"/>
    <col min="14352" max="14595" width="11.453125" style="2"/>
    <col min="14596" max="14596" width="3.7265625" style="2" customWidth="1"/>
    <col min="14597" max="14597" width="53.7265625" style="2" customWidth="1"/>
    <col min="14598" max="14607" width="12.7265625" style="2" customWidth="1"/>
    <col min="14608" max="14851" width="11.453125" style="2"/>
    <col min="14852" max="14852" width="3.7265625" style="2" customWidth="1"/>
    <col min="14853" max="14853" width="53.7265625" style="2" customWidth="1"/>
    <col min="14854" max="14863" width="12.7265625" style="2" customWidth="1"/>
    <col min="14864" max="15107" width="11.453125" style="2"/>
    <col min="15108" max="15108" width="3.7265625" style="2" customWidth="1"/>
    <col min="15109" max="15109" width="53.7265625" style="2" customWidth="1"/>
    <col min="15110" max="15119" width="12.7265625" style="2" customWidth="1"/>
    <col min="15120" max="15363" width="11.453125" style="2"/>
    <col min="15364" max="15364" width="3.7265625" style="2" customWidth="1"/>
    <col min="15365" max="15365" width="53.7265625" style="2" customWidth="1"/>
    <col min="15366" max="15375" width="12.7265625" style="2" customWidth="1"/>
    <col min="15376" max="15619" width="11.453125" style="2"/>
    <col min="15620" max="15620" width="3.7265625" style="2" customWidth="1"/>
    <col min="15621" max="15621" width="53.7265625" style="2" customWidth="1"/>
    <col min="15622" max="15631" width="12.7265625" style="2" customWidth="1"/>
    <col min="15632" max="15875" width="11.453125" style="2"/>
    <col min="15876" max="15876" width="3.7265625" style="2" customWidth="1"/>
    <col min="15877" max="15877" width="53.7265625" style="2" customWidth="1"/>
    <col min="15878" max="15887" width="12.7265625" style="2" customWidth="1"/>
    <col min="15888" max="16131" width="11.453125" style="2"/>
    <col min="16132" max="16132" width="3.7265625" style="2" customWidth="1"/>
    <col min="16133" max="16133" width="53.7265625" style="2" customWidth="1"/>
    <col min="16134" max="16143" width="12.7265625" style="2" customWidth="1"/>
    <col min="16144" max="16384" width="11.453125" style="2"/>
  </cols>
  <sheetData>
    <row r="1" spans="2:18" ht="15" customHeight="1" x14ac:dyDescent="0.35"/>
    <row r="2" spans="2:18" x14ac:dyDescent="0.35">
      <c r="B2" s="8" t="s">
        <v>138</v>
      </c>
      <c r="C2" s="8"/>
    </row>
    <row r="4" spans="2:18" ht="22.5" customHeight="1" x14ac:dyDescent="0.35">
      <c r="B4" s="211"/>
      <c r="C4" s="210" t="s">
        <v>34</v>
      </c>
      <c r="D4" s="210"/>
      <c r="E4" s="210"/>
      <c r="F4" s="210"/>
      <c r="G4" s="210"/>
      <c r="H4" s="210" t="s">
        <v>35</v>
      </c>
      <c r="I4" s="210"/>
      <c r="J4" s="210"/>
      <c r="K4" s="210"/>
      <c r="L4" s="210"/>
      <c r="M4" s="203" t="s">
        <v>36</v>
      </c>
      <c r="N4" s="203"/>
      <c r="O4" s="203"/>
      <c r="P4" s="203"/>
      <c r="Q4" s="203"/>
    </row>
    <row r="5" spans="2:18" x14ac:dyDescent="0.35">
      <c r="B5" s="211"/>
      <c r="C5" s="74">
        <v>2022</v>
      </c>
      <c r="D5" s="55">
        <v>2018</v>
      </c>
      <c r="E5" s="55">
        <v>2014</v>
      </c>
      <c r="F5" s="55">
        <v>2010</v>
      </c>
      <c r="G5" s="55">
        <v>2006</v>
      </c>
      <c r="H5" s="55">
        <v>2022</v>
      </c>
      <c r="I5" s="55">
        <v>2018</v>
      </c>
      <c r="J5" s="55">
        <v>2014</v>
      </c>
      <c r="K5" s="55">
        <v>2010</v>
      </c>
      <c r="L5" s="55">
        <v>2006</v>
      </c>
      <c r="M5" s="55">
        <v>2022</v>
      </c>
      <c r="N5" s="61">
        <v>2018</v>
      </c>
      <c r="O5" s="61">
        <v>2014</v>
      </c>
      <c r="P5" s="61">
        <v>2010</v>
      </c>
      <c r="Q5" s="61">
        <v>2006</v>
      </c>
    </row>
    <row r="6" spans="2:18" x14ac:dyDescent="0.35">
      <c r="B6" s="23" t="s">
        <v>39</v>
      </c>
      <c r="C6" s="29">
        <v>6370</v>
      </c>
      <c r="D6" s="29">
        <v>5150</v>
      </c>
      <c r="E6" s="29">
        <v>4600</v>
      </c>
      <c r="F6" s="29">
        <v>4600</v>
      </c>
      <c r="G6" s="29">
        <v>3790</v>
      </c>
      <c r="H6" s="34">
        <v>80.735107731305504</v>
      </c>
      <c r="I6" s="29">
        <v>78.386605783866059</v>
      </c>
      <c r="J6" s="29">
        <v>79.584775086505189</v>
      </c>
      <c r="K6" s="29">
        <v>76.285240464344938</v>
      </c>
      <c r="L6" s="29">
        <v>75.951903807615224</v>
      </c>
      <c r="M6" s="34">
        <v>8.4147952443857292</v>
      </c>
      <c r="N6" s="29">
        <v>7.2877424107302229</v>
      </c>
      <c r="O6" s="29">
        <v>6.6474531653980042</v>
      </c>
      <c r="P6" s="29">
        <v>6.6065905420163231</v>
      </c>
      <c r="Q6" s="29">
        <v>5.4292668641508888</v>
      </c>
      <c r="R6" s="86"/>
    </row>
    <row r="7" spans="2:18" x14ac:dyDescent="0.35">
      <c r="B7" s="23" t="s">
        <v>38</v>
      </c>
      <c r="C7" s="29">
        <v>20</v>
      </c>
      <c r="D7" s="29">
        <v>20</v>
      </c>
      <c r="E7" s="29">
        <v>30</v>
      </c>
      <c r="F7" s="29">
        <v>50</v>
      </c>
      <c r="G7" s="29">
        <v>80</v>
      </c>
      <c r="H7" s="34">
        <v>0.25348542458808598</v>
      </c>
      <c r="I7" s="29">
        <v>0.30441400304414001</v>
      </c>
      <c r="J7" s="29">
        <v>0.51903114186851207</v>
      </c>
      <c r="K7" s="29">
        <v>0.82918739635157546</v>
      </c>
      <c r="L7" s="29">
        <v>1.6032064128256511</v>
      </c>
      <c r="M7" s="34">
        <v>0.10126582278481</v>
      </c>
      <c r="N7" s="29">
        <v>0.14022364797195794</v>
      </c>
      <c r="O7" s="29">
        <v>0.18439844453014528</v>
      </c>
      <c r="P7" s="29">
        <v>0.33909176454885215</v>
      </c>
      <c r="Q7" s="29">
        <v>0.51926393124665593</v>
      </c>
      <c r="R7" s="75"/>
    </row>
    <row r="8" spans="2:18" x14ac:dyDescent="0.35">
      <c r="B8" s="23" t="s">
        <v>1</v>
      </c>
      <c r="C8" s="29">
        <v>700</v>
      </c>
      <c r="D8" s="29">
        <v>640</v>
      </c>
      <c r="E8" s="29">
        <v>510</v>
      </c>
      <c r="F8" s="29">
        <v>700</v>
      </c>
      <c r="G8" s="29">
        <v>640</v>
      </c>
      <c r="H8" s="34">
        <v>8.8719898605830192</v>
      </c>
      <c r="I8" s="29">
        <v>9.7412480974124804</v>
      </c>
      <c r="J8" s="29">
        <v>8.8235294117647065</v>
      </c>
      <c r="K8" s="29">
        <v>11.608623548922056</v>
      </c>
      <c r="L8" s="29">
        <v>12.825651302605209</v>
      </c>
      <c r="M8" s="34">
        <v>12.750455373406201</v>
      </c>
      <c r="N8" s="29">
        <v>11.326420950704225</v>
      </c>
      <c r="O8" s="29">
        <v>9.0222459741638659</v>
      </c>
      <c r="P8" s="29">
        <v>12.395792620188043</v>
      </c>
      <c r="Q8" s="29">
        <v>12.666654294234592</v>
      </c>
      <c r="R8" s="75"/>
    </row>
    <row r="9" spans="2:18" x14ac:dyDescent="0.35">
      <c r="B9" s="23" t="s">
        <v>10</v>
      </c>
      <c r="C9" s="29">
        <v>480</v>
      </c>
      <c r="D9" s="29">
        <v>420</v>
      </c>
      <c r="E9" s="29">
        <v>400</v>
      </c>
      <c r="F9" s="29">
        <v>450</v>
      </c>
      <c r="G9" s="29">
        <v>340</v>
      </c>
      <c r="H9" s="34">
        <v>6.0836501901140698</v>
      </c>
      <c r="I9" s="29">
        <v>6.3926940639269407</v>
      </c>
      <c r="J9" s="29">
        <v>6.9204152249134951</v>
      </c>
      <c r="K9" s="29">
        <v>7.4626865671641784</v>
      </c>
      <c r="L9" s="29">
        <v>6.8136272545090177</v>
      </c>
      <c r="M9" s="34">
        <v>6.3576158940397303</v>
      </c>
      <c r="N9" s="29">
        <v>5.8377422680412367</v>
      </c>
      <c r="O9" s="29">
        <v>5.444744381261847</v>
      </c>
      <c r="P9" s="29">
        <v>6.059081279147235</v>
      </c>
      <c r="Q9" s="29">
        <v>4.6702648258977142</v>
      </c>
      <c r="R9" s="75"/>
    </row>
    <row r="10" spans="2:18" ht="13.5" x14ac:dyDescent="0.35">
      <c r="B10" s="23" t="s">
        <v>86</v>
      </c>
      <c r="C10" s="29">
        <v>190</v>
      </c>
      <c r="D10" s="29">
        <v>120</v>
      </c>
      <c r="E10" s="29">
        <v>110</v>
      </c>
      <c r="F10" s="29">
        <v>120</v>
      </c>
      <c r="G10" s="29">
        <v>100</v>
      </c>
      <c r="H10" s="34">
        <v>2.40811153358682</v>
      </c>
      <c r="I10" s="29">
        <v>1.8264840182648401</v>
      </c>
      <c r="J10" s="29">
        <v>1.9031141868512111</v>
      </c>
      <c r="K10" s="29">
        <v>1.9900497512437811</v>
      </c>
      <c r="L10" s="29">
        <v>2.0040080160320639</v>
      </c>
      <c r="M10" s="34">
        <v>2.39294710327456</v>
      </c>
      <c r="N10" s="29">
        <v>1.7711907500525859</v>
      </c>
      <c r="O10" s="29">
        <v>1.4464159186906018</v>
      </c>
      <c r="P10" s="29">
        <v>1.5456636270228616</v>
      </c>
      <c r="Q10" s="29">
        <v>1.1772324533238196</v>
      </c>
      <c r="R10" s="75"/>
    </row>
    <row r="11" spans="2:18" ht="13.5" x14ac:dyDescent="0.35">
      <c r="B11" s="45" t="s">
        <v>139</v>
      </c>
      <c r="C11" s="29">
        <v>40</v>
      </c>
      <c r="D11" s="29">
        <v>70</v>
      </c>
      <c r="E11" s="29">
        <v>50</v>
      </c>
      <c r="F11" s="29">
        <v>30</v>
      </c>
      <c r="G11" s="34">
        <v>10</v>
      </c>
      <c r="H11" s="34">
        <v>0.50697084917617197</v>
      </c>
      <c r="I11" s="29">
        <v>1.06544901065449</v>
      </c>
      <c r="J11" s="29">
        <v>0.86505190311418689</v>
      </c>
      <c r="K11" s="29">
        <v>0.49751243781094528</v>
      </c>
      <c r="L11" s="29">
        <v>0.20040080160320639</v>
      </c>
      <c r="M11" s="34">
        <v>2.7972027972028002</v>
      </c>
      <c r="N11" s="29">
        <v>2.8091329046396956</v>
      </c>
      <c r="O11" s="29">
        <v>2.1167135886471695</v>
      </c>
      <c r="P11" s="29">
        <v>2.6294593373493975</v>
      </c>
      <c r="Q11" s="29">
        <v>0.72815574257425741</v>
      </c>
      <c r="R11" s="75"/>
    </row>
    <row r="12" spans="2:18" x14ac:dyDescent="0.35">
      <c r="B12" s="45" t="s">
        <v>30</v>
      </c>
      <c r="C12" s="29">
        <v>90</v>
      </c>
      <c r="D12" s="29">
        <v>140</v>
      </c>
      <c r="E12" s="29">
        <v>80</v>
      </c>
      <c r="F12" s="29">
        <v>70</v>
      </c>
      <c r="G12" s="29">
        <v>30</v>
      </c>
      <c r="H12" s="34">
        <v>1.14068441064639</v>
      </c>
      <c r="I12" s="29">
        <v>2.1308980213089801</v>
      </c>
      <c r="J12" s="29">
        <v>1.3840830449826991</v>
      </c>
      <c r="K12" s="29">
        <v>1.1608623548922055</v>
      </c>
      <c r="L12" s="29">
        <v>0.60120240480961928</v>
      </c>
      <c r="M12" s="34">
        <v>0.16091543000178801</v>
      </c>
      <c r="N12" s="29">
        <v>0.24830525642985943</v>
      </c>
      <c r="O12" s="29">
        <v>0.14725294869571226</v>
      </c>
      <c r="P12" s="29">
        <v>0.17455899302396119</v>
      </c>
      <c r="Q12" s="29">
        <v>9.7145793860175078E-2</v>
      </c>
      <c r="R12" s="75"/>
    </row>
    <row r="13" spans="2:18" ht="13.5" x14ac:dyDescent="0.35">
      <c r="B13" s="46" t="s">
        <v>87</v>
      </c>
      <c r="C13" s="41">
        <v>7690</v>
      </c>
      <c r="D13" s="41">
        <v>6610</v>
      </c>
      <c r="E13" s="25">
        <v>5780</v>
      </c>
      <c r="F13" s="25">
        <v>6030</v>
      </c>
      <c r="G13" s="25">
        <v>4990</v>
      </c>
      <c r="H13" s="26">
        <v>100</v>
      </c>
      <c r="I13" s="25">
        <v>100</v>
      </c>
      <c r="J13" s="25">
        <v>100</v>
      </c>
      <c r="K13" s="25">
        <v>100</v>
      </c>
      <c r="L13" s="25">
        <v>100</v>
      </c>
      <c r="M13" s="47">
        <v>4.4154529999999994</v>
      </c>
      <c r="N13" s="47">
        <v>3.9922594707403358</v>
      </c>
      <c r="O13" s="47">
        <v>3.6693843775003501</v>
      </c>
      <c r="P13" s="47">
        <v>4.0296040563018973</v>
      </c>
      <c r="Q13" s="47">
        <v>3.5651628118124412</v>
      </c>
    </row>
    <row r="14" spans="2:18" x14ac:dyDescent="0.35">
      <c r="B14" s="8"/>
      <c r="C14" s="8"/>
      <c r="D14" s="10"/>
      <c r="E14" s="10"/>
      <c r="F14" s="10"/>
      <c r="G14" s="10"/>
      <c r="H14" s="10"/>
      <c r="I14" s="10"/>
      <c r="J14" s="10"/>
      <c r="K14" s="10"/>
      <c r="L14" s="10"/>
      <c r="M14" s="10"/>
      <c r="N14" s="19"/>
      <c r="O14" s="19"/>
      <c r="P14" s="19"/>
      <c r="Q14" s="19"/>
    </row>
    <row r="15" spans="2:18" ht="132" customHeight="1" x14ac:dyDescent="0.35">
      <c r="B15" s="187" t="s">
        <v>169</v>
      </c>
      <c r="C15" s="187"/>
      <c r="D15" s="187"/>
      <c r="E15" s="187"/>
      <c r="F15" s="187"/>
      <c r="G15" s="187"/>
      <c r="H15" s="187"/>
      <c r="I15" s="187"/>
      <c r="J15" s="187"/>
      <c r="K15" s="187"/>
      <c r="L15" s="187"/>
      <c r="M15" s="187"/>
      <c r="N15" s="187"/>
      <c r="O15" s="187"/>
      <c r="P15" s="187"/>
      <c r="Q15" s="187"/>
    </row>
  </sheetData>
  <mergeCells count="5">
    <mergeCell ref="C4:G4"/>
    <mergeCell ref="H4:L4"/>
    <mergeCell ref="M4:Q4"/>
    <mergeCell ref="B4:B5"/>
    <mergeCell ref="B15:Q15"/>
  </mergeCells>
  <pageMargins left="0.7" right="0.7" top="0.7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F583-DB78-4C05-BDD8-3B9A4A16D443}">
  <sheetPr>
    <pageSetUpPr fitToPage="1"/>
  </sheetPr>
  <dimension ref="B2:J27"/>
  <sheetViews>
    <sheetView showGridLines="0" zoomScaleNormal="100" workbookViewId="0"/>
  </sheetViews>
  <sheetFormatPr baseColWidth="10" defaultColWidth="11.453125" defaultRowHeight="12" x14ac:dyDescent="0.35"/>
  <cols>
    <col min="1" max="1" width="3.7265625" style="119" customWidth="1"/>
    <col min="2" max="2" width="44.7265625" style="119" customWidth="1"/>
    <col min="3" max="3" width="13.1796875" style="119" customWidth="1"/>
    <col min="4" max="5" width="12.1796875" style="119" customWidth="1"/>
    <col min="6" max="6" width="14.81640625" style="119" customWidth="1"/>
    <col min="7" max="9" width="12.1796875" style="119" customWidth="1"/>
    <col min="10" max="10" width="8.26953125" style="119" customWidth="1"/>
    <col min="11" max="16384" width="11.453125" style="119"/>
  </cols>
  <sheetData>
    <row r="2" spans="2:10" ht="12.5" x14ac:dyDescent="0.35">
      <c r="B2" s="191" t="s">
        <v>171</v>
      </c>
      <c r="C2" s="191"/>
      <c r="D2" s="191"/>
      <c r="E2" s="191"/>
      <c r="F2" s="191"/>
      <c r="G2" s="191"/>
      <c r="H2" s="191"/>
      <c r="I2" s="191"/>
      <c r="J2" s="191"/>
    </row>
    <row r="3" spans="2:10" x14ac:dyDescent="0.35">
      <c r="B3" s="157"/>
      <c r="I3" s="154" t="s">
        <v>25</v>
      </c>
    </row>
    <row r="4" spans="2:10" ht="50" x14ac:dyDescent="0.35">
      <c r="B4" s="123" t="s">
        <v>111</v>
      </c>
      <c r="C4" s="124" t="s">
        <v>12</v>
      </c>
      <c r="D4" s="124" t="s">
        <v>13</v>
      </c>
      <c r="E4" s="124" t="s">
        <v>14</v>
      </c>
      <c r="F4" s="124" t="s">
        <v>15</v>
      </c>
      <c r="G4" s="124" t="s">
        <v>16</v>
      </c>
      <c r="H4" s="124" t="s">
        <v>17</v>
      </c>
      <c r="I4" s="125" t="s">
        <v>11</v>
      </c>
    </row>
    <row r="5" spans="2:10" ht="12.5" x14ac:dyDescent="0.35">
      <c r="B5" s="126" t="s">
        <v>101</v>
      </c>
      <c r="C5" s="127">
        <v>0.45965597941195802</v>
      </c>
      <c r="D5" s="127">
        <v>5.9498998365152898E-2</v>
      </c>
      <c r="E5" s="127">
        <v>5.7555042753633302E-2</v>
      </c>
      <c r="F5" s="128">
        <v>6.2605059950533803</v>
      </c>
      <c r="G5" s="128">
        <v>3.99165085954303</v>
      </c>
      <c r="H5" s="128">
        <v>89.171133124872895</v>
      </c>
      <c r="I5" s="125">
        <v>100</v>
      </c>
    </row>
    <row r="6" spans="2:10" ht="13.5" x14ac:dyDescent="0.35">
      <c r="B6" s="126" t="s">
        <v>149</v>
      </c>
      <c r="C6" s="128">
        <v>11.3254192699385</v>
      </c>
      <c r="D6" s="127">
        <v>0.562179683521843</v>
      </c>
      <c r="E6" s="128">
        <v>3.8729473617752701</v>
      </c>
      <c r="F6" s="128">
        <v>23.1914015711857</v>
      </c>
      <c r="G6" s="128">
        <v>5.8073535991544398</v>
      </c>
      <c r="H6" s="128">
        <v>55.240698514424203</v>
      </c>
      <c r="I6" s="125">
        <v>100</v>
      </c>
    </row>
    <row r="7" spans="2:10" ht="13.5" x14ac:dyDescent="0.35">
      <c r="B7" s="126" t="s">
        <v>150</v>
      </c>
      <c r="C7" s="128">
        <v>9.7450393000593607</v>
      </c>
      <c r="D7" s="128">
        <v>6.3762363872839201</v>
      </c>
      <c r="E7" s="128">
        <v>7.4884017453445804</v>
      </c>
      <c r="F7" s="128">
        <v>41.307979445735199</v>
      </c>
      <c r="G7" s="128">
        <v>9.6940524935861205</v>
      </c>
      <c r="H7" s="128">
        <v>25.388290627990798</v>
      </c>
      <c r="I7" s="125">
        <v>100</v>
      </c>
    </row>
    <row r="8" spans="2:10" ht="13.5" x14ac:dyDescent="0.35">
      <c r="B8" s="126" t="s">
        <v>151</v>
      </c>
      <c r="C8" s="128">
        <v>0.98909564088898605</v>
      </c>
      <c r="D8" s="128">
        <v>16.9865817620658</v>
      </c>
      <c r="E8" s="128">
        <v>6.4953577566814902</v>
      </c>
      <c r="F8" s="128">
        <v>50.092828899852201</v>
      </c>
      <c r="G8" s="128">
        <v>3.4628577834108398</v>
      </c>
      <c r="H8" s="128">
        <v>21.973278157100701</v>
      </c>
      <c r="I8" s="125">
        <v>100</v>
      </c>
    </row>
    <row r="9" spans="2:10" ht="12.5" x14ac:dyDescent="0.35">
      <c r="B9" s="126" t="s">
        <v>10</v>
      </c>
      <c r="C9" s="128">
        <v>5.5432230673466902</v>
      </c>
      <c r="D9" s="128">
        <v>16.6372179088502</v>
      </c>
      <c r="E9" s="128">
        <v>11.7308560413608</v>
      </c>
      <c r="F9" s="128">
        <v>53.144584053514102</v>
      </c>
      <c r="G9" s="128">
        <v>5.9860970950205301</v>
      </c>
      <c r="H9" s="128">
        <v>6.9580218339076199</v>
      </c>
      <c r="I9" s="125">
        <v>100</v>
      </c>
    </row>
    <row r="10" spans="2:10" ht="12.5" x14ac:dyDescent="0.35">
      <c r="B10" s="126" t="s">
        <v>1</v>
      </c>
      <c r="C10" s="128">
        <v>16.0049582386672</v>
      </c>
      <c r="D10" s="128">
        <v>10.376014569288801</v>
      </c>
      <c r="E10" s="128">
        <v>9.3061431169778004</v>
      </c>
      <c r="F10" s="128">
        <v>53.646613091388701</v>
      </c>
      <c r="G10" s="128">
        <v>8.5649820228205797</v>
      </c>
      <c r="H10" s="128">
        <v>2.1012889608569298</v>
      </c>
      <c r="I10" s="129">
        <v>100.278745821626</v>
      </c>
    </row>
    <row r="11" spans="2:10" ht="12.5" x14ac:dyDescent="0.35">
      <c r="B11" s="126" t="s">
        <v>38</v>
      </c>
      <c r="C11" s="128">
        <v>1.65733939622336</v>
      </c>
      <c r="D11" s="128">
        <v>12.148923566860599</v>
      </c>
      <c r="E11" s="128">
        <v>18.318417328163399</v>
      </c>
      <c r="F11" s="128">
        <v>30.569640678006099</v>
      </c>
      <c r="G11" s="128">
        <v>15.8492812822302</v>
      </c>
      <c r="H11" s="128">
        <v>21.456397748516402</v>
      </c>
      <c r="I11" s="125">
        <v>100</v>
      </c>
    </row>
    <row r="12" spans="2:10" ht="12.5" x14ac:dyDescent="0.35">
      <c r="B12" s="126" t="s">
        <v>39</v>
      </c>
      <c r="C12" s="128">
        <v>2.1890361120516602</v>
      </c>
      <c r="D12" s="128">
        <v>13.168198104316</v>
      </c>
      <c r="E12" s="128">
        <v>7.64354463888243</v>
      </c>
      <c r="F12" s="128">
        <v>66.581479417561397</v>
      </c>
      <c r="G12" s="128">
        <v>5.30917850678098</v>
      </c>
      <c r="H12" s="128">
        <v>5.1085632204075697</v>
      </c>
      <c r="I12" s="129">
        <v>100</v>
      </c>
      <c r="J12" s="120"/>
    </row>
    <row r="13" spans="2:10" ht="12.5" x14ac:dyDescent="0.35">
      <c r="B13" s="126" t="s">
        <v>128</v>
      </c>
      <c r="C13" s="128">
        <v>3.03849294923354</v>
      </c>
      <c r="D13" s="128">
        <v>13.1942819720123</v>
      </c>
      <c r="E13" s="128">
        <v>9.5811369977260892</v>
      </c>
      <c r="F13" s="128">
        <v>57.8304502496525</v>
      </c>
      <c r="G13" s="128">
        <v>7.1151246393267504</v>
      </c>
      <c r="H13" s="128">
        <v>9.2405131920488408</v>
      </c>
      <c r="I13" s="129">
        <v>100</v>
      </c>
      <c r="J13" s="120"/>
    </row>
    <row r="14" spans="2:10" ht="13.5" x14ac:dyDescent="0.35">
      <c r="B14" s="123" t="s">
        <v>152</v>
      </c>
      <c r="C14" s="128">
        <v>2.1590228084200702</v>
      </c>
      <c r="D14" s="128">
        <v>8.8390151626379492</v>
      </c>
      <c r="E14" s="128">
        <v>6.3971239717117596</v>
      </c>
      <c r="F14" s="128">
        <v>40.975267482834099</v>
      </c>
      <c r="G14" s="128">
        <v>6.0226647429716103</v>
      </c>
      <c r="H14" s="128">
        <v>35.606905831424498</v>
      </c>
      <c r="I14" s="129">
        <v>100</v>
      </c>
      <c r="J14" s="120"/>
    </row>
    <row r="15" spans="2:10" x14ac:dyDescent="0.35">
      <c r="B15" s="121"/>
    </row>
    <row r="16" spans="2:10" ht="105.65" customHeight="1" x14ac:dyDescent="0.35">
      <c r="B16" s="192" t="s">
        <v>153</v>
      </c>
      <c r="C16" s="192"/>
      <c r="D16" s="192"/>
      <c r="E16" s="192"/>
      <c r="F16" s="192"/>
      <c r="G16" s="192"/>
      <c r="H16" s="192"/>
      <c r="I16" s="192"/>
    </row>
    <row r="17" spans="2:3" x14ac:dyDescent="0.35">
      <c r="B17" s="122"/>
    </row>
    <row r="18" spans="2:3" x14ac:dyDescent="0.35">
      <c r="B18" s="122"/>
    </row>
    <row r="19" spans="2:3" x14ac:dyDescent="0.35">
      <c r="B19" s="122"/>
    </row>
    <row r="20" spans="2:3" x14ac:dyDescent="0.35">
      <c r="B20" s="162"/>
    </row>
    <row r="21" spans="2:3" x14ac:dyDescent="0.35">
      <c r="B21" s="122"/>
      <c r="C21" s="138"/>
    </row>
    <row r="22" spans="2:3" x14ac:dyDescent="0.35">
      <c r="B22" s="122"/>
    </row>
    <row r="23" spans="2:3" x14ac:dyDescent="0.35">
      <c r="B23" s="122"/>
    </row>
    <row r="24" spans="2:3" x14ac:dyDescent="0.35">
      <c r="B24" s="122"/>
    </row>
    <row r="25" spans="2:3" x14ac:dyDescent="0.35">
      <c r="B25" s="122"/>
    </row>
    <row r="26" spans="2:3" x14ac:dyDescent="0.35">
      <c r="B26" s="122"/>
    </row>
    <row r="27" spans="2:3" x14ac:dyDescent="0.35">
      <c r="B27" s="122"/>
    </row>
  </sheetData>
  <mergeCells count="2">
    <mergeCell ref="B2:J2"/>
    <mergeCell ref="B16:I16"/>
  </mergeCells>
  <pageMargins left="0.7" right="0.7" top="0.75" bottom="0.75" header="0.511811023622047" footer="0.511811023622047"/>
  <pageSetup paperSize="9" scale="6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FBC0D-65CE-4986-A959-01A7C6C832FD}">
  <dimension ref="B1:N17"/>
  <sheetViews>
    <sheetView showGridLines="0" workbookViewId="0"/>
  </sheetViews>
  <sheetFormatPr baseColWidth="10" defaultRowHeight="12.5" x14ac:dyDescent="0.35"/>
  <cols>
    <col min="1" max="1" width="3.7265625" style="2" customWidth="1"/>
    <col min="2" max="2" width="65.81640625" style="2" customWidth="1"/>
    <col min="3" max="8" width="8.453125" style="2" customWidth="1"/>
    <col min="9" max="9" width="5.453125" style="2" bestFit="1" customWidth="1"/>
    <col min="10" max="10" width="7.453125" style="2" bestFit="1" customWidth="1"/>
    <col min="11" max="11" width="5.453125" style="2" bestFit="1" customWidth="1"/>
    <col min="12" max="12" width="7.453125" style="2" bestFit="1" customWidth="1"/>
    <col min="13" max="13" width="5.7265625" style="2" bestFit="1" customWidth="1"/>
    <col min="14" max="14" width="7.453125" style="2" bestFit="1" customWidth="1"/>
    <col min="15" max="256" width="11.453125" style="2"/>
    <col min="257" max="257" width="3.7265625" style="2" customWidth="1"/>
    <col min="258" max="258" width="65.81640625" style="2" customWidth="1"/>
    <col min="259" max="264" width="8.453125" style="2" customWidth="1"/>
    <col min="265" max="265" width="5.453125" style="2" bestFit="1" customWidth="1"/>
    <col min="266" max="266" width="7.453125" style="2" bestFit="1" customWidth="1"/>
    <col min="267" max="267" width="5.453125" style="2" bestFit="1" customWidth="1"/>
    <col min="268" max="268" width="7.453125" style="2" bestFit="1" customWidth="1"/>
    <col min="269" max="269" width="5.7265625" style="2" bestFit="1" customWidth="1"/>
    <col min="270" max="270" width="7.453125" style="2" bestFit="1" customWidth="1"/>
    <col min="271" max="512" width="11.453125" style="2"/>
    <col min="513" max="513" width="3.7265625" style="2" customWidth="1"/>
    <col min="514" max="514" width="65.81640625" style="2" customWidth="1"/>
    <col min="515" max="520" width="8.453125" style="2" customWidth="1"/>
    <col min="521" max="521" width="5.453125" style="2" bestFit="1" customWidth="1"/>
    <col min="522" max="522" width="7.453125" style="2" bestFit="1" customWidth="1"/>
    <col min="523" max="523" width="5.453125" style="2" bestFit="1" customWidth="1"/>
    <col min="524" max="524" width="7.453125" style="2" bestFit="1" customWidth="1"/>
    <col min="525" max="525" width="5.7265625" style="2" bestFit="1" customWidth="1"/>
    <col min="526" max="526" width="7.453125" style="2" bestFit="1" customWidth="1"/>
    <col min="527" max="768" width="11.453125" style="2"/>
    <col min="769" max="769" width="3.7265625" style="2" customWidth="1"/>
    <col min="770" max="770" width="65.81640625" style="2" customWidth="1"/>
    <col min="771" max="776" width="8.453125" style="2" customWidth="1"/>
    <col min="777" max="777" width="5.453125" style="2" bestFit="1" customWidth="1"/>
    <col min="778" max="778" width="7.453125" style="2" bestFit="1" customWidth="1"/>
    <col min="779" max="779" width="5.453125" style="2" bestFit="1" customWidth="1"/>
    <col min="780" max="780" width="7.453125" style="2" bestFit="1" customWidth="1"/>
    <col min="781" max="781" width="5.7265625" style="2" bestFit="1" customWidth="1"/>
    <col min="782" max="782" width="7.453125" style="2" bestFit="1" customWidth="1"/>
    <col min="783" max="1024" width="11.453125" style="2"/>
    <col min="1025" max="1025" width="3.7265625" style="2" customWidth="1"/>
    <col min="1026" max="1026" width="65.81640625" style="2" customWidth="1"/>
    <col min="1027" max="1032" width="8.453125" style="2" customWidth="1"/>
    <col min="1033" max="1033" width="5.453125" style="2" bestFit="1" customWidth="1"/>
    <col min="1034" max="1034" width="7.453125" style="2" bestFit="1" customWidth="1"/>
    <col min="1035" max="1035" width="5.453125" style="2" bestFit="1" customWidth="1"/>
    <col min="1036" max="1036" width="7.453125" style="2" bestFit="1" customWidth="1"/>
    <col min="1037" max="1037" width="5.7265625" style="2" bestFit="1" customWidth="1"/>
    <col min="1038" max="1038" width="7.453125" style="2" bestFit="1" customWidth="1"/>
    <col min="1039" max="1280" width="11.453125" style="2"/>
    <col min="1281" max="1281" width="3.7265625" style="2" customWidth="1"/>
    <col min="1282" max="1282" width="65.81640625" style="2" customWidth="1"/>
    <col min="1283" max="1288" width="8.453125" style="2" customWidth="1"/>
    <col min="1289" max="1289" width="5.453125" style="2" bestFit="1" customWidth="1"/>
    <col min="1290" max="1290" width="7.453125" style="2" bestFit="1" customWidth="1"/>
    <col min="1291" max="1291" width="5.453125" style="2" bestFit="1" customWidth="1"/>
    <col min="1292" max="1292" width="7.453125" style="2" bestFit="1" customWidth="1"/>
    <col min="1293" max="1293" width="5.7265625" style="2" bestFit="1" customWidth="1"/>
    <col min="1294" max="1294" width="7.453125" style="2" bestFit="1" customWidth="1"/>
    <col min="1295" max="1536" width="11.453125" style="2"/>
    <col min="1537" max="1537" width="3.7265625" style="2" customWidth="1"/>
    <col min="1538" max="1538" width="65.81640625" style="2" customWidth="1"/>
    <col min="1539" max="1544" width="8.453125" style="2" customWidth="1"/>
    <col min="1545" max="1545" width="5.453125" style="2" bestFit="1" customWidth="1"/>
    <col min="1546" max="1546" width="7.453125" style="2" bestFit="1" customWidth="1"/>
    <col min="1547" max="1547" width="5.453125" style="2" bestFit="1" customWidth="1"/>
    <col min="1548" max="1548" width="7.453125" style="2" bestFit="1" customWidth="1"/>
    <col min="1549" max="1549" width="5.7265625" style="2" bestFit="1" customWidth="1"/>
    <col min="1550" max="1550" width="7.453125" style="2" bestFit="1" customWidth="1"/>
    <col min="1551" max="1792" width="11.453125" style="2"/>
    <col min="1793" max="1793" width="3.7265625" style="2" customWidth="1"/>
    <col min="1794" max="1794" width="65.81640625" style="2" customWidth="1"/>
    <col min="1795" max="1800" width="8.453125" style="2" customWidth="1"/>
    <col min="1801" max="1801" width="5.453125" style="2" bestFit="1" customWidth="1"/>
    <col min="1802" max="1802" width="7.453125" style="2" bestFit="1" customWidth="1"/>
    <col min="1803" max="1803" width="5.453125" style="2" bestFit="1" customWidth="1"/>
    <col min="1804" max="1804" width="7.453125" style="2" bestFit="1" customWidth="1"/>
    <col min="1805" max="1805" width="5.7265625" style="2" bestFit="1" customWidth="1"/>
    <col min="1806" max="1806" width="7.453125" style="2" bestFit="1" customWidth="1"/>
    <col min="1807" max="2048" width="11.453125" style="2"/>
    <col min="2049" max="2049" width="3.7265625" style="2" customWidth="1"/>
    <col min="2050" max="2050" width="65.81640625" style="2" customWidth="1"/>
    <col min="2051" max="2056" width="8.453125" style="2" customWidth="1"/>
    <col min="2057" max="2057" width="5.453125" style="2" bestFit="1" customWidth="1"/>
    <col min="2058" max="2058" width="7.453125" style="2" bestFit="1" customWidth="1"/>
    <col min="2059" max="2059" width="5.453125" style="2" bestFit="1" customWidth="1"/>
    <col min="2060" max="2060" width="7.453125" style="2" bestFit="1" customWidth="1"/>
    <col min="2061" max="2061" width="5.7265625" style="2" bestFit="1" customWidth="1"/>
    <col min="2062" max="2062" width="7.453125" style="2" bestFit="1" customWidth="1"/>
    <col min="2063" max="2304" width="11.453125" style="2"/>
    <col min="2305" max="2305" width="3.7265625" style="2" customWidth="1"/>
    <col min="2306" max="2306" width="65.81640625" style="2" customWidth="1"/>
    <col min="2307" max="2312" width="8.453125" style="2" customWidth="1"/>
    <col min="2313" max="2313" width="5.453125" style="2" bestFit="1" customWidth="1"/>
    <col min="2314" max="2314" width="7.453125" style="2" bestFit="1" customWidth="1"/>
    <col min="2315" max="2315" width="5.453125" style="2" bestFit="1" customWidth="1"/>
    <col min="2316" max="2316" width="7.453125" style="2" bestFit="1" customWidth="1"/>
    <col min="2317" max="2317" width="5.7265625" style="2" bestFit="1" customWidth="1"/>
    <col min="2318" max="2318" width="7.453125" style="2" bestFit="1" customWidth="1"/>
    <col min="2319" max="2560" width="11.453125" style="2"/>
    <col min="2561" max="2561" width="3.7265625" style="2" customWidth="1"/>
    <col min="2562" max="2562" width="65.81640625" style="2" customWidth="1"/>
    <col min="2563" max="2568" width="8.453125" style="2" customWidth="1"/>
    <col min="2569" max="2569" width="5.453125" style="2" bestFit="1" customWidth="1"/>
    <col min="2570" max="2570" width="7.453125" style="2" bestFit="1" customWidth="1"/>
    <col min="2571" max="2571" width="5.453125" style="2" bestFit="1" customWidth="1"/>
    <col min="2572" max="2572" width="7.453125" style="2" bestFit="1" customWidth="1"/>
    <col min="2573" max="2573" width="5.7265625" style="2" bestFit="1" customWidth="1"/>
    <col min="2574" max="2574" width="7.453125" style="2" bestFit="1" customWidth="1"/>
    <col min="2575" max="2816" width="11.453125" style="2"/>
    <col min="2817" max="2817" width="3.7265625" style="2" customWidth="1"/>
    <col min="2818" max="2818" width="65.81640625" style="2" customWidth="1"/>
    <col min="2819" max="2824" width="8.453125" style="2" customWidth="1"/>
    <col min="2825" max="2825" width="5.453125" style="2" bestFit="1" customWidth="1"/>
    <col min="2826" max="2826" width="7.453125" style="2" bestFit="1" customWidth="1"/>
    <col min="2827" max="2827" width="5.453125" style="2" bestFit="1" customWidth="1"/>
    <col min="2828" max="2828" width="7.453125" style="2" bestFit="1" customWidth="1"/>
    <col min="2829" max="2829" width="5.7265625" style="2" bestFit="1" customWidth="1"/>
    <col min="2830" max="2830" width="7.453125" style="2" bestFit="1" customWidth="1"/>
    <col min="2831" max="3072" width="11.453125" style="2"/>
    <col min="3073" max="3073" width="3.7265625" style="2" customWidth="1"/>
    <col min="3074" max="3074" width="65.81640625" style="2" customWidth="1"/>
    <col min="3075" max="3080" width="8.453125" style="2" customWidth="1"/>
    <col min="3081" max="3081" width="5.453125" style="2" bestFit="1" customWidth="1"/>
    <col min="3082" max="3082" width="7.453125" style="2" bestFit="1" customWidth="1"/>
    <col min="3083" max="3083" width="5.453125" style="2" bestFit="1" customWidth="1"/>
    <col min="3084" max="3084" width="7.453125" style="2" bestFit="1" customWidth="1"/>
    <col min="3085" max="3085" width="5.7265625" style="2" bestFit="1" customWidth="1"/>
    <col min="3086" max="3086" width="7.453125" style="2" bestFit="1" customWidth="1"/>
    <col min="3087" max="3328" width="11.453125" style="2"/>
    <col min="3329" max="3329" width="3.7265625" style="2" customWidth="1"/>
    <col min="3330" max="3330" width="65.81640625" style="2" customWidth="1"/>
    <col min="3331" max="3336" width="8.453125" style="2" customWidth="1"/>
    <col min="3337" max="3337" width="5.453125" style="2" bestFit="1" customWidth="1"/>
    <col min="3338" max="3338" width="7.453125" style="2" bestFit="1" customWidth="1"/>
    <col min="3339" max="3339" width="5.453125" style="2" bestFit="1" customWidth="1"/>
    <col min="3340" max="3340" width="7.453125" style="2" bestFit="1" customWidth="1"/>
    <col min="3341" max="3341" width="5.7265625" style="2" bestFit="1" customWidth="1"/>
    <col min="3342" max="3342" width="7.453125" style="2" bestFit="1" customWidth="1"/>
    <col min="3343" max="3584" width="11.453125" style="2"/>
    <col min="3585" max="3585" width="3.7265625" style="2" customWidth="1"/>
    <col min="3586" max="3586" width="65.81640625" style="2" customWidth="1"/>
    <col min="3587" max="3592" width="8.453125" style="2" customWidth="1"/>
    <col min="3593" max="3593" width="5.453125" style="2" bestFit="1" customWidth="1"/>
    <col min="3594" max="3594" width="7.453125" style="2" bestFit="1" customWidth="1"/>
    <col min="3595" max="3595" width="5.453125" style="2" bestFit="1" customWidth="1"/>
    <col min="3596" max="3596" width="7.453125" style="2" bestFit="1" customWidth="1"/>
    <col min="3597" max="3597" width="5.7265625" style="2" bestFit="1" customWidth="1"/>
    <col min="3598" max="3598" width="7.453125" style="2" bestFit="1" customWidth="1"/>
    <col min="3599" max="3840" width="11.453125" style="2"/>
    <col min="3841" max="3841" width="3.7265625" style="2" customWidth="1"/>
    <col min="3842" max="3842" width="65.81640625" style="2" customWidth="1"/>
    <col min="3843" max="3848" width="8.453125" style="2" customWidth="1"/>
    <col min="3849" max="3849" width="5.453125" style="2" bestFit="1" customWidth="1"/>
    <col min="3850" max="3850" width="7.453125" style="2" bestFit="1" customWidth="1"/>
    <col min="3851" max="3851" width="5.453125" style="2" bestFit="1" customWidth="1"/>
    <col min="3852" max="3852" width="7.453125" style="2" bestFit="1" customWidth="1"/>
    <col min="3853" max="3853" width="5.7265625" style="2" bestFit="1" customWidth="1"/>
    <col min="3854" max="3854" width="7.453125" style="2" bestFit="1" customWidth="1"/>
    <col min="3855" max="4096" width="11.453125" style="2"/>
    <col min="4097" max="4097" width="3.7265625" style="2" customWidth="1"/>
    <col min="4098" max="4098" width="65.81640625" style="2" customWidth="1"/>
    <col min="4099" max="4104" width="8.453125" style="2" customWidth="1"/>
    <col min="4105" max="4105" width="5.453125" style="2" bestFit="1" customWidth="1"/>
    <col min="4106" max="4106" width="7.453125" style="2" bestFit="1" customWidth="1"/>
    <col min="4107" max="4107" width="5.453125" style="2" bestFit="1" customWidth="1"/>
    <col min="4108" max="4108" width="7.453125" style="2" bestFit="1" customWidth="1"/>
    <col min="4109" max="4109" width="5.7265625" style="2" bestFit="1" customWidth="1"/>
    <col min="4110" max="4110" width="7.453125" style="2" bestFit="1" customWidth="1"/>
    <col min="4111" max="4352" width="11.453125" style="2"/>
    <col min="4353" max="4353" width="3.7265625" style="2" customWidth="1"/>
    <col min="4354" max="4354" width="65.81640625" style="2" customWidth="1"/>
    <col min="4355" max="4360" width="8.453125" style="2" customWidth="1"/>
    <col min="4361" max="4361" width="5.453125" style="2" bestFit="1" customWidth="1"/>
    <col min="4362" max="4362" width="7.453125" style="2" bestFit="1" customWidth="1"/>
    <col min="4363" max="4363" width="5.453125" style="2" bestFit="1" customWidth="1"/>
    <col min="4364" max="4364" width="7.453125" style="2" bestFit="1" customWidth="1"/>
    <col min="4365" max="4365" width="5.7265625" style="2" bestFit="1" customWidth="1"/>
    <col min="4366" max="4366" width="7.453125" style="2" bestFit="1" customWidth="1"/>
    <col min="4367" max="4608" width="11.453125" style="2"/>
    <col min="4609" max="4609" width="3.7265625" style="2" customWidth="1"/>
    <col min="4610" max="4610" width="65.81640625" style="2" customWidth="1"/>
    <col min="4611" max="4616" width="8.453125" style="2" customWidth="1"/>
    <col min="4617" max="4617" width="5.453125" style="2" bestFit="1" customWidth="1"/>
    <col min="4618" max="4618" width="7.453125" style="2" bestFit="1" customWidth="1"/>
    <col min="4619" max="4619" width="5.453125" style="2" bestFit="1" customWidth="1"/>
    <col min="4620" max="4620" width="7.453125" style="2" bestFit="1" customWidth="1"/>
    <col min="4621" max="4621" width="5.7265625" style="2" bestFit="1" customWidth="1"/>
    <col min="4622" max="4622" width="7.453125" style="2" bestFit="1" customWidth="1"/>
    <col min="4623" max="4864" width="11.453125" style="2"/>
    <col min="4865" max="4865" width="3.7265625" style="2" customWidth="1"/>
    <col min="4866" max="4866" width="65.81640625" style="2" customWidth="1"/>
    <col min="4867" max="4872" width="8.453125" style="2" customWidth="1"/>
    <col min="4873" max="4873" width="5.453125" style="2" bestFit="1" customWidth="1"/>
    <col min="4874" max="4874" width="7.453125" style="2" bestFit="1" customWidth="1"/>
    <col min="4875" max="4875" width="5.453125" style="2" bestFit="1" customWidth="1"/>
    <col min="4876" max="4876" width="7.453125" style="2" bestFit="1" customWidth="1"/>
    <col min="4877" max="4877" width="5.7265625" style="2" bestFit="1" customWidth="1"/>
    <col min="4878" max="4878" width="7.453125" style="2" bestFit="1" customWidth="1"/>
    <col min="4879" max="5120" width="11.453125" style="2"/>
    <col min="5121" max="5121" width="3.7265625" style="2" customWidth="1"/>
    <col min="5122" max="5122" width="65.81640625" style="2" customWidth="1"/>
    <col min="5123" max="5128" width="8.453125" style="2" customWidth="1"/>
    <col min="5129" max="5129" width="5.453125" style="2" bestFit="1" customWidth="1"/>
    <col min="5130" max="5130" width="7.453125" style="2" bestFit="1" customWidth="1"/>
    <col min="5131" max="5131" width="5.453125" style="2" bestFit="1" customWidth="1"/>
    <col min="5132" max="5132" width="7.453125" style="2" bestFit="1" customWidth="1"/>
    <col min="5133" max="5133" width="5.7265625" style="2" bestFit="1" customWidth="1"/>
    <col min="5134" max="5134" width="7.453125" style="2" bestFit="1" customWidth="1"/>
    <col min="5135" max="5376" width="11.453125" style="2"/>
    <col min="5377" max="5377" width="3.7265625" style="2" customWidth="1"/>
    <col min="5378" max="5378" width="65.81640625" style="2" customWidth="1"/>
    <col min="5379" max="5384" width="8.453125" style="2" customWidth="1"/>
    <col min="5385" max="5385" width="5.453125" style="2" bestFit="1" customWidth="1"/>
    <col min="5386" max="5386" width="7.453125" style="2" bestFit="1" customWidth="1"/>
    <col min="5387" max="5387" width="5.453125" style="2" bestFit="1" customWidth="1"/>
    <col min="5388" max="5388" width="7.453125" style="2" bestFit="1" customWidth="1"/>
    <col min="5389" max="5389" width="5.7265625" style="2" bestFit="1" customWidth="1"/>
    <col min="5390" max="5390" width="7.453125" style="2" bestFit="1" customWidth="1"/>
    <col min="5391" max="5632" width="11.453125" style="2"/>
    <col min="5633" max="5633" width="3.7265625" style="2" customWidth="1"/>
    <col min="5634" max="5634" width="65.81640625" style="2" customWidth="1"/>
    <col min="5635" max="5640" width="8.453125" style="2" customWidth="1"/>
    <col min="5641" max="5641" width="5.453125" style="2" bestFit="1" customWidth="1"/>
    <col min="5642" max="5642" width="7.453125" style="2" bestFit="1" customWidth="1"/>
    <col min="5643" max="5643" width="5.453125" style="2" bestFit="1" customWidth="1"/>
    <col min="5644" max="5644" width="7.453125" style="2" bestFit="1" customWidth="1"/>
    <col min="5645" max="5645" width="5.7265625" style="2" bestFit="1" customWidth="1"/>
    <col min="5646" max="5646" width="7.453125" style="2" bestFit="1" customWidth="1"/>
    <col min="5647" max="5888" width="11.453125" style="2"/>
    <col min="5889" max="5889" width="3.7265625" style="2" customWidth="1"/>
    <col min="5890" max="5890" width="65.81640625" style="2" customWidth="1"/>
    <col min="5891" max="5896" width="8.453125" style="2" customWidth="1"/>
    <col min="5897" max="5897" width="5.453125" style="2" bestFit="1" customWidth="1"/>
    <col min="5898" max="5898" width="7.453125" style="2" bestFit="1" customWidth="1"/>
    <col min="5899" max="5899" width="5.453125" style="2" bestFit="1" customWidth="1"/>
    <col min="5900" max="5900" width="7.453125" style="2" bestFit="1" customWidth="1"/>
    <col min="5901" max="5901" width="5.7265625" style="2" bestFit="1" customWidth="1"/>
    <col min="5902" max="5902" width="7.453125" style="2" bestFit="1" customWidth="1"/>
    <col min="5903" max="6144" width="11.453125" style="2"/>
    <col min="6145" max="6145" width="3.7265625" style="2" customWidth="1"/>
    <col min="6146" max="6146" width="65.81640625" style="2" customWidth="1"/>
    <col min="6147" max="6152" width="8.453125" style="2" customWidth="1"/>
    <col min="6153" max="6153" width="5.453125" style="2" bestFit="1" customWidth="1"/>
    <col min="6154" max="6154" width="7.453125" style="2" bestFit="1" customWidth="1"/>
    <col min="6155" max="6155" width="5.453125" style="2" bestFit="1" customWidth="1"/>
    <col min="6156" max="6156" width="7.453125" style="2" bestFit="1" customWidth="1"/>
    <col min="6157" max="6157" width="5.7265625" style="2" bestFit="1" customWidth="1"/>
    <col min="6158" max="6158" width="7.453125" style="2" bestFit="1" customWidth="1"/>
    <col min="6159" max="6400" width="11.453125" style="2"/>
    <col min="6401" max="6401" width="3.7265625" style="2" customWidth="1"/>
    <col min="6402" max="6402" width="65.81640625" style="2" customWidth="1"/>
    <col min="6403" max="6408" width="8.453125" style="2" customWidth="1"/>
    <col min="6409" max="6409" width="5.453125" style="2" bestFit="1" customWidth="1"/>
    <col min="6410" max="6410" width="7.453125" style="2" bestFit="1" customWidth="1"/>
    <col min="6411" max="6411" width="5.453125" style="2" bestFit="1" customWidth="1"/>
    <col min="6412" max="6412" width="7.453125" style="2" bestFit="1" customWidth="1"/>
    <col min="6413" max="6413" width="5.7265625" style="2" bestFit="1" customWidth="1"/>
    <col min="6414" max="6414" width="7.453125" style="2" bestFit="1" customWidth="1"/>
    <col min="6415" max="6656" width="11.453125" style="2"/>
    <col min="6657" max="6657" width="3.7265625" style="2" customWidth="1"/>
    <col min="6658" max="6658" width="65.81640625" style="2" customWidth="1"/>
    <col min="6659" max="6664" width="8.453125" style="2" customWidth="1"/>
    <col min="6665" max="6665" width="5.453125" style="2" bestFit="1" customWidth="1"/>
    <col min="6666" max="6666" width="7.453125" style="2" bestFit="1" customWidth="1"/>
    <col min="6667" max="6667" width="5.453125" style="2" bestFit="1" customWidth="1"/>
    <col min="6668" max="6668" width="7.453125" style="2" bestFit="1" customWidth="1"/>
    <col min="6669" max="6669" width="5.7265625" style="2" bestFit="1" customWidth="1"/>
    <col min="6670" max="6670" width="7.453125" style="2" bestFit="1" customWidth="1"/>
    <col min="6671" max="6912" width="11.453125" style="2"/>
    <col min="6913" max="6913" width="3.7265625" style="2" customWidth="1"/>
    <col min="6914" max="6914" width="65.81640625" style="2" customWidth="1"/>
    <col min="6915" max="6920" width="8.453125" style="2" customWidth="1"/>
    <col min="6921" max="6921" width="5.453125" style="2" bestFit="1" customWidth="1"/>
    <col min="6922" max="6922" width="7.453125" style="2" bestFit="1" customWidth="1"/>
    <col min="6923" max="6923" width="5.453125" style="2" bestFit="1" customWidth="1"/>
    <col min="6924" max="6924" width="7.453125" style="2" bestFit="1" customWidth="1"/>
    <col min="6925" max="6925" width="5.7265625" style="2" bestFit="1" customWidth="1"/>
    <col min="6926" max="6926" width="7.453125" style="2" bestFit="1" customWidth="1"/>
    <col min="6927" max="7168" width="11.453125" style="2"/>
    <col min="7169" max="7169" width="3.7265625" style="2" customWidth="1"/>
    <col min="7170" max="7170" width="65.81640625" style="2" customWidth="1"/>
    <col min="7171" max="7176" width="8.453125" style="2" customWidth="1"/>
    <col min="7177" max="7177" width="5.453125" style="2" bestFit="1" customWidth="1"/>
    <col min="7178" max="7178" width="7.453125" style="2" bestFit="1" customWidth="1"/>
    <col min="7179" max="7179" width="5.453125" style="2" bestFit="1" customWidth="1"/>
    <col min="7180" max="7180" width="7.453125" style="2" bestFit="1" customWidth="1"/>
    <col min="7181" max="7181" width="5.7265625" style="2" bestFit="1" customWidth="1"/>
    <col min="7182" max="7182" width="7.453125" style="2" bestFit="1" customWidth="1"/>
    <col min="7183" max="7424" width="11.453125" style="2"/>
    <col min="7425" max="7425" width="3.7265625" style="2" customWidth="1"/>
    <col min="7426" max="7426" width="65.81640625" style="2" customWidth="1"/>
    <col min="7427" max="7432" width="8.453125" style="2" customWidth="1"/>
    <col min="7433" max="7433" width="5.453125" style="2" bestFit="1" customWidth="1"/>
    <col min="7434" max="7434" width="7.453125" style="2" bestFit="1" customWidth="1"/>
    <col min="7435" max="7435" width="5.453125" style="2" bestFit="1" customWidth="1"/>
    <col min="7436" max="7436" width="7.453125" style="2" bestFit="1" customWidth="1"/>
    <col min="7437" max="7437" width="5.7265625" style="2" bestFit="1" customWidth="1"/>
    <col min="7438" max="7438" width="7.453125" style="2" bestFit="1" customWidth="1"/>
    <col min="7439" max="7680" width="11.453125" style="2"/>
    <col min="7681" max="7681" width="3.7265625" style="2" customWidth="1"/>
    <col min="7682" max="7682" width="65.81640625" style="2" customWidth="1"/>
    <col min="7683" max="7688" width="8.453125" style="2" customWidth="1"/>
    <col min="7689" max="7689" width="5.453125" style="2" bestFit="1" customWidth="1"/>
    <col min="7690" max="7690" width="7.453125" style="2" bestFit="1" customWidth="1"/>
    <col min="7691" max="7691" width="5.453125" style="2" bestFit="1" customWidth="1"/>
    <col min="7692" max="7692" width="7.453125" style="2" bestFit="1" customWidth="1"/>
    <col min="7693" max="7693" width="5.7265625" style="2" bestFit="1" customWidth="1"/>
    <col min="7694" max="7694" width="7.453125" style="2" bestFit="1" customWidth="1"/>
    <col min="7695" max="7936" width="11.453125" style="2"/>
    <col min="7937" max="7937" width="3.7265625" style="2" customWidth="1"/>
    <col min="7938" max="7938" width="65.81640625" style="2" customWidth="1"/>
    <col min="7939" max="7944" width="8.453125" style="2" customWidth="1"/>
    <col min="7945" max="7945" width="5.453125" style="2" bestFit="1" customWidth="1"/>
    <col min="7946" max="7946" width="7.453125" style="2" bestFit="1" customWidth="1"/>
    <col min="7947" max="7947" width="5.453125" style="2" bestFit="1" customWidth="1"/>
    <col min="7948" max="7948" width="7.453125" style="2" bestFit="1" customWidth="1"/>
    <col min="7949" max="7949" width="5.7265625" style="2" bestFit="1" customWidth="1"/>
    <col min="7950" max="7950" width="7.453125" style="2" bestFit="1" customWidth="1"/>
    <col min="7951" max="8192" width="11.453125" style="2"/>
    <col min="8193" max="8193" width="3.7265625" style="2" customWidth="1"/>
    <col min="8194" max="8194" width="65.81640625" style="2" customWidth="1"/>
    <col min="8195" max="8200" width="8.453125" style="2" customWidth="1"/>
    <col min="8201" max="8201" width="5.453125" style="2" bestFit="1" customWidth="1"/>
    <col min="8202" max="8202" width="7.453125" style="2" bestFit="1" customWidth="1"/>
    <col min="8203" max="8203" width="5.453125" style="2" bestFit="1" customWidth="1"/>
    <col min="8204" max="8204" width="7.453125" style="2" bestFit="1" customWidth="1"/>
    <col min="8205" max="8205" width="5.7265625" style="2" bestFit="1" customWidth="1"/>
    <col min="8206" max="8206" width="7.453125" style="2" bestFit="1" customWidth="1"/>
    <col min="8207" max="8448" width="11.453125" style="2"/>
    <col min="8449" max="8449" width="3.7265625" style="2" customWidth="1"/>
    <col min="8450" max="8450" width="65.81640625" style="2" customWidth="1"/>
    <col min="8451" max="8456" width="8.453125" style="2" customWidth="1"/>
    <col min="8457" max="8457" width="5.453125" style="2" bestFit="1" customWidth="1"/>
    <col min="8458" max="8458" width="7.453125" style="2" bestFit="1" customWidth="1"/>
    <col min="8459" max="8459" width="5.453125" style="2" bestFit="1" customWidth="1"/>
    <col min="8460" max="8460" width="7.453125" style="2" bestFit="1" customWidth="1"/>
    <col min="8461" max="8461" width="5.7265625" style="2" bestFit="1" customWidth="1"/>
    <col min="8462" max="8462" width="7.453125" style="2" bestFit="1" customWidth="1"/>
    <col min="8463" max="8704" width="11.453125" style="2"/>
    <col min="8705" max="8705" width="3.7265625" style="2" customWidth="1"/>
    <col min="8706" max="8706" width="65.81640625" style="2" customWidth="1"/>
    <col min="8707" max="8712" width="8.453125" style="2" customWidth="1"/>
    <col min="8713" max="8713" width="5.453125" style="2" bestFit="1" customWidth="1"/>
    <col min="8714" max="8714" width="7.453125" style="2" bestFit="1" customWidth="1"/>
    <col min="8715" max="8715" width="5.453125" style="2" bestFit="1" customWidth="1"/>
    <col min="8716" max="8716" width="7.453125" style="2" bestFit="1" customWidth="1"/>
    <col min="8717" max="8717" width="5.7265625" style="2" bestFit="1" customWidth="1"/>
    <col min="8718" max="8718" width="7.453125" style="2" bestFit="1" customWidth="1"/>
    <col min="8719" max="8960" width="11.453125" style="2"/>
    <col min="8961" max="8961" width="3.7265625" style="2" customWidth="1"/>
    <col min="8962" max="8962" width="65.81640625" style="2" customWidth="1"/>
    <col min="8963" max="8968" width="8.453125" style="2" customWidth="1"/>
    <col min="8969" max="8969" width="5.453125" style="2" bestFit="1" customWidth="1"/>
    <col min="8970" max="8970" width="7.453125" style="2" bestFit="1" customWidth="1"/>
    <col min="8971" max="8971" width="5.453125" style="2" bestFit="1" customWidth="1"/>
    <col min="8972" max="8972" width="7.453125" style="2" bestFit="1" customWidth="1"/>
    <col min="8973" max="8973" width="5.7265625" style="2" bestFit="1" customWidth="1"/>
    <col min="8974" max="8974" width="7.453125" style="2" bestFit="1" customWidth="1"/>
    <col min="8975" max="9216" width="11.453125" style="2"/>
    <col min="9217" max="9217" width="3.7265625" style="2" customWidth="1"/>
    <col min="9218" max="9218" width="65.81640625" style="2" customWidth="1"/>
    <col min="9219" max="9224" width="8.453125" style="2" customWidth="1"/>
    <col min="9225" max="9225" width="5.453125" style="2" bestFit="1" customWidth="1"/>
    <col min="9226" max="9226" width="7.453125" style="2" bestFit="1" customWidth="1"/>
    <col min="9227" max="9227" width="5.453125" style="2" bestFit="1" customWidth="1"/>
    <col min="9228" max="9228" width="7.453125" style="2" bestFit="1" customWidth="1"/>
    <col min="9229" max="9229" width="5.7265625" style="2" bestFit="1" customWidth="1"/>
    <col min="9230" max="9230" width="7.453125" style="2" bestFit="1" customWidth="1"/>
    <col min="9231" max="9472" width="11.453125" style="2"/>
    <col min="9473" max="9473" width="3.7265625" style="2" customWidth="1"/>
    <col min="9474" max="9474" width="65.81640625" style="2" customWidth="1"/>
    <col min="9475" max="9480" width="8.453125" style="2" customWidth="1"/>
    <col min="9481" max="9481" width="5.453125" style="2" bestFit="1" customWidth="1"/>
    <col min="9482" max="9482" width="7.453125" style="2" bestFit="1" customWidth="1"/>
    <col min="9483" max="9483" width="5.453125" style="2" bestFit="1" customWidth="1"/>
    <col min="9484" max="9484" width="7.453125" style="2" bestFit="1" customWidth="1"/>
    <col min="9485" max="9485" width="5.7265625" style="2" bestFit="1" customWidth="1"/>
    <col min="9486" max="9486" width="7.453125" style="2" bestFit="1" customWidth="1"/>
    <col min="9487" max="9728" width="11.453125" style="2"/>
    <col min="9729" max="9729" width="3.7265625" style="2" customWidth="1"/>
    <col min="9730" max="9730" width="65.81640625" style="2" customWidth="1"/>
    <col min="9731" max="9736" width="8.453125" style="2" customWidth="1"/>
    <col min="9737" max="9737" width="5.453125" style="2" bestFit="1" customWidth="1"/>
    <col min="9738" max="9738" width="7.453125" style="2" bestFit="1" customWidth="1"/>
    <col min="9739" max="9739" width="5.453125" style="2" bestFit="1" customWidth="1"/>
    <col min="9740" max="9740" width="7.453125" style="2" bestFit="1" customWidth="1"/>
    <col min="9741" max="9741" width="5.7265625" style="2" bestFit="1" customWidth="1"/>
    <col min="9742" max="9742" width="7.453125" style="2" bestFit="1" customWidth="1"/>
    <col min="9743" max="9984" width="11.453125" style="2"/>
    <col min="9985" max="9985" width="3.7265625" style="2" customWidth="1"/>
    <col min="9986" max="9986" width="65.81640625" style="2" customWidth="1"/>
    <col min="9987" max="9992" width="8.453125" style="2" customWidth="1"/>
    <col min="9993" max="9993" width="5.453125" style="2" bestFit="1" customWidth="1"/>
    <col min="9994" max="9994" width="7.453125" style="2" bestFit="1" customWidth="1"/>
    <col min="9995" max="9995" width="5.453125" style="2" bestFit="1" customWidth="1"/>
    <col min="9996" max="9996" width="7.453125" style="2" bestFit="1" customWidth="1"/>
    <col min="9997" max="9997" width="5.7265625" style="2" bestFit="1" customWidth="1"/>
    <col min="9998" max="9998" width="7.453125" style="2" bestFit="1" customWidth="1"/>
    <col min="9999" max="10240" width="11.453125" style="2"/>
    <col min="10241" max="10241" width="3.7265625" style="2" customWidth="1"/>
    <col min="10242" max="10242" width="65.81640625" style="2" customWidth="1"/>
    <col min="10243" max="10248" width="8.453125" style="2" customWidth="1"/>
    <col min="10249" max="10249" width="5.453125" style="2" bestFit="1" customWidth="1"/>
    <col min="10250" max="10250" width="7.453125" style="2" bestFit="1" customWidth="1"/>
    <col min="10251" max="10251" width="5.453125" style="2" bestFit="1" customWidth="1"/>
    <col min="10252" max="10252" width="7.453125" style="2" bestFit="1" customWidth="1"/>
    <col min="10253" max="10253" width="5.7265625" style="2" bestFit="1" customWidth="1"/>
    <col min="10254" max="10254" width="7.453125" style="2" bestFit="1" customWidth="1"/>
    <col min="10255" max="10496" width="11.453125" style="2"/>
    <col min="10497" max="10497" width="3.7265625" style="2" customWidth="1"/>
    <col min="10498" max="10498" width="65.81640625" style="2" customWidth="1"/>
    <col min="10499" max="10504" width="8.453125" style="2" customWidth="1"/>
    <col min="10505" max="10505" width="5.453125" style="2" bestFit="1" customWidth="1"/>
    <col min="10506" max="10506" width="7.453125" style="2" bestFit="1" customWidth="1"/>
    <col min="10507" max="10507" width="5.453125" style="2" bestFit="1" customWidth="1"/>
    <col min="10508" max="10508" width="7.453125" style="2" bestFit="1" customWidth="1"/>
    <col min="10509" max="10509" width="5.7265625" style="2" bestFit="1" customWidth="1"/>
    <col min="10510" max="10510" width="7.453125" style="2" bestFit="1" customWidth="1"/>
    <col min="10511" max="10752" width="11.453125" style="2"/>
    <col min="10753" max="10753" width="3.7265625" style="2" customWidth="1"/>
    <col min="10754" max="10754" width="65.81640625" style="2" customWidth="1"/>
    <col min="10755" max="10760" width="8.453125" style="2" customWidth="1"/>
    <col min="10761" max="10761" width="5.453125" style="2" bestFit="1" customWidth="1"/>
    <col min="10762" max="10762" width="7.453125" style="2" bestFit="1" customWidth="1"/>
    <col min="10763" max="10763" width="5.453125" style="2" bestFit="1" customWidth="1"/>
    <col min="10764" max="10764" width="7.453125" style="2" bestFit="1" customWidth="1"/>
    <col min="10765" max="10765" width="5.7265625" style="2" bestFit="1" customWidth="1"/>
    <col min="10766" max="10766" width="7.453125" style="2" bestFit="1" customWidth="1"/>
    <col min="10767" max="11008" width="11.453125" style="2"/>
    <col min="11009" max="11009" width="3.7265625" style="2" customWidth="1"/>
    <col min="11010" max="11010" width="65.81640625" style="2" customWidth="1"/>
    <col min="11011" max="11016" width="8.453125" style="2" customWidth="1"/>
    <col min="11017" max="11017" width="5.453125" style="2" bestFit="1" customWidth="1"/>
    <col min="11018" max="11018" width="7.453125" style="2" bestFit="1" customWidth="1"/>
    <col min="11019" max="11019" width="5.453125" style="2" bestFit="1" customWidth="1"/>
    <col min="11020" max="11020" width="7.453125" style="2" bestFit="1" customWidth="1"/>
    <col min="11021" max="11021" width="5.7265625" style="2" bestFit="1" customWidth="1"/>
    <col min="11022" max="11022" width="7.453125" style="2" bestFit="1" customWidth="1"/>
    <col min="11023" max="11264" width="11.453125" style="2"/>
    <col min="11265" max="11265" width="3.7265625" style="2" customWidth="1"/>
    <col min="11266" max="11266" width="65.81640625" style="2" customWidth="1"/>
    <col min="11267" max="11272" width="8.453125" style="2" customWidth="1"/>
    <col min="11273" max="11273" width="5.453125" style="2" bestFit="1" customWidth="1"/>
    <col min="11274" max="11274" width="7.453125" style="2" bestFit="1" customWidth="1"/>
    <col min="11275" max="11275" width="5.453125" style="2" bestFit="1" customWidth="1"/>
    <col min="11276" max="11276" width="7.453125" style="2" bestFit="1" customWidth="1"/>
    <col min="11277" max="11277" width="5.7265625" style="2" bestFit="1" customWidth="1"/>
    <col min="11278" max="11278" width="7.453125" style="2" bestFit="1" customWidth="1"/>
    <col min="11279" max="11520" width="11.453125" style="2"/>
    <col min="11521" max="11521" width="3.7265625" style="2" customWidth="1"/>
    <col min="11522" max="11522" width="65.81640625" style="2" customWidth="1"/>
    <col min="11523" max="11528" width="8.453125" style="2" customWidth="1"/>
    <col min="11529" max="11529" width="5.453125" style="2" bestFit="1" customWidth="1"/>
    <col min="11530" max="11530" width="7.453125" style="2" bestFit="1" customWidth="1"/>
    <col min="11531" max="11531" width="5.453125" style="2" bestFit="1" customWidth="1"/>
    <col min="11532" max="11532" width="7.453125" style="2" bestFit="1" customWidth="1"/>
    <col min="11533" max="11533" width="5.7265625" style="2" bestFit="1" customWidth="1"/>
    <col min="11534" max="11534" width="7.453125" style="2" bestFit="1" customWidth="1"/>
    <col min="11535" max="11776" width="11.453125" style="2"/>
    <col min="11777" max="11777" width="3.7265625" style="2" customWidth="1"/>
    <col min="11778" max="11778" width="65.81640625" style="2" customWidth="1"/>
    <col min="11779" max="11784" width="8.453125" style="2" customWidth="1"/>
    <col min="11785" max="11785" width="5.453125" style="2" bestFit="1" customWidth="1"/>
    <col min="11786" max="11786" width="7.453125" style="2" bestFit="1" customWidth="1"/>
    <col min="11787" max="11787" width="5.453125" style="2" bestFit="1" customWidth="1"/>
    <col min="11788" max="11788" width="7.453125" style="2" bestFit="1" customWidth="1"/>
    <col min="11789" max="11789" width="5.7265625" style="2" bestFit="1" customWidth="1"/>
    <col min="11790" max="11790" width="7.453125" style="2" bestFit="1" customWidth="1"/>
    <col min="11791" max="12032" width="11.453125" style="2"/>
    <col min="12033" max="12033" width="3.7265625" style="2" customWidth="1"/>
    <col min="12034" max="12034" width="65.81640625" style="2" customWidth="1"/>
    <col min="12035" max="12040" width="8.453125" style="2" customWidth="1"/>
    <col min="12041" max="12041" width="5.453125" style="2" bestFit="1" customWidth="1"/>
    <col min="12042" max="12042" width="7.453125" style="2" bestFit="1" customWidth="1"/>
    <col min="12043" max="12043" width="5.453125" style="2" bestFit="1" customWidth="1"/>
    <col min="12044" max="12044" width="7.453125" style="2" bestFit="1" customWidth="1"/>
    <col min="12045" max="12045" width="5.7265625" style="2" bestFit="1" customWidth="1"/>
    <col min="12046" max="12046" width="7.453125" style="2" bestFit="1" customWidth="1"/>
    <col min="12047" max="12288" width="11.453125" style="2"/>
    <col min="12289" max="12289" width="3.7265625" style="2" customWidth="1"/>
    <col min="12290" max="12290" width="65.81640625" style="2" customWidth="1"/>
    <col min="12291" max="12296" width="8.453125" style="2" customWidth="1"/>
    <col min="12297" max="12297" width="5.453125" style="2" bestFit="1" customWidth="1"/>
    <col min="12298" max="12298" width="7.453125" style="2" bestFit="1" customWidth="1"/>
    <col min="12299" max="12299" width="5.453125" style="2" bestFit="1" customWidth="1"/>
    <col min="12300" max="12300" width="7.453125" style="2" bestFit="1" customWidth="1"/>
    <col min="12301" max="12301" width="5.7265625" style="2" bestFit="1" customWidth="1"/>
    <col min="12302" max="12302" width="7.453125" style="2" bestFit="1" customWidth="1"/>
    <col min="12303" max="12544" width="11.453125" style="2"/>
    <col min="12545" max="12545" width="3.7265625" style="2" customWidth="1"/>
    <col min="12546" max="12546" width="65.81640625" style="2" customWidth="1"/>
    <col min="12547" max="12552" width="8.453125" style="2" customWidth="1"/>
    <col min="12553" max="12553" width="5.453125" style="2" bestFit="1" customWidth="1"/>
    <col min="12554" max="12554" width="7.453125" style="2" bestFit="1" customWidth="1"/>
    <col min="12555" max="12555" width="5.453125" style="2" bestFit="1" customWidth="1"/>
    <col min="12556" max="12556" width="7.453125" style="2" bestFit="1" customWidth="1"/>
    <col min="12557" max="12557" width="5.7265625" style="2" bestFit="1" customWidth="1"/>
    <col min="12558" max="12558" width="7.453125" style="2" bestFit="1" customWidth="1"/>
    <col min="12559" max="12800" width="11.453125" style="2"/>
    <col min="12801" max="12801" width="3.7265625" style="2" customWidth="1"/>
    <col min="12802" max="12802" width="65.81640625" style="2" customWidth="1"/>
    <col min="12803" max="12808" width="8.453125" style="2" customWidth="1"/>
    <col min="12809" max="12809" width="5.453125" style="2" bestFit="1" customWidth="1"/>
    <col min="12810" max="12810" width="7.453125" style="2" bestFit="1" customWidth="1"/>
    <col min="12811" max="12811" width="5.453125" style="2" bestFit="1" customWidth="1"/>
    <col min="12812" max="12812" width="7.453125" style="2" bestFit="1" customWidth="1"/>
    <col min="12813" max="12813" width="5.7265625" style="2" bestFit="1" customWidth="1"/>
    <col min="12814" max="12814" width="7.453125" style="2" bestFit="1" customWidth="1"/>
    <col min="12815" max="13056" width="11.453125" style="2"/>
    <col min="13057" max="13057" width="3.7265625" style="2" customWidth="1"/>
    <col min="13058" max="13058" width="65.81640625" style="2" customWidth="1"/>
    <col min="13059" max="13064" width="8.453125" style="2" customWidth="1"/>
    <col min="13065" max="13065" width="5.453125" style="2" bestFit="1" customWidth="1"/>
    <col min="13066" max="13066" width="7.453125" style="2" bestFit="1" customWidth="1"/>
    <col min="13067" max="13067" width="5.453125" style="2" bestFit="1" customWidth="1"/>
    <col min="13068" max="13068" width="7.453125" style="2" bestFit="1" customWidth="1"/>
    <col min="13069" max="13069" width="5.7265625" style="2" bestFit="1" customWidth="1"/>
    <col min="13070" max="13070" width="7.453125" style="2" bestFit="1" customWidth="1"/>
    <col min="13071" max="13312" width="11.453125" style="2"/>
    <col min="13313" max="13313" width="3.7265625" style="2" customWidth="1"/>
    <col min="13314" max="13314" width="65.81640625" style="2" customWidth="1"/>
    <col min="13315" max="13320" width="8.453125" style="2" customWidth="1"/>
    <col min="13321" max="13321" width="5.453125" style="2" bestFit="1" customWidth="1"/>
    <col min="13322" max="13322" width="7.453125" style="2" bestFit="1" customWidth="1"/>
    <col min="13323" max="13323" width="5.453125" style="2" bestFit="1" customWidth="1"/>
    <col min="13324" max="13324" width="7.453125" style="2" bestFit="1" customWidth="1"/>
    <col min="13325" max="13325" width="5.7265625" style="2" bestFit="1" customWidth="1"/>
    <col min="13326" max="13326" width="7.453125" style="2" bestFit="1" customWidth="1"/>
    <col min="13327" max="13568" width="11.453125" style="2"/>
    <col min="13569" max="13569" width="3.7265625" style="2" customWidth="1"/>
    <col min="13570" max="13570" width="65.81640625" style="2" customWidth="1"/>
    <col min="13571" max="13576" width="8.453125" style="2" customWidth="1"/>
    <col min="13577" max="13577" width="5.453125" style="2" bestFit="1" customWidth="1"/>
    <col min="13578" max="13578" width="7.453125" style="2" bestFit="1" customWidth="1"/>
    <col min="13579" max="13579" width="5.453125" style="2" bestFit="1" customWidth="1"/>
    <col min="13580" max="13580" width="7.453125" style="2" bestFit="1" customWidth="1"/>
    <col min="13581" max="13581" width="5.7265625" style="2" bestFit="1" customWidth="1"/>
    <col min="13582" max="13582" width="7.453125" style="2" bestFit="1" customWidth="1"/>
    <col min="13583" max="13824" width="11.453125" style="2"/>
    <col min="13825" max="13825" width="3.7265625" style="2" customWidth="1"/>
    <col min="13826" max="13826" width="65.81640625" style="2" customWidth="1"/>
    <col min="13827" max="13832" width="8.453125" style="2" customWidth="1"/>
    <col min="13833" max="13833" width="5.453125" style="2" bestFit="1" customWidth="1"/>
    <col min="13834" max="13834" width="7.453125" style="2" bestFit="1" customWidth="1"/>
    <col min="13835" max="13835" width="5.453125" style="2" bestFit="1" customWidth="1"/>
    <col min="13836" max="13836" width="7.453125" style="2" bestFit="1" customWidth="1"/>
    <col min="13837" max="13837" width="5.7265625" style="2" bestFit="1" customWidth="1"/>
    <col min="13838" max="13838" width="7.453125" style="2" bestFit="1" customWidth="1"/>
    <col min="13839" max="14080" width="11.453125" style="2"/>
    <col min="14081" max="14081" width="3.7265625" style="2" customWidth="1"/>
    <col min="14082" max="14082" width="65.81640625" style="2" customWidth="1"/>
    <col min="14083" max="14088" width="8.453125" style="2" customWidth="1"/>
    <col min="14089" max="14089" width="5.453125" style="2" bestFit="1" customWidth="1"/>
    <col min="14090" max="14090" width="7.453125" style="2" bestFit="1" customWidth="1"/>
    <col min="14091" max="14091" width="5.453125" style="2" bestFit="1" customWidth="1"/>
    <col min="14092" max="14092" width="7.453125" style="2" bestFit="1" customWidth="1"/>
    <col min="14093" max="14093" width="5.7265625" style="2" bestFit="1" customWidth="1"/>
    <col min="14094" max="14094" width="7.453125" style="2" bestFit="1" customWidth="1"/>
    <col min="14095" max="14336" width="11.453125" style="2"/>
    <col min="14337" max="14337" width="3.7265625" style="2" customWidth="1"/>
    <col min="14338" max="14338" width="65.81640625" style="2" customWidth="1"/>
    <col min="14339" max="14344" width="8.453125" style="2" customWidth="1"/>
    <col min="14345" max="14345" width="5.453125" style="2" bestFit="1" customWidth="1"/>
    <col min="14346" max="14346" width="7.453125" style="2" bestFit="1" customWidth="1"/>
    <col min="14347" max="14347" width="5.453125" style="2" bestFit="1" customWidth="1"/>
    <col min="14348" max="14348" width="7.453125" style="2" bestFit="1" customWidth="1"/>
    <col min="14349" max="14349" width="5.7265625" style="2" bestFit="1" customWidth="1"/>
    <col min="14350" max="14350" width="7.453125" style="2" bestFit="1" customWidth="1"/>
    <col min="14351" max="14592" width="11.453125" style="2"/>
    <col min="14593" max="14593" width="3.7265625" style="2" customWidth="1"/>
    <col min="14594" max="14594" width="65.81640625" style="2" customWidth="1"/>
    <col min="14595" max="14600" width="8.453125" style="2" customWidth="1"/>
    <col min="14601" max="14601" width="5.453125" style="2" bestFit="1" customWidth="1"/>
    <col min="14602" max="14602" width="7.453125" style="2" bestFit="1" customWidth="1"/>
    <col min="14603" max="14603" width="5.453125" style="2" bestFit="1" customWidth="1"/>
    <col min="14604" max="14604" width="7.453125" style="2" bestFit="1" customWidth="1"/>
    <col min="14605" max="14605" width="5.7265625" style="2" bestFit="1" customWidth="1"/>
    <col min="14606" max="14606" width="7.453125" style="2" bestFit="1" customWidth="1"/>
    <col min="14607" max="14848" width="11.453125" style="2"/>
    <col min="14849" max="14849" width="3.7265625" style="2" customWidth="1"/>
    <col min="14850" max="14850" width="65.81640625" style="2" customWidth="1"/>
    <col min="14851" max="14856" width="8.453125" style="2" customWidth="1"/>
    <col min="14857" max="14857" width="5.453125" style="2" bestFit="1" customWidth="1"/>
    <col min="14858" max="14858" width="7.453125" style="2" bestFit="1" customWidth="1"/>
    <col min="14859" max="14859" width="5.453125" style="2" bestFit="1" customWidth="1"/>
    <col min="14860" max="14860" width="7.453125" style="2" bestFit="1" customWidth="1"/>
    <col min="14861" max="14861" width="5.7265625" style="2" bestFit="1" customWidth="1"/>
    <col min="14862" max="14862" width="7.453125" style="2" bestFit="1" customWidth="1"/>
    <col min="14863" max="15104" width="11.453125" style="2"/>
    <col min="15105" max="15105" width="3.7265625" style="2" customWidth="1"/>
    <col min="15106" max="15106" width="65.81640625" style="2" customWidth="1"/>
    <col min="15107" max="15112" width="8.453125" style="2" customWidth="1"/>
    <col min="15113" max="15113" width="5.453125" style="2" bestFit="1" customWidth="1"/>
    <col min="15114" max="15114" width="7.453125" style="2" bestFit="1" customWidth="1"/>
    <col min="15115" max="15115" width="5.453125" style="2" bestFit="1" customWidth="1"/>
    <col min="15116" max="15116" width="7.453125" style="2" bestFit="1" customWidth="1"/>
    <col min="15117" max="15117" width="5.7265625" style="2" bestFit="1" customWidth="1"/>
    <col min="15118" max="15118" width="7.453125" style="2" bestFit="1" customWidth="1"/>
    <col min="15119" max="15360" width="11.453125" style="2"/>
    <col min="15361" max="15361" width="3.7265625" style="2" customWidth="1"/>
    <col min="15362" max="15362" width="65.81640625" style="2" customWidth="1"/>
    <col min="15363" max="15368" width="8.453125" style="2" customWidth="1"/>
    <col min="15369" max="15369" width="5.453125" style="2" bestFit="1" customWidth="1"/>
    <col min="15370" max="15370" width="7.453125" style="2" bestFit="1" customWidth="1"/>
    <col min="15371" max="15371" width="5.453125" style="2" bestFit="1" customWidth="1"/>
    <col min="15372" max="15372" width="7.453125" style="2" bestFit="1" customWidth="1"/>
    <col min="15373" max="15373" width="5.7265625" style="2" bestFit="1" customWidth="1"/>
    <col min="15374" max="15374" width="7.453125" style="2" bestFit="1" customWidth="1"/>
    <col min="15375" max="15616" width="11.453125" style="2"/>
    <col min="15617" max="15617" width="3.7265625" style="2" customWidth="1"/>
    <col min="15618" max="15618" width="65.81640625" style="2" customWidth="1"/>
    <col min="15619" max="15624" width="8.453125" style="2" customWidth="1"/>
    <col min="15625" max="15625" width="5.453125" style="2" bestFit="1" customWidth="1"/>
    <col min="15626" max="15626" width="7.453125" style="2" bestFit="1" customWidth="1"/>
    <col min="15627" max="15627" width="5.453125" style="2" bestFit="1" customWidth="1"/>
    <col min="15628" max="15628" width="7.453125" style="2" bestFit="1" customWidth="1"/>
    <col min="15629" max="15629" width="5.7265625" style="2" bestFit="1" customWidth="1"/>
    <col min="15630" max="15630" width="7.453125" style="2" bestFit="1" customWidth="1"/>
    <col min="15631" max="15872" width="11.453125" style="2"/>
    <col min="15873" max="15873" width="3.7265625" style="2" customWidth="1"/>
    <col min="15874" max="15874" width="65.81640625" style="2" customWidth="1"/>
    <col min="15875" max="15880" width="8.453125" style="2" customWidth="1"/>
    <col min="15881" max="15881" width="5.453125" style="2" bestFit="1" customWidth="1"/>
    <col min="15882" max="15882" width="7.453125" style="2" bestFit="1" customWidth="1"/>
    <col min="15883" max="15883" width="5.453125" style="2" bestFit="1" customWidth="1"/>
    <col min="15884" max="15884" width="7.453125" style="2" bestFit="1" customWidth="1"/>
    <col min="15885" max="15885" width="5.7265625" style="2" bestFit="1" customWidth="1"/>
    <col min="15886" max="15886" width="7.453125" style="2" bestFit="1" customWidth="1"/>
    <col min="15887" max="16128" width="11.453125" style="2"/>
    <col min="16129" max="16129" width="3.7265625" style="2" customWidth="1"/>
    <col min="16130" max="16130" width="65.81640625" style="2" customWidth="1"/>
    <col min="16131" max="16136" width="8.453125" style="2" customWidth="1"/>
    <col min="16137" max="16137" width="5.453125" style="2" bestFit="1" customWidth="1"/>
    <col min="16138" max="16138" width="7.453125" style="2" bestFit="1" customWidth="1"/>
    <col min="16139" max="16139" width="5.453125" style="2" bestFit="1" customWidth="1"/>
    <col min="16140" max="16140" width="7.453125" style="2" bestFit="1" customWidth="1"/>
    <col min="16141" max="16141" width="5.7265625" style="2" bestFit="1" customWidth="1"/>
    <col min="16142" max="16142" width="7.453125" style="2" bestFit="1" customWidth="1"/>
    <col min="16143" max="16384" width="11.453125" style="2"/>
  </cols>
  <sheetData>
    <row r="1" spans="2:14" ht="15" customHeight="1" x14ac:dyDescent="0.35"/>
    <row r="2" spans="2:14" ht="22.5" customHeight="1" x14ac:dyDescent="0.35">
      <c r="B2" s="193" t="s">
        <v>146</v>
      </c>
      <c r="C2" s="194"/>
      <c r="D2" s="194"/>
      <c r="E2" s="194"/>
    </row>
    <row r="3" spans="2:14" ht="17.5" x14ac:dyDescent="0.5">
      <c r="B3" s="1"/>
      <c r="C3" s="1"/>
      <c r="D3" s="1"/>
      <c r="E3" s="161" t="s">
        <v>25</v>
      </c>
      <c r="F3" s="1"/>
      <c r="G3" s="1"/>
      <c r="H3" s="1"/>
      <c r="I3" s="1"/>
      <c r="J3" s="7"/>
      <c r="L3" s="7"/>
      <c r="N3" s="7"/>
    </row>
    <row r="4" spans="2:14" ht="17.5" x14ac:dyDescent="0.5">
      <c r="B4" s="175"/>
      <c r="C4" s="176" t="s">
        <v>100</v>
      </c>
      <c r="D4" s="177" t="s">
        <v>99</v>
      </c>
      <c r="E4" s="32" t="s">
        <v>19</v>
      </c>
      <c r="F4" s="1"/>
      <c r="G4" s="182"/>
      <c r="H4" s="1"/>
      <c r="I4" s="1"/>
      <c r="J4" s="7"/>
      <c r="L4" s="7"/>
      <c r="N4" s="7"/>
    </row>
    <row r="5" spans="2:14" ht="17.5" x14ac:dyDescent="0.5">
      <c r="B5" s="33" t="s">
        <v>154</v>
      </c>
      <c r="C5" s="178">
        <v>51.261637953741079</v>
      </c>
      <c r="D5" s="178">
        <v>48.738362046258921</v>
      </c>
      <c r="E5" s="39">
        <v>100</v>
      </c>
      <c r="F5" s="179"/>
      <c r="G5" s="183"/>
      <c r="H5" s="1"/>
      <c r="I5" s="1"/>
      <c r="J5" s="7"/>
      <c r="L5" s="7"/>
      <c r="N5" s="7"/>
    </row>
    <row r="6" spans="2:14" ht="17.5" x14ac:dyDescent="0.5">
      <c r="B6" s="33" t="s">
        <v>155</v>
      </c>
      <c r="C6" s="39">
        <v>67.756148573850396</v>
      </c>
      <c r="D6" s="39">
        <v>32.243851426149604</v>
      </c>
      <c r="E6" s="39">
        <v>100</v>
      </c>
      <c r="F6" s="180"/>
      <c r="G6" s="91"/>
      <c r="H6" s="180"/>
      <c r="I6" s="1"/>
      <c r="J6" s="7"/>
      <c r="L6" s="7"/>
      <c r="N6" s="7"/>
    </row>
    <row r="7" spans="2:14" ht="17.5" x14ac:dyDescent="0.5">
      <c r="B7" s="33" t="s">
        <v>128</v>
      </c>
      <c r="C7" s="29">
        <v>67.893831749257302</v>
      </c>
      <c r="D7" s="29">
        <v>32.106168250742698</v>
      </c>
      <c r="E7" s="29">
        <v>100</v>
      </c>
      <c r="F7" s="180"/>
      <c r="G7" s="91"/>
      <c r="H7" s="180"/>
      <c r="I7" s="1"/>
      <c r="J7" s="7"/>
      <c r="L7" s="7"/>
      <c r="N7" s="7"/>
    </row>
    <row r="8" spans="2:14" ht="17.5" x14ac:dyDescent="0.5">
      <c r="B8" s="33" t="s">
        <v>1</v>
      </c>
      <c r="C8" s="29">
        <v>53.5045238666195</v>
      </c>
      <c r="D8" s="29">
        <v>46.4954761333805</v>
      </c>
      <c r="E8" s="29">
        <v>100</v>
      </c>
      <c r="F8" s="181"/>
      <c r="G8" s="91"/>
      <c r="H8" s="181"/>
      <c r="I8" s="1"/>
    </row>
    <row r="9" spans="2:14" ht="17.5" x14ac:dyDescent="0.5">
      <c r="B9" s="33" t="s">
        <v>10</v>
      </c>
      <c r="C9" s="29">
        <v>58.069083301849503</v>
      </c>
      <c r="D9" s="29">
        <v>41.930916698150497</v>
      </c>
      <c r="E9" s="29">
        <v>100</v>
      </c>
      <c r="F9" s="181"/>
      <c r="G9" s="91"/>
      <c r="H9" s="181"/>
      <c r="I9" s="1"/>
    </row>
    <row r="10" spans="2:14" ht="17.5" x14ac:dyDescent="0.5">
      <c r="B10" s="33" t="s">
        <v>94</v>
      </c>
      <c r="C10" s="29">
        <v>58.756026584038501</v>
      </c>
      <c r="D10" s="29">
        <v>41.243973415961499</v>
      </c>
      <c r="E10" s="29">
        <v>100</v>
      </c>
      <c r="F10" s="181"/>
      <c r="G10" s="91"/>
      <c r="H10" s="181"/>
      <c r="I10" s="1"/>
    </row>
    <row r="11" spans="2:14" ht="17.5" x14ac:dyDescent="0.5">
      <c r="B11" s="33" t="s">
        <v>39</v>
      </c>
      <c r="C11" s="29">
        <v>65.282437330390806</v>
      </c>
      <c r="D11" s="29">
        <v>34.717562669609194</v>
      </c>
      <c r="E11" s="29">
        <v>100</v>
      </c>
      <c r="F11" s="181"/>
      <c r="G11" s="91"/>
      <c r="H11" s="181"/>
      <c r="I11" s="1"/>
    </row>
    <row r="12" spans="2:14" ht="17.5" x14ac:dyDescent="0.5">
      <c r="B12" s="33" t="s">
        <v>101</v>
      </c>
      <c r="C12" s="29">
        <v>67.435729667654101</v>
      </c>
      <c r="D12" s="29">
        <v>32.564270332345899</v>
      </c>
      <c r="E12" s="29">
        <v>100</v>
      </c>
      <c r="F12" s="181"/>
      <c r="G12" s="91"/>
      <c r="H12" s="181"/>
      <c r="I12" s="1"/>
    </row>
    <row r="13" spans="2:14" ht="17.5" x14ac:dyDescent="0.5">
      <c r="B13" s="33" t="s">
        <v>143</v>
      </c>
      <c r="C13" s="29">
        <v>71.460619622799996</v>
      </c>
      <c r="D13" s="29">
        <v>28.539380377200004</v>
      </c>
      <c r="E13" s="29">
        <v>100</v>
      </c>
      <c r="F13" s="181"/>
      <c r="G13" s="91"/>
      <c r="H13" s="181"/>
      <c r="I13" s="1"/>
    </row>
    <row r="14" spans="2:14" ht="17.5" x14ac:dyDescent="0.5">
      <c r="B14" s="33" t="s">
        <v>142</v>
      </c>
      <c r="C14" s="29">
        <v>78.769858106096507</v>
      </c>
      <c r="D14" s="29">
        <v>21.230141893903493</v>
      </c>
      <c r="E14" s="29">
        <v>100</v>
      </c>
      <c r="F14" s="181"/>
      <c r="G14" s="91"/>
      <c r="H14" s="181"/>
      <c r="I14" s="1"/>
    </row>
    <row r="15" spans="2:14" ht="17.5" x14ac:dyDescent="0.5">
      <c r="B15" s="33" t="s">
        <v>38</v>
      </c>
      <c r="C15" s="29">
        <v>88.965291987043301</v>
      </c>
      <c r="D15" s="29">
        <v>11.034708012956699</v>
      </c>
      <c r="E15" s="29">
        <v>100</v>
      </c>
      <c r="F15" s="181"/>
      <c r="G15" s="91"/>
      <c r="H15" s="181"/>
      <c r="I15" s="1"/>
    </row>
    <row r="16" spans="2:14" x14ac:dyDescent="0.35">
      <c r="G16" s="91"/>
    </row>
    <row r="17" spans="2:5" ht="154" customHeight="1" x14ac:dyDescent="0.35">
      <c r="B17" s="187" t="s">
        <v>156</v>
      </c>
      <c r="C17" s="187"/>
      <c r="D17" s="187"/>
      <c r="E17" s="187"/>
    </row>
  </sheetData>
  <mergeCells count="2">
    <mergeCell ref="B2:E2"/>
    <mergeCell ref="B17:E17"/>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26CF-178D-46A6-B3CC-99E30425E75A}">
  <sheetPr>
    <pageSetUpPr fitToPage="1"/>
  </sheetPr>
  <dimension ref="B1:N18"/>
  <sheetViews>
    <sheetView showGridLines="0" zoomScaleNormal="100" workbookViewId="0"/>
  </sheetViews>
  <sheetFormatPr baseColWidth="10" defaultRowHeight="12.5" x14ac:dyDescent="0.35"/>
  <cols>
    <col min="1" max="1" width="3.7265625" style="2" customWidth="1"/>
    <col min="2" max="2" width="63" style="2" customWidth="1"/>
    <col min="3" max="3" width="8.453125" style="2" customWidth="1"/>
    <col min="4" max="4" width="10.26953125" style="2" customWidth="1"/>
    <col min="5" max="6" width="8.453125" style="2" customWidth="1"/>
    <col min="7" max="7" width="12.453125" style="2" customWidth="1"/>
    <col min="8" max="8" width="8.453125" style="2" customWidth="1"/>
    <col min="9" max="9" width="5.453125" style="2" bestFit="1" customWidth="1"/>
    <col min="10" max="10" width="9.81640625" style="2" customWidth="1"/>
    <col min="11" max="11" width="5.453125" style="2" bestFit="1" customWidth="1"/>
    <col min="12" max="12" width="21.54296875" style="2" customWidth="1"/>
    <col min="13" max="13" width="5.7265625" style="2" bestFit="1" customWidth="1"/>
    <col min="14" max="14" width="7.453125" style="2" bestFit="1" customWidth="1"/>
    <col min="15" max="256" width="11.453125" style="2"/>
    <col min="257" max="257" width="3.7265625" style="2" customWidth="1"/>
    <col min="258" max="258" width="63" style="2" customWidth="1"/>
    <col min="259" max="259" width="8.453125" style="2" customWidth="1"/>
    <col min="260" max="260" width="10.26953125" style="2" customWidth="1"/>
    <col min="261" max="262" width="8.453125" style="2" customWidth="1"/>
    <col min="263" max="263" width="12.453125" style="2" customWidth="1"/>
    <col min="264" max="264" width="8.453125" style="2" customWidth="1"/>
    <col min="265" max="265" width="5.453125" style="2" bestFit="1" customWidth="1"/>
    <col min="266" max="266" width="7.453125" style="2" bestFit="1" customWidth="1"/>
    <col min="267" max="267" width="5.453125" style="2" bestFit="1" customWidth="1"/>
    <col min="268" max="268" width="7.453125" style="2" bestFit="1" customWidth="1"/>
    <col min="269" max="269" width="5.7265625" style="2" bestFit="1" customWidth="1"/>
    <col min="270" max="270" width="7.453125" style="2" bestFit="1" customWidth="1"/>
    <col min="271" max="512" width="11.453125" style="2"/>
    <col min="513" max="513" width="3.7265625" style="2" customWidth="1"/>
    <col min="514" max="514" width="63" style="2" customWidth="1"/>
    <col min="515" max="515" width="8.453125" style="2" customWidth="1"/>
    <col min="516" max="516" width="10.26953125" style="2" customWidth="1"/>
    <col min="517" max="518" width="8.453125" style="2" customWidth="1"/>
    <col min="519" max="519" width="12.453125" style="2" customWidth="1"/>
    <col min="520" max="520" width="8.453125" style="2" customWidth="1"/>
    <col min="521" max="521" width="5.453125" style="2" bestFit="1" customWidth="1"/>
    <col min="522" max="522" width="7.453125" style="2" bestFit="1" customWidth="1"/>
    <col min="523" max="523" width="5.453125" style="2" bestFit="1" customWidth="1"/>
    <col min="524" max="524" width="7.453125" style="2" bestFit="1" customWidth="1"/>
    <col min="525" max="525" width="5.7265625" style="2" bestFit="1" customWidth="1"/>
    <col min="526" max="526" width="7.453125" style="2" bestFit="1" customWidth="1"/>
    <col min="527" max="768" width="11.453125" style="2"/>
    <col min="769" max="769" width="3.7265625" style="2" customWidth="1"/>
    <col min="770" max="770" width="63" style="2" customWidth="1"/>
    <col min="771" max="771" width="8.453125" style="2" customWidth="1"/>
    <col min="772" max="772" width="10.26953125" style="2" customWidth="1"/>
    <col min="773" max="774" width="8.453125" style="2" customWidth="1"/>
    <col min="775" max="775" width="12.453125" style="2" customWidth="1"/>
    <col min="776" max="776" width="8.453125" style="2" customWidth="1"/>
    <col min="777" max="777" width="5.453125" style="2" bestFit="1" customWidth="1"/>
    <col min="778" max="778" width="7.453125" style="2" bestFit="1" customWidth="1"/>
    <col min="779" max="779" width="5.453125" style="2" bestFit="1" customWidth="1"/>
    <col min="780" max="780" width="7.453125" style="2" bestFit="1" customWidth="1"/>
    <col min="781" max="781" width="5.7265625" style="2" bestFit="1" customWidth="1"/>
    <col min="782" max="782" width="7.453125" style="2" bestFit="1" customWidth="1"/>
    <col min="783" max="1024" width="11.453125" style="2"/>
    <col min="1025" max="1025" width="3.7265625" style="2" customWidth="1"/>
    <col min="1026" max="1026" width="63" style="2" customWidth="1"/>
    <col min="1027" max="1027" width="8.453125" style="2" customWidth="1"/>
    <col min="1028" max="1028" width="10.26953125" style="2" customWidth="1"/>
    <col min="1029" max="1030" width="8.453125" style="2" customWidth="1"/>
    <col min="1031" max="1031" width="12.453125" style="2" customWidth="1"/>
    <col min="1032" max="1032" width="8.453125" style="2" customWidth="1"/>
    <col min="1033" max="1033" width="5.453125" style="2" bestFit="1" customWidth="1"/>
    <col min="1034" max="1034" width="7.453125" style="2" bestFit="1" customWidth="1"/>
    <col min="1035" max="1035" width="5.453125" style="2" bestFit="1" customWidth="1"/>
    <col min="1036" max="1036" width="7.453125" style="2" bestFit="1" customWidth="1"/>
    <col min="1037" max="1037" width="5.7265625" style="2" bestFit="1" customWidth="1"/>
    <col min="1038" max="1038" width="7.453125" style="2" bestFit="1" customWidth="1"/>
    <col min="1039" max="1280" width="11.453125" style="2"/>
    <col min="1281" max="1281" width="3.7265625" style="2" customWidth="1"/>
    <col min="1282" max="1282" width="63" style="2" customWidth="1"/>
    <col min="1283" max="1283" width="8.453125" style="2" customWidth="1"/>
    <col min="1284" max="1284" width="10.26953125" style="2" customWidth="1"/>
    <col min="1285" max="1286" width="8.453125" style="2" customWidth="1"/>
    <col min="1287" max="1287" width="12.453125" style="2" customWidth="1"/>
    <col min="1288" max="1288" width="8.453125" style="2" customWidth="1"/>
    <col min="1289" max="1289" width="5.453125" style="2" bestFit="1" customWidth="1"/>
    <col min="1290" max="1290" width="7.453125" style="2" bestFit="1" customWidth="1"/>
    <col min="1291" max="1291" width="5.453125" style="2" bestFit="1" customWidth="1"/>
    <col min="1292" max="1292" width="7.453125" style="2" bestFit="1" customWidth="1"/>
    <col min="1293" max="1293" width="5.7265625" style="2" bestFit="1" customWidth="1"/>
    <col min="1294" max="1294" width="7.453125" style="2" bestFit="1" customWidth="1"/>
    <col min="1295" max="1536" width="11.453125" style="2"/>
    <col min="1537" max="1537" width="3.7265625" style="2" customWidth="1"/>
    <col min="1538" max="1538" width="63" style="2" customWidth="1"/>
    <col min="1539" max="1539" width="8.453125" style="2" customWidth="1"/>
    <col min="1540" max="1540" width="10.26953125" style="2" customWidth="1"/>
    <col min="1541" max="1542" width="8.453125" style="2" customWidth="1"/>
    <col min="1543" max="1543" width="12.453125" style="2" customWidth="1"/>
    <col min="1544" max="1544" width="8.453125" style="2" customWidth="1"/>
    <col min="1545" max="1545" width="5.453125" style="2" bestFit="1" customWidth="1"/>
    <col min="1546" max="1546" width="7.453125" style="2" bestFit="1" customWidth="1"/>
    <col min="1547" max="1547" width="5.453125" style="2" bestFit="1" customWidth="1"/>
    <col min="1548" max="1548" width="7.453125" style="2" bestFit="1" customWidth="1"/>
    <col min="1549" max="1549" width="5.7265625" style="2" bestFit="1" customWidth="1"/>
    <col min="1550" max="1550" width="7.453125" style="2" bestFit="1" customWidth="1"/>
    <col min="1551" max="1792" width="11.453125" style="2"/>
    <col min="1793" max="1793" width="3.7265625" style="2" customWidth="1"/>
    <col min="1794" max="1794" width="63" style="2" customWidth="1"/>
    <col min="1795" max="1795" width="8.453125" style="2" customWidth="1"/>
    <col min="1796" max="1796" width="10.26953125" style="2" customWidth="1"/>
    <col min="1797" max="1798" width="8.453125" style="2" customWidth="1"/>
    <col min="1799" max="1799" width="12.453125" style="2" customWidth="1"/>
    <col min="1800" max="1800" width="8.453125" style="2" customWidth="1"/>
    <col min="1801" max="1801" width="5.453125" style="2" bestFit="1" customWidth="1"/>
    <col min="1802" max="1802" width="7.453125" style="2" bestFit="1" customWidth="1"/>
    <col min="1803" max="1803" width="5.453125" style="2" bestFit="1" customWidth="1"/>
    <col min="1804" max="1804" width="7.453125" style="2" bestFit="1" customWidth="1"/>
    <col min="1805" max="1805" width="5.7265625" style="2" bestFit="1" customWidth="1"/>
    <col min="1806" max="1806" width="7.453125" style="2" bestFit="1" customWidth="1"/>
    <col min="1807" max="2048" width="11.453125" style="2"/>
    <col min="2049" max="2049" width="3.7265625" style="2" customWidth="1"/>
    <col min="2050" max="2050" width="63" style="2" customWidth="1"/>
    <col min="2051" max="2051" width="8.453125" style="2" customWidth="1"/>
    <col min="2052" max="2052" width="10.26953125" style="2" customWidth="1"/>
    <col min="2053" max="2054" width="8.453125" style="2" customWidth="1"/>
    <col min="2055" max="2055" width="12.453125" style="2" customWidth="1"/>
    <col min="2056" max="2056" width="8.453125" style="2" customWidth="1"/>
    <col min="2057" max="2057" width="5.453125" style="2" bestFit="1" customWidth="1"/>
    <col min="2058" max="2058" width="7.453125" style="2" bestFit="1" customWidth="1"/>
    <col min="2059" max="2059" width="5.453125" style="2" bestFit="1" customWidth="1"/>
    <col min="2060" max="2060" width="7.453125" style="2" bestFit="1" customWidth="1"/>
    <col min="2061" max="2061" width="5.7265625" style="2" bestFit="1" customWidth="1"/>
    <col min="2062" max="2062" width="7.453125" style="2" bestFit="1" customWidth="1"/>
    <col min="2063" max="2304" width="11.453125" style="2"/>
    <col min="2305" max="2305" width="3.7265625" style="2" customWidth="1"/>
    <col min="2306" max="2306" width="63" style="2" customWidth="1"/>
    <col min="2307" max="2307" width="8.453125" style="2" customWidth="1"/>
    <col min="2308" max="2308" width="10.26953125" style="2" customWidth="1"/>
    <col min="2309" max="2310" width="8.453125" style="2" customWidth="1"/>
    <col min="2311" max="2311" width="12.453125" style="2" customWidth="1"/>
    <col min="2312" max="2312" width="8.453125" style="2" customWidth="1"/>
    <col min="2313" max="2313" width="5.453125" style="2" bestFit="1" customWidth="1"/>
    <col min="2314" max="2314" width="7.453125" style="2" bestFit="1" customWidth="1"/>
    <col min="2315" max="2315" width="5.453125" style="2" bestFit="1" customWidth="1"/>
    <col min="2316" max="2316" width="7.453125" style="2" bestFit="1" customWidth="1"/>
    <col min="2317" max="2317" width="5.7265625" style="2" bestFit="1" customWidth="1"/>
    <col min="2318" max="2318" width="7.453125" style="2" bestFit="1" customWidth="1"/>
    <col min="2319" max="2560" width="11.453125" style="2"/>
    <col min="2561" max="2561" width="3.7265625" style="2" customWidth="1"/>
    <col min="2562" max="2562" width="63" style="2" customWidth="1"/>
    <col min="2563" max="2563" width="8.453125" style="2" customWidth="1"/>
    <col min="2564" max="2564" width="10.26953125" style="2" customWidth="1"/>
    <col min="2565" max="2566" width="8.453125" style="2" customWidth="1"/>
    <col min="2567" max="2567" width="12.453125" style="2" customWidth="1"/>
    <col min="2568" max="2568" width="8.453125" style="2" customWidth="1"/>
    <col min="2569" max="2569" width="5.453125" style="2" bestFit="1" customWidth="1"/>
    <col min="2570" max="2570" width="7.453125" style="2" bestFit="1" customWidth="1"/>
    <col min="2571" max="2571" width="5.453125" style="2" bestFit="1" customWidth="1"/>
    <col min="2572" max="2572" width="7.453125" style="2" bestFit="1" customWidth="1"/>
    <col min="2573" max="2573" width="5.7265625" style="2" bestFit="1" customWidth="1"/>
    <col min="2574" max="2574" width="7.453125" style="2" bestFit="1" customWidth="1"/>
    <col min="2575" max="2816" width="11.453125" style="2"/>
    <col min="2817" max="2817" width="3.7265625" style="2" customWidth="1"/>
    <col min="2818" max="2818" width="63" style="2" customWidth="1"/>
    <col min="2819" max="2819" width="8.453125" style="2" customWidth="1"/>
    <col min="2820" max="2820" width="10.26953125" style="2" customWidth="1"/>
    <col min="2821" max="2822" width="8.453125" style="2" customWidth="1"/>
    <col min="2823" max="2823" width="12.453125" style="2" customWidth="1"/>
    <col min="2824" max="2824" width="8.453125" style="2" customWidth="1"/>
    <col min="2825" max="2825" width="5.453125" style="2" bestFit="1" customWidth="1"/>
    <col min="2826" max="2826" width="7.453125" style="2" bestFit="1" customWidth="1"/>
    <col min="2827" max="2827" width="5.453125" style="2" bestFit="1" customWidth="1"/>
    <col min="2828" max="2828" width="7.453125" style="2" bestFit="1" customWidth="1"/>
    <col min="2829" max="2829" width="5.7265625" style="2" bestFit="1" customWidth="1"/>
    <col min="2830" max="2830" width="7.453125" style="2" bestFit="1" customWidth="1"/>
    <col min="2831" max="3072" width="11.453125" style="2"/>
    <col min="3073" max="3073" width="3.7265625" style="2" customWidth="1"/>
    <col min="3074" max="3074" width="63" style="2" customWidth="1"/>
    <col min="3075" max="3075" width="8.453125" style="2" customWidth="1"/>
    <col min="3076" max="3076" width="10.26953125" style="2" customWidth="1"/>
    <col min="3077" max="3078" width="8.453125" style="2" customWidth="1"/>
    <col min="3079" max="3079" width="12.453125" style="2" customWidth="1"/>
    <col min="3080" max="3080" width="8.453125" style="2" customWidth="1"/>
    <col min="3081" max="3081" width="5.453125" style="2" bestFit="1" customWidth="1"/>
    <col min="3082" max="3082" width="7.453125" style="2" bestFit="1" customWidth="1"/>
    <col min="3083" max="3083" width="5.453125" style="2" bestFit="1" customWidth="1"/>
    <col min="3084" max="3084" width="7.453125" style="2" bestFit="1" customWidth="1"/>
    <col min="3085" max="3085" width="5.7265625" style="2" bestFit="1" customWidth="1"/>
    <col min="3086" max="3086" width="7.453125" style="2" bestFit="1" customWidth="1"/>
    <col min="3087" max="3328" width="11.453125" style="2"/>
    <col min="3329" max="3329" width="3.7265625" style="2" customWidth="1"/>
    <col min="3330" max="3330" width="63" style="2" customWidth="1"/>
    <col min="3331" max="3331" width="8.453125" style="2" customWidth="1"/>
    <col min="3332" max="3332" width="10.26953125" style="2" customWidth="1"/>
    <col min="3333" max="3334" width="8.453125" style="2" customWidth="1"/>
    <col min="3335" max="3335" width="12.453125" style="2" customWidth="1"/>
    <col min="3336" max="3336" width="8.453125" style="2" customWidth="1"/>
    <col min="3337" max="3337" width="5.453125" style="2" bestFit="1" customWidth="1"/>
    <col min="3338" max="3338" width="7.453125" style="2" bestFit="1" customWidth="1"/>
    <col min="3339" max="3339" width="5.453125" style="2" bestFit="1" customWidth="1"/>
    <col min="3340" max="3340" width="7.453125" style="2" bestFit="1" customWidth="1"/>
    <col min="3341" max="3341" width="5.7265625" style="2" bestFit="1" customWidth="1"/>
    <col min="3342" max="3342" width="7.453125" style="2" bestFit="1" customWidth="1"/>
    <col min="3343" max="3584" width="11.453125" style="2"/>
    <col min="3585" max="3585" width="3.7265625" style="2" customWidth="1"/>
    <col min="3586" max="3586" width="63" style="2" customWidth="1"/>
    <col min="3587" max="3587" width="8.453125" style="2" customWidth="1"/>
    <col min="3588" max="3588" width="10.26953125" style="2" customWidth="1"/>
    <col min="3589" max="3590" width="8.453125" style="2" customWidth="1"/>
    <col min="3591" max="3591" width="12.453125" style="2" customWidth="1"/>
    <col min="3592" max="3592" width="8.453125" style="2" customWidth="1"/>
    <col min="3593" max="3593" width="5.453125" style="2" bestFit="1" customWidth="1"/>
    <col min="3594" max="3594" width="7.453125" style="2" bestFit="1" customWidth="1"/>
    <col min="3595" max="3595" width="5.453125" style="2" bestFit="1" customWidth="1"/>
    <col min="3596" max="3596" width="7.453125" style="2" bestFit="1" customWidth="1"/>
    <col min="3597" max="3597" width="5.7265625" style="2" bestFit="1" customWidth="1"/>
    <col min="3598" max="3598" width="7.453125" style="2" bestFit="1" customWidth="1"/>
    <col min="3599" max="3840" width="11.453125" style="2"/>
    <col min="3841" max="3841" width="3.7265625" style="2" customWidth="1"/>
    <col min="3842" max="3842" width="63" style="2" customWidth="1"/>
    <col min="3843" max="3843" width="8.453125" style="2" customWidth="1"/>
    <col min="3844" max="3844" width="10.26953125" style="2" customWidth="1"/>
    <col min="3845" max="3846" width="8.453125" style="2" customWidth="1"/>
    <col min="3847" max="3847" width="12.453125" style="2" customWidth="1"/>
    <col min="3848" max="3848" width="8.453125" style="2" customWidth="1"/>
    <col min="3849" max="3849" width="5.453125" style="2" bestFit="1" customWidth="1"/>
    <col min="3850" max="3850" width="7.453125" style="2" bestFit="1" customWidth="1"/>
    <col min="3851" max="3851" width="5.453125" style="2" bestFit="1" customWidth="1"/>
    <col min="3852" max="3852" width="7.453125" style="2" bestFit="1" customWidth="1"/>
    <col min="3853" max="3853" width="5.7265625" style="2" bestFit="1" customWidth="1"/>
    <col min="3854" max="3854" width="7.453125" style="2" bestFit="1" customWidth="1"/>
    <col min="3855" max="4096" width="11.453125" style="2"/>
    <col min="4097" max="4097" width="3.7265625" style="2" customWidth="1"/>
    <col min="4098" max="4098" width="63" style="2" customWidth="1"/>
    <col min="4099" max="4099" width="8.453125" style="2" customWidth="1"/>
    <col min="4100" max="4100" width="10.26953125" style="2" customWidth="1"/>
    <col min="4101" max="4102" width="8.453125" style="2" customWidth="1"/>
    <col min="4103" max="4103" width="12.453125" style="2" customWidth="1"/>
    <col min="4104" max="4104" width="8.453125" style="2" customWidth="1"/>
    <col min="4105" max="4105" width="5.453125" style="2" bestFit="1" customWidth="1"/>
    <col min="4106" max="4106" width="7.453125" style="2" bestFit="1" customWidth="1"/>
    <col min="4107" max="4107" width="5.453125" style="2" bestFit="1" customWidth="1"/>
    <col min="4108" max="4108" width="7.453125" style="2" bestFit="1" customWidth="1"/>
    <col min="4109" max="4109" width="5.7265625" style="2" bestFit="1" customWidth="1"/>
    <col min="4110" max="4110" width="7.453125" style="2" bestFit="1" customWidth="1"/>
    <col min="4111" max="4352" width="11.453125" style="2"/>
    <col min="4353" max="4353" width="3.7265625" style="2" customWidth="1"/>
    <col min="4354" max="4354" width="63" style="2" customWidth="1"/>
    <col min="4355" max="4355" width="8.453125" style="2" customWidth="1"/>
    <col min="4356" max="4356" width="10.26953125" style="2" customWidth="1"/>
    <col min="4357" max="4358" width="8.453125" style="2" customWidth="1"/>
    <col min="4359" max="4359" width="12.453125" style="2" customWidth="1"/>
    <col min="4360" max="4360" width="8.453125" style="2" customWidth="1"/>
    <col min="4361" max="4361" width="5.453125" style="2" bestFit="1" customWidth="1"/>
    <col min="4362" max="4362" width="7.453125" style="2" bestFit="1" customWidth="1"/>
    <col min="4363" max="4363" width="5.453125" style="2" bestFit="1" customWidth="1"/>
    <col min="4364" max="4364" width="7.453125" style="2" bestFit="1" customWidth="1"/>
    <col min="4365" max="4365" width="5.7265625" style="2" bestFit="1" customWidth="1"/>
    <col min="4366" max="4366" width="7.453125" style="2" bestFit="1" customWidth="1"/>
    <col min="4367" max="4608" width="11.453125" style="2"/>
    <col min="4609" max="4609" width="3.7265625" style="2" customWidth="1"/>
    <col min="4610" max="4610" width="63" style="2" customWidth="1"/>
    <col min="4611" max="4611" width="8.453125" style="2" customWidth="1"/>
    <col min="4612" max="4612" width="10.26953125" style="2" customWidth="1"/>
    <col min="4613" max="4614" width="8.453125" style="2" customWidth="1"/>
    <col min="4615" max="4615" width="12.453125" style="2" customWidth="1"/>
    <col min="4616" max="4616" width="8.453125" style="2" customWidth="1"/>
    <col min="4617" max="4617" width="5.453125" style="2" bestFit="1" customWidth="1"/>
    <col min="4618" max="4618" width="7.453125" style="2" bestFit="1" customWidth="1"/>
    <col min="4619" max="4619" width="5.453125" style="2" bestFit="1" customWidth="1"/>
    <col min="4620" max="4620" width="7.453125" style="2" bestFit="1" customWidth="1"/>
    <col min="4621" max="4621" width="5.7265625" style="2" bestFit="1" customWidth="1"/>
    <col min="4622" max="4622" width="7.453125" style="2" bestFit="1" customWidth="1"/>
    <col min="4623" max="4864" width="11.453125" style="2"/>
    <col min="4865" max="4865" width="3.7265625" style="2" customWidth="1"/>
    <col min="4866" max="4866" width="63" style="2" customWidth="1"/>
    <col min="4867" max="4867" width="8.453125" style="2" customWidth="1"/>
    <col min="4868" max="4868" width="10.26953125" style="2" customWidth="1"/>
    <col min="4869" max="4870" width="8.453125" style="2" customWidth="1"/>
    <col min="4871" max="4871" width="12.453125" style="2" customWidth="1"/>
    <col min="4872" max="4872" width="8.453125" style="2" customWidth="1"/>
    <col min="4873" max="4873" width="5.453125" style="2" bestFit="1" customWidth="1"/>
    <col min="4874" max="4874" width="7.453125" style="2" bestFit="1" customWidth="1"/>
    <col min="4875" max="4875" width="5.453125" style="2" bestFit="1" customWidth="1"/>
    <col min="4876" max="4876" width="7.453125" style="2" bestFit="1" customWidth="1"/>
    <col min="4877" max="4877" width="5.7265625" style="2" bestFit="1" customWidth="1"/>
    <col min="4878" max="4878" width="7.453125" style="2" bestFit="1" customWidth="1"/>
    <col min="4879" max="5120" width="11.453125" style="2"/>
    <col min="5121" max="5121" width="3.7265625" style="2" customWidth="1"/>
    <col min="5122" max="5122" width="63" style="2" customWidth="1"/>
    <col min="5123" max="5123" width="8.453125" style="2" customWidth="1"/>
    <col min="5124" max="5124" width="10.26953125" style="2" customWidth="1"/>
    <col min="5125" max="5126" width="8.453125" style="2" customWidth="1"/>
    <col min="5127" max="5127" width="12.453125" style="2" customWidth="1"/>
    <col min="5128" max="5128" width="8.453125" style="2" customWidth="1"/>
    <col min="5129" max="5129" width="5.453125" style="2" bestFit="1" customWidth="1"/>
    <col min="5130" max="5130" width="7.453125" style="2" bestFit="1" customWidth="1"/>
    <col min="5131" max="5131" width="5.453125" style="2" bestFit="1" customWidth="1"/>
    <col min="5132" max="5132" width="7.453125" style="2" bestFit="1" customWidth="1"/>
    <col min="5133" max="5133" width="5.7265625" style="2" bestFit="1" customWidth="1"/>
    <col min="5134" max="5134" width="7.453125" style="2" bestFit="1" customWidth="1"/>
    <col min="5135" max="5376" width="11.453125" style="2"/>
    <col min="5377" max="5377" width="3.7265625" style="2" customWidth="1"/>
    <col min="5378" max="5378" width="63" style="2" customWidth="1"/>
    <col min="5379" max="5379" width="8.453125" style="2" customWidth="1"/>
    <col min="5380" max="5380" width="10.26953125" style="2" customWidth="1"/>
    <col min="5381" max="5382" width="8.453125" style="2" customWidth="1"/>
    <col min="5383" max="5383" width="12.453125" style="2" customWidth="1"/>
    <col min="5384" max="5384" width="8.453125" style="2" customWidth="1"/>
    <col min="5385" max="5385" width="5.453125" style="2" bestFit="1" customWidth="1"/>
    <col min="5386" max="5386" width="7.453125" style="2" bestFit="1" customWidth="1"/>
    <col min="5387" max="5387" width="5.453125" style="2" bestFit="1" customWidth="1"/>
    <col min="5388" max="5388" width="7.453125" style="2" bestFit="1" customWidth="1"/>
    <col min="5389" max="5389" width="5.7265625" style="2" bestFit="1" customWidth="1"/>
    <col min="5390" max="5390" width="7.453125" style="2" bestFit="1" customWidth="1"/>
    <col min="5391" max="5632" width="11.453125" style="2"/>
    <col min="5633" max="5633" width="3.7265625" style="2" customWidth="1"/>
    <col min="5634" max="5634" width="63" style="2" customWidth="1"/>
    <col min="5635" max="5635" width="8.453125" style="2" customWidth="1"/>
    <col min="5636" max="5636" width="10.26953125" style="2" customWidth="1"/>
    <col min="5637" max="5638" width="8.453125" style="2" customWidth="1"/>
    <col min="5639" max="5639" width="12.453125" style="2" customWidth="1"/>
    <col min="5640" max="5640" width="8.453125" style="2" customWidth="1"/>
    <col min="5641" max="5641" width="5.453125" style="2" bestFit="1" customWidth="1"/>
    <col min="5642" max="5642" width="7.453125" style="2" bestFit="1" customWidth="1"/>
    <col min="5643" max="5643" width="5.453125" style="2" bestFit="1" customWidth="1"/>
    <col min="5644" max="5644" width="7.453125" style="2" bestFit="1" customWidth="1"/>
    <col min="5645" max="5645" width="5.7265625" style="2" bestFit="1" customWidth="1"/>
    <col min="5646" max="5646" width="7.453125" style="2" bestFit="1" customWidth="1"/>
    <col min="5647" max="5888" width="11.453125" style="2"/>
    <col min="5889" max="5889" width="3.7265625" style="2" customWidth="1"/>
    <col min="5890" max="5890" width="63" style="2" customWidth="1"/>
    <col min="5891" max="5891" width="8.453125" style="2" customWidth="1"/>
    <col min="5892" max="5892" width="10.26953125" style="2" customWidth="1"/>
    <col min="5893" max="5894" width="8.453125" style="2" customWidth="1"/>
    <col min="5895" max="5895" width="12.453125" style="2" customWidth="1"/>
    <col min="5896" max="5896" width="8.453125" style="2" customWidth="1"/>
    <col min="5897" max="5897" width="5.453125" style="2" bestFit="1" customWidth="1"/>
    <col min="5898" max="5898" width="7.453125" style="2" bestFit="1" customWidth="1"/>
    <col min="5899" max="5899" width="5.453125" style="2" bestFit="1" customWidth="1"/>
    <col min="5900" max="5900" width="7.453125" style="2" bestFit="1" customWidth="1"/>
    <col min="5901" max="5901" width="5.7265625" style="2" bestFit="1" customWidth="1"/>
    <col min="5902" max="5902" width="7.453125" style="2" bestFit="1" customWidth="1"/>
    <col min="5903" max="6144" width="11.453125" style="2"/>
    <col min="6145" max="6145" width="3.7265625" style="2" customWidth="1"/>
    <col min="6146" max="6146" width="63" style="2" customWidth="1"/>
    <col min="6147" max="6147" width="8.453125" style="2" customWidth="1"/>
    <col min="6148" max="6148" width="10.26953125" style="2" customWidth="1"/>
    <col min="6149" max="6150" width="8.453125" style="2" customWidth="1"/>
    <col min="6151" max="6151" width="12.453125" style="2" customWidth="1"/>
    <col min="6152" max="6152" width="8.453125" style="2" customWidth="1"/>
    <col min="6153" max="6153" width="5.453125" style="2" bestFit="1" customWidth="1"/>
    <col min="6154" max="6154" width="7.453125" style="2" bestFit="1" customWidth="1"/>
    <col min="6155" max="6155" width="5.453125" style="2" bestFit="1" customWidth="1"/>
    <col min="6156" max="6156" width="7.453125" style="2" bestFit="1" customWidth="1"/>
    <col min="6157" max="6157" width="5.7265625" style="2" bestFit="1" customWidth="1"/>
    <col min="6158" max="6158" width="7.453125" style="2" bestFit="1" customWidth="1"/>
    <col min="6159" max="6400" width="11.453125" style="2"/>
    <col min="6401" max="6401" width="3.7265625" style="2" customWidth="1"/>
    <col min="6402" max="6402" width="63" style="2" customWidth="1"/>
    <col min="6403" max="6403" width="8.453125" style="2" customWidth="1"/>
    <col min="6404" max="6404" width="10.26953125" style="2" customWidth="1"/>
    <col min="6405" max="6406" width="8.453125" style="2" customWidth="1"/>
    <col min="6407" max="6407" width="12.453125" style="2" customWidth="1"/>
    <col min="6408" max="6408" width="8.453125" style="2" customWidth="1"/>
    <col min="6409" max="6409" width="5.453125" style="2" bestFit="1" customWidth="1"/>
    <col min="6410" max="6410" width="7.453125" style="2" bestFit="1" customWidth="1"/>
    <col min="6411" max="6411" width="5.453125" style="2" bestFit="1" customWidth="1"/>
    <col min="6412" max="6412" width="7.453125" style="2" bestFit="1" customWidth="1"/>
    <col min="6413" max="6413" width="5.7265625" style="2" bestFit="1" customWidth="1"/>
    <col min="6414" max="6414" width="7.453125" style="2" bestFit="1" customWidth="1"/>
    <col min="6415" max="6656" width="11.453125" style="2"/>
    <col min="6657" max="6657" width="3.7265625" style="2" customWidth="1"/>
    <col min="6658" max="6658" width="63" style="2" customWidth="1"/>
    <col min="6659" max="6659" width="8.453125" style="2" customWidth="1"/>
    <col min="6660" max="6660" width="10.26953125" style="2" customWidth="1"/>
    <col min="6661" max="6662" width="8.453125" style="2" customWidth="1"/>
    <col min="6663" max="6663" width="12.453125" style="2" customWidth="1"/>
    <col min="6664" max="6664" width="8.453125" style="2" customWidth="1"/>
    <col min="6665" max="6665" width="5.453125" style="2" bestFit="1" customWidth="1"/>
    <col min="6666" max="6666" width="7.453125" style="2" bestFit="1" customWidth="1"/>
    <col min="6667" max="6667" width="5.453125" style="2" bestFit="1" customWidth="1"/>
    <col min="6668" max="6668" width="7.453125" style="2" bestFit="1" customWidth="1"/>
    <col min="6669" max="6669" width="5.7265625" style="2" bestFit="1" customWidth="1"/>
    <col min="6670" max="6670" width="7.453125" style="2" bestFit="1" customWidth="1"/>
    <col min="6671" max="6912" width="11.453125" style="2"/>
    <col min="6913" max="6913" width="3.7265625" style="2" customWidth="1"/>
    <col min="6914" max="6914" width="63" style="2" customWidth="1"/>
    <col min="6915" max="6915" width="8.453125" style="2" customWidth="1"/>
    <col min="6916" max="6916" width="10.26953125" style="2" customWidth="1"/>
    <col min="6917" max="6918" width="8.453125" style="2" customWidth="1"/>
    <col min="6919" max="6919" width="12.453125" style="2" customWidth="1"/>
    <col min="6920" max="6920" width="8.453125" style="2" customWidth="1"/>
    <col min="6921" max="6921" width="5.453125" style="2" bestFit="1" customWidth="1"/>
    <col min="6922" max="6922" width="7.453125" style="2" bestFit="1" customWidth="1"/>
    <col min="6923" max="6923" width="5.453125" style="2" bestFit="1" customWidth="1"/>
    <col min="6924" max="6924" width="7.453125" style="2" bestFit="1" customWidth="1"/>
    <col min="6925" max="6925" width="5.7265625" style="2" bestFit="1" customWidth="1"/>
    <col min="6926" max="6926" width="7.453125" style="2" bestFit="1" customWidth="1"/>
    <col min="6927" max="7168" width="11.453125" style="2"/>
    <col min="7169" max="7169" width="3.7265625" style="2" customWidth="1"/>
    <col min="7170" max="7170" width="63" style="2" customWidth="1"/>
    <col min="7171" max="7171" width="8.453125" style="2" customWidth="1"/>
    <col min="7172" max="7172" width="10.26953125" style="2" customWidth="1"/>
    <col min="7173" max="7174" width="8.453125" style="2" customWidth="1"/>
    <col min="7175" max="7175" width="12.453125" style="2" customWidth="1"/>
    <col min="7176" max="7176" width="8.453125" style="2" customWidth="1"/>
    <col min="7177" max="7177" width="5.453125" style="2" bestFit="1" customWidth="1"/>
    <col min="7178" max="7178" width="7.453125" style="2" bestFit="1" customWidth="1"/>
    <col min="7179" max="7179" width="5.453125" style="2" bestFit="1" customWidth="1"/>
    <col min="7180" max="7180" width="7.453125" style="2" bestFit="1" customWidth="1"/>
    <col min="7181" max="7181" width="5.7265625" style="2" bestFit="1" customWidth="1"/>
    <col min="7182" max="7182" width="7.453125" style="2" bestFit="1" customWidth="1"/>
    <col min="7183" max="7424" width="11.453125" style="2"/>
    <col min="7425" max="7425" width="3.7265625" style="2" customWidth="1"/>
    <col min="7426" max="7426" width="63" style="2" customWidth="1"/>
    <col min="7427" max="7427" width="8.453125" style="2" customWidth="1"/>
    <col min="7428" max="7428" width="10.26953125" style="2" customWidth="1"/>
    <col min="7429" max="7430" width="8.453125" style="2" customWidth="1"/>
    <col min="7431" max="7431" width="12.453125" style="2" customWidth="1"/>
    <col min="7432" max="7432" width="8.453125" style="2" customWidth="1"/>
    <col min="7433" max="7433" width="5.453125" style="2" bestFit="1" customWidth="1"/>
    <col min="7434" max="7434" width="7.453125" style="2" bestFit="1" customWidth="1"/>
    <col min="7435" max="7435" width="5.453125" style="2" bestFit="1" customWidth="1"/>
    <col min="7436" max="7436" width="7.453125" style="2" bestFit="1" customWidth="1"/>
    <col min="7437" max="7437" width="5.7265625" style="2" bestFit="1" customWidth="1"/>
    <col min="7438" max="7438" width="7.453125" style="2" bestFit="1" customWidth="1"/>
    <col min="7439" max="7680" width="11.453125" style="2"/>
    <col min="7681" max="7681" width="3.7265625" style="2" customWidth="1"/>
    <col min="7682" max="7682" width="63" style="2" customWidth="1"/>
    <col min="7683" max="7683" width="8.453125" style="2" customWidth="1"/>
    <col min="7684" max="7684" width="10.26953125" style="2" customWidth="1"/>
    <col min="7685" max="7686" width="8.453125" style="2" customWidth="1"/>
    <col min="7687" max="7687" width="12.453125" style="2" customWidth="1"/>
    <col min="7688" max="7688" width="8.453125" style="2" customWidth="1"/>
    <col min="7689" max="7689" width="5.453125" style="2" bestFit="1" customWidth="1"/>
    <col min="7690" max="7690" width="7.453125" style="2" bestFit="1" customWidth="1"/>
    <col min="7691" max="7691" width="5.453125" style="2" bestFit="1" customWidth="1"/>
    <col min="7692" max="7692" width="7.453125" style="2" bestFit="1" customWidth="1"/>
    <col min="7693" max="7693" width="5.7265625" style="2" bestFit="1" customWidth="1"/>
    <col min="7694" max="7694" width="7.453125" style="2" bestFit="1" customWidth="1"/>
    <col min="7695" max="7936" width="11.453125" style="2"/>
    <col min="7937" max="7937" width="3.7265625" style="2" customWidth="1"/>
    <col min="7938" max="7938" width="63" style="2" customWidth="1"/>
    <col min="7939" max="7939" width="8.453125" style="2" customWidth="1"/>
    <col min="7940" max="7940" width="10.26953125" style="2" customWidth="1"/>
    <col min="7941" max="7942" width="8.453125" style="2" customWidth="1"/>
    <col min="7943" max="7943" width="12.453125" style="2" customWidth="1"/>
    <col min="7944" max="7944" width="8.453125" style="2" customWidth="1"/>
    <col min="7945" max="7945" width="5.453125" style="2" bestFit="1" customWidth="1"/>
    <col min="7946" max="7946" width="7.453125" style="2" bestFit="1" customWidth="1"/>
    <col min="7947" max="7947" width="5.453125" style="2" bestFit="1" customWidth="1"/>
    <col min="7948" max="7948" width="7.453125" style="2" bestFit="1" customWidth="1"/>
    <col min="7949" max="7949" width="5.7265625" style="2" bestFit="1" customWidth="1"/>
    <col min="7950" max="7950" width="7.453125" style="2" bestFit="1" customWidth="1"/>
    <col min="7951" max="8192" width="11.453125" style="2"/>
    <col min="8193" max="8193" width="3.7265625" style="2" customWidth="1"/>
    <col min="8194" max="8194" width="63" style="2" customWidth="1"/>
    <col min="8195" max="8195" width="8.453125" style="2" customWidth="1"/>
    <col min="8196" max="8196" width="10.26953125" style="2" customWidth="1"/>
    <col min="8197" max="8198" width="8.453125" style="2" customWidth="1"/>
    <col min="8199" max="8199" width="12.453125" style="2" customWidth="1"/>
    <col min="8200" max="8200" width="8.453125" style="2" customWidth="1"/>
    <col min="8201" max="8201" width="5.453125" style="2" bestFit="1" customWidth="1"/>
    <col min="8202" max="8202" width="7.453125" style="2" bestFit="1" customWidth="1"/>
    <col min="8203" max="8203" width="5.453125" style="2" bestFit="1" customWidth="1"/>
    <col min="8204" max="8204" width="7.453125" style="2" bestFit="1" customWidth="1"/>
    <col min="8205" max="8205" width="5.7265625" style="2" bestFit="1" customWidth="1"/>
    <col min="8206" max="8206" width="7.453125" style="2" bestFit="1" customWidth="1"/>
    <col min="8207" max="8448" width="11.453125" style="2"/>
    <col min="8449" max="8449" width="3.7265625" style="2" customWidth="1"/>
    <col min="8450" max="8450" width="63" style="2" customWidth="1"/>
    <col min="8451" max="8451" width="8.453125" style="2" customWidth="1"/>
    <col min="8452" max="8452" width="10.26953125" style="2" customWidth="1"/>
    <col min="8453" max="8454" width="8.453125" style="2" customWidth="1"/>
    <col min="8455" max="8455" width="12.453125" style="2" customWidth="1"/>
    <col min="8456" max="8456" width="8.453125" style="2" customWidth="1"/>
    <col min="8457" max="8457" width="5.453125" style="2" bestFit="1" customWidth="1"/>
    <col min="8458" max="8458" width="7.453125" style="2" bestFit="1" customWidth="1"/>
    <col min="8459" max="8459" width="5.453125" style="2" bestFit="1" customWidth="1"/>
    <col min="8460" max="8460" width="7.453125" style="2" bestFit="1" customWidth="1"/>
    <col min="8461" max="8461" width="5.7265625" style="2" bestFit="1" customWidth="1"/>
    <col min="8462" max="8462" width="7.453125" style="2" bestFit="1" customWidth="1"/>
    <col min="8463" max="8704" width="11.453125" style="2"/>
    <col min="8705" max="8705" width="3.7265625" style="2" customWidth="1"/>
    <col min="8706" max="8706" width="63" style="2" customWidth="1"/>
    <col min="8707" max="8707" width="8.453125" style="2" customWidth="1"/>
    <col min="8708" max="8708" width="10.26953125" style="2" customWidth="1"/>
    <col min="8709" max="8710" width="8.453125" style="2" customWidth="1"/>
    <col min="8711" max="8711" width="12.453125" style="2" customWidth="1"/>
    <col min="8712" max="8712" width="8.453125" style="2" customWidth="1"/>
    <col min="8713" max="8713" width="5.453125" style="2" bestFit="1" customWidth="1"/>
    <col min="8714" max="8714" width="7.453125" style="2" bestFit="1" customWidth="1"/>
    <col min="8715" max="8715" width="5.453125" style="2" bestFit="1" customWidth="1"/>
    <col min="8716" max="8716" width="7.453125" style="2" bestFit="1" customWidth="1"/>
    <col min="8717" max="8717" width="5.7265625" style="2" bestFit="1" customWidth="1"/>
    <col min="8718" max="8718" width="7.453125" style="2" bestFit="1" customWidth="1"/>
    <col min="8719" max="8960" width="11.453125" style="2"/>
    <col min="8961" max="8961" width="3.7265625" style="2" customWidth="1"/>
    <col min="8962" max="8962" width="63" style="2" customWidth="1"/>
    <col min="8963" max="8963" width="8.453125" style="2" customWidth="1"/>
    <col min="8964" max="8964" width="10.26953125" style="2" customWidth="1"/>
    <col min="8965" max="8966" width="8.453125" style="2" customWidth="1"/>
    <col min="8967" max="8967" width="12.453125" style="2" customWidth="1"/>
    <col min="8968" max="8968" width="8.453125" style="2" customWidth="1"/>
    <col min="8969" max="8969" width="5.453125" style="2" bestFit="1" customWidth="1"/>
    <col min="8970" max="8970" width="7.453125" style="2" bestFit="1" customWidth="1"/>
    <col min="8971" max="8971" width="5.453125" style="2" bestFit="1" customWidth="1"/>
    <col min="8972" max="8972" width="7.453125" style="2" bestFit="1" customWidth="1"/>
    <col min="8973" max="8973" width="5.7265625" style="2" bestFit="1" customWidth="1"/>
    <col min="8974" max="8974" width="7.453125" style="2" bestFit="1" customWidth="1"/>
    <col min="8975" max="9216" width="11.453125" style="2"/>
    <col min="9217" max="9217" width="3.7265625" style="2" customWidth="1"/>
    <col min="9218" max="9218" width="63" style="2" customWidth="1"/>
    <col min="9219" max="9219" width="8.453125" style="2" customWidth="1"/>
    <col min="9220" max="9220" width="10.26953125" style="2" customWidth="1"/>
    <col min="9221" max="9222" width="8.453125" style="2" customWidth="1"/>
    <col min="9223" max="9223" width="12.453125" style="2" customWidth="1"/>
    <col min="9224" max="9224" width="8.453125" style="2" customWidth="1"/>
    <col min="9225" max="9225" width="5.453125" style="2" bestFit="1" customWidth="1"/>
    <col min="9226" max="9226" width="7.453125" style="2" bestFit="1" customWidth="1"/>
    <col min="9227" max="9227" width="5.453125" style="2" bestFit="1" customWidth="1"/>
    <col min="9228" max="9228" width="7.453125" style="2" bestFit="1" customWidth="1"/>
    <col min="9229" max="9229" width="5.7265625" style="2" bestFit="1" customWidth="1"/>
    <col min="9230" max="9230" width="7.453125" style="2" bestFit="1" customWidth="1"/>
    <col min="9231" max="9472" width="11.453125" style="2"/>
    <col min="9473" max="9473" width="3.7265625" style="2" customWidth="1"/>
    <col min="9474" max="9474" width="63" style="2" customWidth="1"/>
    <col min="9475" max="9475" width="8.453125" style="2" customWidth="1"/>
    <col min="9476" max="9476" width="10.26953125" style="2" customWidth="1"/>
    <col min="9477" max="9478" width="8.453125" style="2" customWidth="1"/>
    <col min="9479" max="9479" width="12.453125" style="2" customWidth="1"/>
    <col min="9480" max="9480" width="8.453125" style="2" customWidth="1"/>
    <col min="9481" max="9481" width="5.453125" style="2" bestFit="1" customWidth="1"/>
    <col min="9482" max="9482" width="7.453125" style="2" bestFit="1" customWidth="1"/>
    <col min="9483" max="9483" width="5.453125" style="2" bestFit="1" customWidth="1"/>
    <col min="9484" max="9484" width="7.453125" style="2" bestFit="1" customWidth="1"/>
    <col min="9485" max="9485" width="5.7265625" style="2" bestFit="1" customWidth="1"/>
    <col min="9486" max="9486" width="7.453125" style="2" bestFit="1" customWidth="1"/>
    <col min="9487" max="9728" width="11.453125" style="2"/>
    <col min="9729" max="9729" width="3.7265625" style="2" customWidth="1"/>
    <col min="9730" max="9730" width="63" style="2" customWidth="1"/>
    <col min="9731" max="9731" width="8.453125" style="2" customWidth="1"/>
    <col min="9732" max="9732" width="10.26953125" style="2" customWidth="1"/>
    <col min="9733" max="9734" width="8.453125" style="2" customWidth="1"/>
    <col min="9735" max="9735" width="12.453125" style="2" customWidth="1"/>
    <col min="9736" max="9736" width="8.453125" style="2" customWidth="1"/>
    <col min="9737" max="9737" width="5.453125" style="2" bestFit="1" customWidth="1"/>
    <col min="9738" max="9738" width="7.453125" style="2" bestFit="1" customWidth="1"/>
    <col min="9739" max="9739" width="5.453125" style="2" bestFit="1" customWidth="1"/>
    <col min="9740" max="9740" width="7.453125" style="2" bestFit="1" customWidth="1"/>
    <col min="9741" max="9741" width="5.7265625" style="2" bestFit="1" customWidth="1"/>
    <col min="9742" max="9742" width="7.453125" style="2" bestFit="1" customWidth="1"/>
    <col min="9743" max="9984" width="11.453125" style="2"/>
    <col min="9985" max="9985" width="3.7265625" style="2" customWidth="1"/>
    <col min="9986" max="9986" width="63" style="2" customWidth="1"/>
    <col min="9987" max="9987" width="8.453125" style="2" customWidth="1"/>
    <col min="9988" max="9988" width="10.26953125" style="2" customWidth="1"/>
    <col min="9989" max="9990" width="8.453125" style="2" customWidth="1"/>
    <col min="9991" max="9991" width="12.453125" style="2" customWidth="1"/>
    <col min="9992" max="9992" width="8.453125" style="2" customWidth="1"/>
    <col min="9993" max="9993" width="5.453125" style="2" bestFit="1" customWidth="1"/>
    <col min="9994" max="9994" width="7.453125" style="2" bestFit="1" customWidth="1"/>
    <col min="9995" max="9995" width="5.453125" style="2" bestFit="1" customWidth="1"/>
    <col min="9996" max="9996" width="7.453125" style="2" bestFit="1" customWidth="1"/>
    <col min="9997" max="9997" width="5.7265625" style="2" bestFit="1" customWidth="1"/>
    <col min="9998" max="9998" width="7.453125" style="2" bestFit="1" customWidth="1"/>
    <col min="9999" max="10240" width="11.453125" style="2"/>
    <col min="10241" max="10241" width="3.7265625" style="2" customWidth="1"/>
    <col min="10242" max="10242" width="63" style="2" customWidth="1"/>
    <col min="10243" max="10243" width="8.453125" style="2" customWidth="1"/>
    <col min="10244" max="10244" width="10.26953125" style="2" customWidth="1"/>
    <col min="10245" max="10246" width="8.453125" style="2" customWidth="1"/>
    <col min="10247" max="10247" width="12.453125" style="2" customWidth="1"/>
    <col min="10248" max="10248" width="8.453125" style="2" customWidth="1"/>
    <col min="10249" max="10249" width="5.453125" style="2" bestFit="1" customWidth="1"/>
    <col min="10250" max="10250" width="7.453125" style="2" bestFit="1" customWidth="1"/>
    <col min="10251" max="10251" width="5.453125" style="2" bestFit="1" customWidth="1"/>
    <col min="10252" max="10252" width="7.453125" style="2" bestFit="1" customWidth="1"/>
    <col min="10253" max="10253" width="5.7265625" style="2" bestFit="1" customWidth="1"/>
    <col min="10254" max="10254" width="7.453125" style="2" bestFit="1" customWidth="1"/>
    <col min="10255" max="10496" width="11.453125" style="2"/>
    <col min="10497" max="10497" width="3.7265625" style="2" customWidth="1"/>
    <col min="10498" max="10498" width="63" style="2" customWidth="1"/>
    <col min="10499" max="10499" width="8.453125" style="2" customWidth="1"/>
    <col min="10500" max="10500" width="10.26953125" style="2" customWidth="1"/>
    <col min="10501" max="10502" width="8.453125" style="2" customWidth="1"/>
    <col min="10503" max="10503" width="12.453125" style="2" customWidth="1"/>
    <col min="10504" max="10504" width="8.453125" style="2" customWidth="1"/>
    <col min="10505" max="10505" width="5.453125" style="2" bestFit="1" customWidth="1"/>
    <col min="10506" max="10506" width="7.453125" style="2" bestFit="1" customWidth="1"/>
    <col min="10507" max="10507" width="5.453125" style="2" bestFit="1" customWidth="1"/>
    <col min="10508" max="10508" width="7.453125" style="2" bestFit="1" customWidth="1"/>
    <col min="10509" max="10509" width="5.7265625" style="2" bestFit="1" customWidth="1"/>
    <col min="10510" max="10510" width="7.453125" style="2" bestFit="1" customWidth="1"/>
    <col min="10511" max="10752" width="11.453125" style="2"/>
    <col min="10753" max="10753" width="3.7265625" style="2" customWidth="1"/>
    <col min="10754" max="10754" width="63" style="2" customWidth="1"/>
    <col min="10755" max="10755" width="8.453125" style="2" customWidth="1"/>
    <col min="10756" max="10756" width="10.26953125" style="2" customWidth="1"/>
    <col min="10757" max="10758" width="8.453125" style="2" customWidth="1"/>
    <col min="10759" max="10759" width="12.453125" style="2" customWidth="1"/>
    <col min="10760" max="10760" width="8.453125" style="2" customWidth="1"/>
    <col min="10761" max="10761" width="5.453125" style="2" bestFit="1" customWidth="1"/>
    <col min="10762" max="10762" width="7.453125" style="2" bestFit="1" customWidth="1"/>
    <col min="10763" max="10763" width="5.453125" style="2" bestFit="1" customWidth="1"/>
    <col min="10764" max="10764" width="7.453125" style="2" bestFit="1" customWidth="1"/>
    <col min="10765" max="10765" width="5.7265625" style="2" bestFit="1" customWidth="1"/>
    <col min="10766" max="10766" width="7.453125" style="2" bestFit="1" customWidth="1"/>
    <col min="10767" max="11008" width="11.453125" style="2"/>
    <col min="11009" max="11009" width="3.7265625" style="2" customWidth="1"/>
    <col min="11010" max="11010" width="63" style="2" customWidth="1"/>
    <col min="11011" max="11011" width="8.453125" style="2" customWidth="1"/>
    <col min="11012" max="11012" width="10.26953125" style="2" customWidth="1"/>
    <col min="11013" max="11014" width="8.453125" style="2" customWidth="1"/>
    <col min="11015" max="11015" width="12.453125" style="2" customWidth="1"/>
    <col min="11016" max="11016" width="8.453125" style="2" customWidth="1"/>
    <col min="11017" max="11017" width="5.453125" style="2" bestFit="1" customWidth="1"/>
    <col min="11018" max="11018" width="7.453125" style="2" bestFit="1" customWidth="1"/>
    <col min="11019" max="11019" width="5.453125" style="2" bestFit="1" customWidth="1"/>
    <col min="11020" max="11020" width="7.453125" style="2" bestFit="1" customWidth="1"/>
    <col min="11021" max="11021" width="5.7265625" style="2" bestFit="1" customWidth="1"/>
    <col min="11022" max="11022" width="7.453125" style="2" bestFit="1" customWidth="1"/>
    <col min="11023" max="11264" width="11.453125" style="2"/>
    <col min="11265" max="11265" width="3.7265625" style="2" customWidth="1"/>
    <col min="11266" max="11266" width="63" style="2" customWidth="1"/>
    <col min="11267" max="11267" width="8.453125" style="2" customWidth="1"/>
    <col min="11268" max="11268" width="10.26953125" style="2" customWidth="1"/>
    <col min="11269" max="11270" width="8.453125" style="2" customWidth="1"/>
    <col min="11271" max="11271" width="12.453125" style="2" customWidth="1"/>
    <col min="11272" max="11272" width="8.453125" style="2" customWidth="1"/>
    <col min="11273" max="11273" width="5.453125" style="2" bestFit="1" customWidth="1"/>
    <col min="11274" max="11274" width="7.453125" style="2" bestFit="1" customWidth="1"/>
    <col min="11275" max="11275" width="5.453125" style="2" bestFit="1" customWidth="1"/>
    <col min="11276" max="11276" width="7.453125" style="2" bestFit="1" customWidth="1"/>
    <col min="11277" max="11277" width="5.7265625" style="2" bestFit="1" customWidth="1"/>
    <col min="11278" max="11278" width="7.453125" style="2" bestFit="1" customWidth="1"/>
    <col min="11279" max="11520" width="11.453125" style="2"/>
    <col min="11521" max="11521" width="3.7265625" style="2" customWidth="1"/>
    <col min="11522" max="11522" width="63" style="2" customWidth="1"/>
    <col min="11523" max="11523" width="8.453125" style="2" customWidth="1"/>
    <col min="11524" max="11524" width="10.26953125" style="2" customWidth="1"/>
    <col min="11525" max="11526" width="8.453125" style="2" customWidth="1"/>
    <col min="11527" max="11527" width="12.453125" style="2" customWidth="1"/>
    <col min="11528" max="11528" width="8.453125" style="2" customWidth="1"/>
    <col min="11529" max="11529" width="5.453125" style="2" bestFit="1" customWidth="1"/>
    <col min="11530" max="11530" width="7.453125" style="2" bestFit="1" customWidth="1"/>
    <col min="11531" max="11531" width="5.453125" style="2" bestFit="1" customWidth="1"/>
    <col min="11532" max="11532" width="7.453125" style="2" bestFit="1" customWidth="1"/>
    <col min="11533" max="11533" width="5.7265625" style="2" bestFit="1" customWidth="1"/>
    <col min="11534" max="11534" width="7.453125" style="2" bestFit="1" customWidth="1"/>
    <col min="11535" max="11776" width="11.453125" style="2"/>
    <col min="11777" max="11777" width="3.7265625" style="2" customWidth="1"/>
    <col min="11778" max="11778" width="63" style="2" customWidth="1"/>
    <col min="11779" max="11779" width="8.453125" style="2" customWidth="1"/>
    <col min="11780" max="11780" width="10.26953125" style="2" customWidth="1"/>
    <col min="11781" max="11782" width="8.453125" style="2" customWidth="1"/>
    <col min="11783" max="11783" width="12.453125" style="2" customWidth="1"/>
    <col min="11784" max="11784" width="8.453125" style="2" customWidth="1"/>
    <col min="11785" max="11785" width="5.453125" style="2" bestFit="1" customWidth="1"/>
    <col min="11786" max="11786" width="7.453125" style="2" bestFit="1" customWidth="1"/>
    <col min="11787" max="11787" width="5.453125" style="2" bestFit="1" customWidth="1"/>
    <col min="11788" max="11788" width="7.453125" style="2" bestFit="1" customWidth="1"/>
    <col min="11789" max="11789" width="5.7265625" style="2" bestFit="1" customWidth="1"/>
    <col min="11790" max="11790" width="7.453125" style="2" bestFit="1" customWidth="1"/>
    <col min="11791" max="12032" width="11.453125" style="2"/>
    <col min="12033" max="12033" width="3.7265625" style="2" customWidth="1"/>
    <col min="12034" max="12034" width="63" style="2" customWidth="1"/>
    <col min="12035" max="12035" width="8.453125" style="2" customWidth="1"/>
    <col min="12036" max="12036" width="10.26953125" style="2" customWidth="1"/>
    <col min="12037" max="12038" width="8.453125" style="2" customWidth="1"/>
    <col min="12039" max="12039" width="12.453125" style="2" customWidth="1"/>
    <col min="12040" max="12040" width="8.453125" style="2" customWidth="1"/>
    <col min="12041" max="12041" width="5.453125" style="2" bestFit="1" customWidth="1"/>
    <col min="12042" max="12042" width="7.453125" style="2" bestFit="1" customWidth="1"/>
    <col min="12043" max="12043" width="5.453125" style="2" bestFit="1" customWidth="1"/>
    <col min="12044" max="12044" width="7.453125" style="2" bestFit="1" customWidth="1"/>
    <col min="12045" max="12045" width="5.7265625" style="2" bestFit="1" customWidth="1"/>
    <col min="12046" max="12046" width="7.453125" style="2" bestFit="1" customWidth="1"/>
    <col min="12047" max="12288" width="11.453125" style="2"/>
    <col min="12289" max="12289" width="3.7265625" style="2" customWidth="1"/>
    <col min="12290" max="12290" width="63" style="2" customWidth="1"/>
    <col min="12291" max="12291" width="8.453125" style="2" customWidth="1"/>
    <col min="12292" max="12292" width="10.26953125" style="2" customWidth="1"/>
    <col min="12293" max="12294" width="8.453125" style="2" customWidth="1"/>
    <col min="12295" max="12295" width="12.453125" style="2" customWidth="1"/>
    <col min="12296" max="12296" width="8.453125" style="2" customWidth="1"/>
    <col min="12297" max="12297" width="5.453125" style="2" bestFit="1" customWidth="1"/>
    <col min="12298" max="12298" width="7.453125" style="2" bestFit="1" customWidth="1"/>
    <col min="12299" max="12299" width="5.453125" style="2" bestFit="1" customWidth="1"/>
    <col min="12300" max="12300" width="7.453125" style="2" bestFit="1" customWidth="1"/>
    <col min="12301" max="12301" width="5.7265625" style="2" bestFit="1" customWidth="1"/>
    <col min="12302" max="12302" width="7.453125" style="2" bestFit="1" customWidth="1"/>
    <col min="12303" max="12544" width="11.453125" style="2"/>
    <col min="12545" max="12545" width="3.7265625" style="2" customWidth="1"/>
    <col min="12546" max="12546" width="63" style="2" customWidth="1"/>
    <col min="12547" max="12547" width="8.453125" style="2" customWidth="1"/>
    <col min="12548" max="12548" width="10.26953125" style="2" customWidth="1"/>
    <col min="12549" max="12550" width="8.453125" style="2" customWidth="1"/>
    <col min="12551" max="12551" width="12.453125" style="2" customWidth="1"/>
    <col min="12552" max="12552" width="8.453125" style="2" customWidth="1"/>
    <col min="12553" max="12553" width="5.453125" style="2" bestFit="1" customWidth="1"/>
    <col min="12554" max="12554" width="7.453125" style="2" bestFit="1" customWidth="1"/>
    <col min="12555" max="12555" width="5.453125" style="2" bestFit="1" customWidth="1"/>
    <col min="12556" max="12556" width="7.453125" style="2" bestFit="1" customWidth="1"/>
    <col min="12557" max="12557" width="5.7265625" style="2" bestFit="1" customWidth="1"/>
    <col min="12558" max="12558" width="7.453125" style="2" bestFit="1" customWidth="1"/>
    <col min="12559" max="12800" width="11.453125" style="2"/>
    <col min="12801" max="12801" width="3.7265625" style="2" customWidth="1"/>
    <col min="12802" max="12802" width="63" style="2" customWidth="1"/>
    <col min="12803" max="12803" width="8.453125" style="2" customWidth="1"/>
    <col min="12804" max="12804" width="10.26953125" style="2" customWidth="1"/>
    <col min="12805" max="12806" width="8.453125" style="2" customWidth="1"/>
    <col min="12807" max="12807" width="12.453125" style="2" customWidth="1"/>
    <col min="12808" max="12808" width="8.453125" style="2" customWidth="1"/>
    <col min="12809" max="12809" width="5.453125" style="2" bestFit="1" customWidth="1"/>
    <col min="12810" max="12810" width="7.453125" style="2" bestFit="1" customWidth="1"/>
    <col min="12811" max="12811" width="5.453125" style="2" bestFit="1" customWidth="1"/>
    <col min="12812" max="12812" width="7.453125" style="2" bestFit="1" customWidth="1"/>
    <col min="12813" max="12813" width="5.7265625" style="2" bestFit="1" customWidth="1"/>
    <col min="12814" max="12814" width="7.453125" style="2" bestFit="1" customWidth="1"/>
    <col min="12815" max="13056" width="11.453125" style="2"/>
    <col min="13057" max="13057" width="3.7265625" style="2" customWidth="1"/>
    <col min="13058" max="13058" width="63" style="2" customWidth="1"/>
    <col min="13059" max="13059" width="8.453125" style="2" customWidth="1"/>
    <col min="13060" max="13060" width="10.26953125" style="2" customWidth="1"/>
    <col min="13061" max="13062" width="8.453125" style="2" customWidth="1"/>
    <col min="13063" max="13063" width="12.453125" style="2" customWidth="1"/>
    <col min="13064" max="13064" width="8.453125" style="2" customWidth="1"/>
    <col min="13065" max="13065" width="5.453125" style="2" bestFit="1" customWidth="1"/>
    <col min="13066" max="13066" width="7.453125" style="2" bestFit="1" customWidth="1"/>
    <col min="13067" max="13067" width="5.453125" style="2" bestFit="1" customWidth="1"/>
    <col min="13068" max="13068" width="7.453125" style="2" bestFit="1" customWidth="1"/>
    <col min="13069" max="13069" width="5.7265625" style="2" bestFit="1" customWidth="1"/>
    <col min="13070" max="13070" width="7.453125" style="2" bestFit="1" customWidth="1"/>
    <col min="13071" max="13312" width="11.453125" style="2"/>
    <col min="13313" max="13313" width="3.7265625" style="2" customWidth="1"/>
    <col min="13314" max="13314" width="63" style="2" customWidth="1"/>
    <col min="13315" max="13315" width="8.453125" style="2" customWidth="1"/>
    <col min="13316" max="13316" width="10.26953125" style="2" customWidth="1"/>
    <col min="13317" max="13318" width="8.453125" style="2" customWidth="1"/>
    <col min="13319" max="13319" width="12.453125" style="2" customWidth="1"/>
    <col min="13320" max="13320" width="8.453125" style="2" customWidth="1"/>
    <col min="13321" max="13321" width="5.453125" style="2" bestFit="1" customWidth="1"/>
    <col min="13322" max="13322" width="7.453125" style="2" bestFit="1" customWidth="1"/>
    <col min="13323" max="13323" width="5.453125" style="2" bestFit="1" customWidth="1"/>
    <col min="13324" max="13324" width="7.453125" style="2" bestFit="1" customWidth="1"/>
    <col min="13325" max="13325" width="5.7265625" style="2" bestFit="1" customWidth="1"/>
    <col min="13326" max="13326" width="7.453125" style="2" bestFit="1" customWidth="1"/>
    <col min="13327" max="13568" width="11.453125" style="2"/>
    <col min="13569" max="13569" width="3.7265625" style="2" customWidth="1"/>
    <col min="13570" max="13570" width="63" style="2" customWidth="1"/>
    <col min="13571" max="13571" width="8.453125" style="2" customWidth="1"/>
    <col min="13572" max="13572" width="10.26953125" style="2" customWidth="1"/>
    <col min="13573" max="13574" width="8.453125" style="2" customWidth="1"/>
    <col min="13575" max="13575" width="12.453125" style="2" customWidth="1"/>
    <col min="13576" max="13576" width="8.453125" style="2" customWidth="1"/>
    <col min="13577" max="13577" width="5.453125" style="2" bestFit="1" customWidth="1"/>
    <col min="13578" max="13578" width="7.453125" style="2" bestFit="1" customWidth="1"/>
    <col min="13579" max="13579" width="5.453125" style="2" bestFit="1" customWidth="1"/>
    <col min="13580" max="13580" width="7.453125" style="2" bestFit="1" customWidth="1"/>
    <col min="13581" max="13581" width="5.7265625" style="2" bestFit="1" customWidth="1"/>
    <col min="13582" max="13582" width="7.453125" style="2" bestFit="1" customWidth="1"/>
    <col min="13583" max="13824" width="11.453125" style="2"/>
    <col min="13825" max="13825" width="3.7265625" style="2" customWidth="1"/>
    <col min="13826" max="13826" width="63" style="2" customWidth="1"/>
    <col min="13827" max="13827" width="8.453125" style="2" customWidth="1"/>
    <col min="13828" max="13828" width="10.26953125" style="2" customWidth="1"/>
    <col min="13829" max="13830" width="8.453125" style="2" customWidth="1"/>
    <col min="13831" max="13831" width="12.453125" style="2" customWidth="1"/>
    <col min="13832" max="13832" width="8.453125" style="2" customWidth="1"/>
    <col min="13833" max="13833" width="5.453125" style="2" bestFit="1" customWidth="1"/>
    <col min="13834" max="13834" width="7.453125" style="2" bestFit="1" customWidth="1"/>
    <col min="13835" max="13835" width="5.453125" style="2" bestFit="1" customWidth="1"/>
    <col min="13836" max="13836" width="7.453125" style="2" bestFit="1" customWidth="1"/>
    <col min="13837" max="13837" width="5.7265625" style="2" bestFit="1" customWidth="1"/>
    <col min="13838" max="13838" width="7.453125" style="2" bestFit="1" customWidth="1"/>
    <col min="13839" max="14080" width="11.453125" style="2"/>
    <col min="14081" max="14081" width="3.7265625" style="2" customWidth="1"/>
    <col min="14082" max="14082" width="63" style="2" customWidth="1"/>
    <col min="14083" max="14083" width="8.453125" style="2" customWidth="1"/>
    <col min="14084" max="14084" width="10.26953125" style="2" customWidth="1"/>
    <col min="14085" max="14086" width="8.453125" style="2" customWidth="1"/>
    <col min="14087" max="14087" width="12.453125" style="2" customWidth="1"/>
    <col min="14088" max="14088" width="8.453125" style="2" customWidth="1"/>
    <col min="14089" max="14089" width="5.453125" style="2" bestFit="1" customWidth="1"/>
    <col min="14090" max="14090" width="7.453125" style="2" bestFit="1" customWidth="1"/>
    <col min="14091" max="14091" width="5.453125" style="2" bestFit="1" customWidth="1"/>
    <col min="14092" max="14092" width="7.453125" style="2" bestFit="1" customWidth="1"/>
    <col min="14093" max="14093" width="5.7265625" style="2" bestFit="1" customWidth="1"/>
    <col min="14094" max="14094" width="7.453125" style="2" bestFit="1" customWidth="1"/>
    <col min="14095" max="14336" width="11.453125" style="2"/>
    <col min="14337" max="14337" width="3.7265625" style="2" customWidth="1"/>
    <col min="14338" max="14338" width="63" style="2" customWidth="1"/>
    <col min="14339" max="14339" width="8.453125" style="2" customWidth="1"/>
    <col min="14340" max="14340" width="10.26953125" style="2" customWidth="1"/>
    <col min="14341" max="14342" width="8.453125" style="2" customWidth="1"/>
    <col min="14343" max="14343" width="12.453125" style="2" customWidth="1"/>
    <col min="14344" max="14344" width="8.453125" style="2" customWidth="1"/>
    <col min="14345" max="14345" width="5.453125" style="2" bestFit="1" customWidth="1"/>
    <col min="14346" max="14346" width="7.453125" style="2" bestFit="1" customWidth="1"/>
    <col min="14347" max="14347" width="5.453125" style="2" bestFit="1" customWidth="1"/>
    <col min="14348" max="14348" width="7.453125" style="2" bestFit="1" customWidth="1"/>
    <col min="14349" max="14349" width="5.7265625" style="2" bestFit="1" customWidth="1"/>
    <col min="14350" max="14350" width="7.453125" style="2" bestFit="1" customWidth="1"/>
    <col min="14351" max="14592" width="11.453125" style="2"/>
    <col min="14593" max="14593" width="3.7265625" style="2" customWidth="1"/>
    <col min="14594" max="14594" width="63" style="2" customWidth="1"/>
    <col min="14595" max="14595" width="8.453125" style="2" customWidth="1"/>
    <col min="14596" max="14596" width="10.26953125" style="2" customWidth="1"/>
    <col min="14597" max="14598" width="8.453125" style="2" customWidth="1"/>
    <col min="14599" max="14599" width="12.453125" style="2" customWidth="1"/>
    <col min="14600" max="14600" width="8.453125" style="2" customWidth="1"/>
    <col min="14601" max="14601" width="5.453125" style="2" bestFit="1" customWidth="1"/>
    <col min="14602" max="14602" width="7.453125" style="2" bestFit="1" customWidth="1"/>
    <col min="14603" max="14603" width="5.453125" style="2" bestFit="1" customWidth="1"/>
    <col min="14604" max="14604" width="7.453125" style="2" bestFit="1" customWidth="1"/>
    <col min="14605" max="14605" width="5.7265625" style="2" bestFit="1" customWidth="1"/>
    <col min="14606" max="14606" width="7.453125" style="2" bestFit="1" customWidth="1"/>
    <col min="14607" max="14848" width="11.453125" style="2"/>
    <col min="14849" max="14849" width="3.7265625" style="2" customWidth="1"/>
    <col min="14850" max="14850" width="63" style="2" customWidth="1"/>
    <col min="14851" max="14851" width="8.453125" style="2" customWidth="1"/>
    <col min="14852" max="14852" width="10.26953125" style="2" customWidth="1"/>
    <col min="14853" max="14854" width="8.453125" style="2" customWidth="1"/>
    <col min="14855" max="14855" width="12.453125" style="2" customWidth="1"/>
    <col min="14856" max="14856" width="8.453125" style="2" customWidth="1"/>
    <col min="14857" max="14857" width="5.453125" style="2" bestFit="1" customWidth="1"/>
    <col min="14858" max="14858" width="7.453125" style="2" bestFit="1" customWidth="1"/>
    <col min="14859" max="14859" width="5.453125" style="2" bestFit="1" customWidth="1"/>
    <col min="14860" max="14860" width="7.453125" style="2" bestFit="1" customWidth="1"/>
    <col min="14861" max="14861" width="5.7265625" style="2" bestFit="1" customWidth="1"/>
    <col min="14862" max="14862" width="7.453125" style="2" bestFit="1" customWidth="1"/>
    <col min="14863" max="15104" width="11.453125" style="2"/>
    <col min="15105" max="15105" width="3.7265625" style="2" customWidth="1"/>
    <col min="15106" max="15106" width="63" style="2" customWidth="1"/>
    <col min="15107" max="15107" width="8.453125" style="2" customWidth="1"/>
    <col min="15108" max="15108" width="10.26953125" style="2" customWidth="1"/>
    <col min="15109" max="15110" width="8.453125" style="2" customWidth="1"/>
    <col min="15111" max="15111" width="12.453125" style="2" customWidth="1"/>
    <col min="15112" max="15112" width="8.453125" style="2" customWidth="1"/>
    <col min="15113" max="15113" width="5.453125" style="2" bestFit="1" customWidth="1"/>
    <col min="15114" max="15114" width="7.453125" style="2" bestFit="1" customWidth="1"/>
    <col min="15115" max="15115" width="5.453125" style="2" bestFit="1" customWidth="1"/>
    <col min="15116" max="15116" width="7.453125" style="2" bestFit="1" customWidth="1"/>
    <col min="15117" max="15117" width="5.7265625" style="2" bestFit="1" customWidth="1"/>
    <col min="15118" max="15118" width="7.453125" style="2" bestFit="1" customWidth="1"/>
    <col min="15119" max="15360" width="11.453125" style="2"/>
    <col min="15361" max="15361" width="3.7265625" style="2" customWidth="1"/>
    <col min="15362" max="15362" width="63" style="2" customWidth="1"/>
    <col min="15363" max="15363" width="8.453125" style="2" customWidth="1"/>
    <col min="15364" max="15364" width="10.26953125" style="2" customWidth="1"/>
    <col min="15365" max="15366" width="8.453125" style="2" customWidth="1"/>
    <col min="15367" max="15367" width="12.453125" style="2" customWidth="1"/>
    <col min="15368" max="15368" width="8.453125" style="2" customWidth="1"/>
    <col min="15369" max="15369" width="5.453125" style="2" bestFit="1" customWidth="1"/>
    <col min="15370" max="15370" width="7.453125" style="2" bestFit="1" customWidth="1"/>
    <col min="15371" max="15371" width="5.453125" style="2" bestFit="1" customWidth="1"/>
    <col min="15372" max="15372" width="7.453125" style="2" bestFit="1" customWidth="1"/>
    <col min="15373" max="15373" width="5.7265625" style="2" bestFit="1" customWidth="1"/>
    <col min="15374" max="15374" width="7.453125" style="2" bestFit="1" customWidth="1"/>
    <col min="15375" max="15616" width="11.453125" style="2"/>
    <col min="15617" max="15617" width="3.7265625" style="2" customWidth="1"/>
    <col min="15618" max="15618" width="63" style="2" customWidth="1"/>
    <col min="15619" max="15619" width="8.453125" style="2" customWidth="1"/>
    <col min="15620" max="15620" width="10.26953125" style="2" customWidth="1"/>
    <col min="15621" max="15622" width="8.453125" style="2" customWidth="1"/>
    <col min="15623" max="15623" width="12.453125" style="2" customWidth="1"/>
    <col min="15624" max="15624" width="8.453125" style="2" customWidth="1"/>
    <col min="15625" max="15625" width="5.453125" style="2" bestFit="1" customWidth="1"/>
    <col min="15626" max="15626" width="7.453125" style="2" bestFit="1" customWidth="1"/>
    <col min="15627" max="15627" width="5.453125" style="2" bestFit="1" customWidth="1"/>
    <col min="15628" max="15628" width="7.453125" style="2" bestFit="1" customWidth="1"/>
    <col min="15629" max="15629" width="5.7265625" style="2" bestFit="1" customWidth="1"/>
    <col min="15630" max="15630" width="7.453125" style="2" bestFit="1" customWidth="1"/>
    <col min="15631" max="15872" width="11.453125" style="2"/>
    <col min="15873" max="15873" width="3.7265625" style="2" customWidth="1"/>
    <col min="15874" max="15874" width="63" style="2" customWidth="1"/>
    <col min="15875" max="15875" width="8.453125" style="2" customWidth="1"/>
    <col min="15876" max="15876" width="10.26953125" style="2" customWidth="1"/>
    <col min="15877" max="15878" width="8.453125" style="2" customWidth="1"/>
    <col min="15879" max="15879" width="12.453125" style="2" customWidth="1"/>
    <col min="15880" max="15880" width="8.453125" style="2" customWidth="1"/>
    <col min="15881" max="15881" width="5.453125" style="2" bestFit="1" customWidth="1"/>
    <col min="15882" max="15882" width="7.453125" style="2" bestFit="1" customWidth="1"/>
    <col min="15883" max="15883" width="5.453125" style="2" bestFit="1" customWidth="1"/>
    <col min="15884" max="15884" width="7.453125" style="2" bestFit="1" customWidth="1"/>
    <col min="15885" max="15885" width="5.7265625" style="2" bestFit="1" customWidth="1"/>
    <col min="15886" max="15886" width="7.453125" style="2" bestFit="1" customWidth="1"/>
    <col min="15887" max="16128" width="11.453125" style="2"/>
    <col min="16129" max="16129" width="3.7265625" style="2" customWidth="1"/>
    <col min="16130" max="16130" width="63" style="2" customWidth="1"/>
    <col min="16131" max="16131" width="8.453125" style="2" customWidth="1"/>
    <col min="16132" max="16132" width="10.26953125" style="2" customWidth="1"/>
    <col min="16133" max="16134" width="8.453125" style="2" customWidth="1"/>
    <col min="16135" max="16135" width="12.453125" style="2" customWidth="1"/>
    <col min="16136" max="16136" width="8.453125" style="2" customWidth="1"/>
    <col min="16137" max="16137" width="5.453125" style="2" bestFit="1" customWidth="1"/>
    <col min="16138" max="16138" width="7.453125" style="2" bestFit="1" customWidth="1"/>
    <col min="16139" max="16139" width="5.453125" style="2" bestFit="1" customWidth="1"/>
    <col min="16140" max="16140" width="7.453125" style="2" bestFit="1" customWidth="1"/>
    <col min="16141" max="16141" width="5.7265625" style="2" bestFit="1" customWidth="1"/>
    <col min="16142" max="16142" width="7.453125" style="2" bestFit="1" customWidth="1"/>
    <col min="16143" max="16384" width="11.453125" style="2"/>
  </cols>
  <sheetData>
    <row r="1" spans="2:14" ht="15" customHeight="1" x14ac:dyDescent="0.35"/>
    <row r="2" spans="2:14" x14ac:dyDescent="0.35">
      <c r="B2" s="188" t="s">
        <v>147</v>
      </c>
      <c r="C2" s="188"/>
      <c r="D2" s="188"/>
      <c r="E2" s="188"/>
      <c r="F2" s="188"/>
      <c r="G2" s="188"/>
      <c r="H2" s="188"/>
    </row>
    <row r="3" spans="2:14" x14ac:dyDescent="0.35">
      <c r="J3" s="185"/>
      <c r="L3" s="7"/>
      <c r="N3" s="7"/>
    </row>
    <row r="4" spans="2:14" x14ac:dyDescent="0.35">
      <c r="H4" s="161" t="s">
        <v>25</v>
      </c>
      <c r="J4" s="186"/>
      <c r="L4" s="7"/>
      <c r="N4" s="7"/>
    </row>
    <row r="5" spans="2:14" ht="24" customHeight="1" x14ac:dyDescent="0.35">
      <c r="B5" s="51"/>
      <c r="C5" s="32" t="s">
        <v>26</v>
      </c>
      <c r="D5" s="32" t="s">
        <v>27</v>
      </c>
      <c r="E5" s="32" t="s">
        <v>28</v>
      </c>
      <c r="F5" s="32" t="s">
        <v>29</v>
      </c>
      <c r="G5" s="32" t="s">
        <v>61</v>
      </c>
      <c r="H5" s="32" t="s">
        <v>19</v>
      </c>
      <c r="J5" s="183"/>
      <c r="L5" s="7"/>
      <c r="N5" s="7"/>
    </row>
    <row r="6" spans="2:14" ht="19.5" customHeight="1" x14ac:dyDescent="0.35">
      <c r="B6" s="33" t="s">
        <v>101</v>
      </c>
      <c r="C6" s="29">
        <v>8.9259872888388205</v>
      </c>
      <c r="D6" s="29">
        <v>34.625756716263403</v>
      </c>
      <c r="E6" s="29">
        <v>40.083702562470897</v>
      </c>
      <c r="F6" s="29">
        <v>9.0208402893393096</v>
      </c>
      <c r="G6" s="29">
        <v>7.3437131430875997</v>
      </c>
      <c r="H6" s="29">
        <v>100</v>
      </c>
      <c r="J6" s="91"/>
    </row>
    <row r="7" spans="2:14" ht="15" customHeight="1" x14ac:dyDescent="0.35">
      <c r="B7" s="33" t="s">
        <v>145</v>
      </c>
      <c r="C7" s="29">
        <v>11.304412971365499</v>
      </c>
      <c r="D7" s="29">
        <v>39.3573602883516</v>
      </c>
      <c r="E7" s="29">
        <v>33.997638298053303</v>
      </c>
      <c r="F7" s="29">
        <v>14.091566833680799</v>
      </c>
      <c r="G7" s="34">
        <v>1.24902160854878</v>
      </c>
      <c r="H7" s="29">
        <v>100</v>
      </c>
      <c r="J7" s="91"/>
      <c r="L7"/>
      <c r="M7"/>
    </row>
    <row r="8" spans="2:14" ht="15" customHeight="1" x14ac:dyDescent="0.35">
      <c r="B8" s="33" t="s">
        <v>133</v>
      </c>
      <c r="C8" s="29">
        <v>26.736844165466199</v>
      </c>
      <c r="D8" s="29">
        <v>22.358664260546899</v>
      </c>
      <c r="E8" s="29">
        <v>22.494418211310201</v>
      </c>
      <c r="F8" s="29">
        <v>10.9693712960617</v>
      </c>
      <c r="G8" s="29">
        <v>17.440702066615099</v>
      </c>
      <c r="H8" s="29">
        <v>100</v>
      </c>
      <c r="J8" s="91"/>
      <c r="L8"/>
      <c r="M8"/>
    </row>
    <row r="9" spans="2:14" ht="15" customHeight="1" x14ac:dyDescent="0.35">
      <c r="B9" s="33" t="s">
        <v>94</v>
      </c>
      <c r="C9" s="29">
        <v>7.8798068850630703</v>
      </c>
      <c r="D9" s="29">
        <v>28.724826117271601</v>
      </c>
      <c r="E9" s="29">
        <v>38.8725442761599</v>
      </c>
      <c r="F9" s="29">
        <v>12.074179318994499</v>
      </c>
      <c r="G9" s="29">
        <v>12.4486434025109</v>
      </c>
      <c r="H9" s="29">
        <v>100</v>
      </c>
      <c r="J9" s="91"/>
      <c r="L9"/>
      <c r="M9"/>
    </row>
    <row r="10" spans="2:14" ht="15" customHeight="1" x14ac:dyDescent="0.35">
      <c r="B10" s="33" t="s">
        <v>10</v>
      </c>
      <c r="C10" s="29">
        <v>4.3757454879795201</v>
      </c>
      <c r="D10" s="29">
        <v>26.489248894338999</v>
      </c>
      <c r="E10" s="29">
        <v>33.729964400135202</v>
      </c>
      <c r="F10" s="29">
        <v>13.752773117486701</v>
      </c>
      <c r="G10" s="29">
        <v>21.652268100059601</v>
      </c>
      <c r="H10" s="29">
        <v>100</v>
      </c>
      <c r="J10" s="91"/>
      <c r="L10"/>
      <c r="M10"/>
    </row>
    <row r="11" spans="2:14" ht="15" customHeight="1" x14ac:dyDescent="0.35">
      <c r="B11" s="33" t="s">
        <v>1</v>
      </c>
      <c r="C11" s="29">
        <v>6.1426553697219504</v>
      </c>
      <c r="D11" s="29">
        <v>25.840637501621401</v>
      </c>
      <c r="E11" s="29">
        <v>31.614915167037399</v>
      </c>
      <c r="F11" s="29">
        <v>11.9390640735655</v>
      </c>
      <c r="G11" s="29">
        <v>24.462727888053699</v>
      </c>
      <c r="H11" s="29">
        <v>100</v>
      </c>
      <c r="J11" s="91"/>
      <c r="L11"/>
      <c r="M11"/>
    </row>
    <row r="12" spans="2:14" ht="15" customHeight="1" x14ac:dyDescent="0.35">
      <c r="B12" s="33" t="s">
        <v>38</v>
      </c>
      <c r="C12" s="29">
        <v>0.55671214814716896</v>
      </c>
      <c r="D12" s="29">
        <v>23.357588867386699</v>
      </c>
      <c r="E12" s="29">
        <v>57.086129487892599</v>
      </c>
      <c r="F12" s="29">
        <v>13.3066345981289</v>
      </c>
      <c r="G12" s="29">
        <v>5.6929348984446797</v>
      </c>
      <c r="H12" s="29">
        <v>100</v>
      </c>
      <c r="J12" s="91"/>
      <c r="L12"/>
      <c r="M12"/>
    </row>
    <row r="13" spans="2:14" ht="15" customHeight="1" x14ac:dyDescent="0.35">
      <c r="B13" s="33" t="s">
        <v>39</v>
      </c>
      <c r="C13" s="29">
        <v>1.82830730762947</v>
      </c>
      <c r="D13" s="29">
        <v>17.2090030600307</v>
      </c>
      <c r="E13" s="29">
        <v>37.278655370691098</v>
      </c>
      <c r="F13" s="29">
        <v>18.8416128466076</v>
      </c>
      <c r="G13" s="29">
        <v>24.842421415040999</v>
      </c>
      <c r="H13" s="29">
        <v>100</v>
      </c>
      <c r="J13" s="91"/>
      <c r="L13"/>
      <c r="M13"/>
    </row>
    <row r="14" spans="2:14" ht="15" customHeight="1" x14ac:dyDescent="0.35">
      <c r="B14" s="28" t="s">
        <v>128</v>
      </c>
      <c r="C14" s="29">
        <v>2.8002874122781898</v>
      </c>
      <c r="D14" s="29">
        <v>20.169154504403298</v>
      </c>
      <c r="E14" s="29">
        <v>39.885447088220701</v>
      </c>
      <c r="F14" s="29">
        <v>16.7144891314625</v>
      </c>
      <c r="G14" s="29">
        <v>20.430621863635299</v>
      </c>
      <c r="H14" s="29">
        <v>100</v>
      </c>
      <c r="J14" s="91"/>
      <c r="L14"/>
      <c r="M14"/>
    </row>
    <row r="15" spans="2:14" ht="15" customHeight="1" x14ac:dyDescent="0.35">
      <c r="B15" s="33" t="s">
        <v>157</v>
      </c>
      <c r="C15" s="34">
        <v>4.8162905763144597</v>
      </c>
      <c r="D15" s="34">
        <v>24.969877939913701</v>
      </c>
      <c r="E15" s="34">
        <v>40.030664060666702</v>
      </c>
      <c r="F15" s="34">
        <v>14.1956529269707</v>
      </c>
      <c r="G15" s="34">
        <v>15.9875144961344</v>
      </c>
      <c r="H15" s="29">
        <v>100</v>
      </c>
      <c r="J15" s="91"/>
    </row>
    <row r="16" spans="2:14" ht="24.75" customHeight="1" x14ac:dyDescent="0.35">
      <c r="B16" s="28" t="s">
        <v>158</v>
      </c>
      <c r="C16" s="34">
        <v>26.731307019638379</v>
      </c>
      <c r="D16" s="34">
        <v>25.338217656238644</v>
      </c>
      <c r="E16" s="34">
        <v>26.872784993286359</v>
      </c>
      <c r="F16" s="34">
        <v>10.773235241938272</v>
      </c>
      <c r="G16" s="34">
        <v>10.284455088898348</v>
      </c>
      <c r="H16" s="29">
        <v>100</v>
      </c>
      <c r="J16" s="91"/>
    </row>
    <row r="17" spans="2:10" ht="20.25" customHeight="1" x14ac:dyDescent="0.35">
      <c r="B17" s="90"/>
      <c r="C17" s="91"/>
      <c r="D17" s="91"/>
      <c r="E17" s="91"/>
      <c r="F17" s="91"/>
      <c r="G17" s="92"/>
      <c r="H17" s="91"/>
      <c r="J17" s="184"/>
    </row>
    <row r="18" spans="2:10" ht="128.5" customHeight="1" x14ac:dyDescent="0.35">
      <c r="B18" s="195" t="s">
        <v>159</v>
      </c>
      <c r="C18" s="195"/>
      <c r="D18" s="195"/>
      <c r="E18" s="195"/>
      <c r="F18" s="195"/>
      <c r="G18" s="195"/>
      <c r="H18" s="195"/>
    </row>
  </sheetData>
  <mergeCells count="2">
    <mergeCell ref="B2:H2"/>
    <mergeCell ref="B18:H18"/>
  </mergeCells>
  <pageMargins left="0.7" right="0.7" top="0.75" bottom="0.75" header="0.3" footer="0.3"/>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C0957-8690-46E4-8B4B-DA3F36FBA91E}">
  <dimension ref="B2:F25"/>
  <sheetViews>
    <sheetView workbookViewId="0"/>
  </sheetViews>
  <sheetFormatPr baseColWidth="10" defaultColWidth="11.453125" defaultRowHeight="17.5" x14ac:dyDescent="0.5"/>
  <cols>
    <col min="1" max="1" width="4.1796875" style="94" customWidth="1"/>
    <col min="2" max="2" width="69.26953125" style="94" customWidth="1"/>
    <col min="3" max="16384" width="11.453125" style="94"/>
  </cols>
  <sheetData>
    <row r="2" spans="2:6" x14ac:dyDescent="0.5">
      <c r="B2" s="93" t="s">
        <v>131</v>
      </c>
    </row>
    <row r="4" spans="2:6" x14ac:dyDescent="0.5">
      <c r="B4" s="95"/>
      <c r="C4" s="149">
        <v>2018</v>
      </c>
      <c r="D4" s="149">
        <v>2022</v>
      </c>
    </row>
    <row r="5" spans="2:6" x14ac:dyDescent="0.5">
      <c r="B5" s="105" t="s">
        <v>49</v>
      </c>
      <c r="C5" s="171">
        <v>45.150928821537697</v>
      </c>
      <c r="D5" s="171">
        <v>39.188895879232803</v>
      </c>
      <c r="F5" s="174"/>
    </row>
    <row r="6" spans="2:6" x14ac:dyDescent="0.5">
      <c r="B6" s="172" t="s">
        <v>172</v>
      </c>
      <c r="C6" s="158">
        <v>22.390869112225001</v>
      </c>
      <c r="D6" s="158">
        <v>20.5105594599226</v>
      </c>
    </row>
    <row r="7" spans="2:6" x14ac:dyDescent="0.5">
      <c r="B7" s="172" t="s">
        <v>173</v>
      </c>
      <c r="C7" s="158">
        <v>16.955020248173799</v>
      </c>
      <c r="D7" s="158">
        <v>13.716213591954499</v>
      </c>
    </row>
    <row r="8" spans="2:6" x14ac:dyDescent="0.5">
      <c r="B8" s="172" t="s">
        <v>174</v>
      </c>
      <c r="C8" s="158">
        <v>5.4018048361806601</v>
      </c>
      <c r="D8" s="158">
        <v>4.5598690636964898</v>
      </c>
    </row>
    <row r="9" spans="2:6" x14ac:dyDescent="0.5">
      <c r="B9" s="172" t="s">
        <v>175</v>
      </c>
      <c r="C9" s="158">
        <v>0.403234624958273</v>
      </c>
      <c r="D9" s="158">
        <v>0.40225376365918503</v>
      </c>
    </row>
    <row r="10" spans="2:6" x14ac:dyDescent="0.5">
      <c r="B10" s="111" t="s">
        <v>120</v>
      </c>
      <c r="C10" s="150">
        <v>28.446026293039601</v>
      </c>
      <c r="D10" s="150">
        <v>34.277843359879</v>
      </c>
    </row>
    <row r="11" spans="2:6" ht="25" x14ac:dyDescent="0.5">
      <c r="B11" s="134" t="s">
        <v>176</v>
      </c>
      <c r="C11" s="158">
        <v>7.3185661125783401</v>
      </c>
      <c r="D11" s="158">
        <v>14.0459380536529</v>
      </c>
    </row>
    <row r="12" spans="2:6" ht="25" x14ac:dyDescent="0.5">
      <c r="B12" s="134" t="s">
        <v>177</v>
      </c>
      <c r="C12" s="158">
        <v>12.4042553917819</v>
      </c>
      <c r="D12" s="158">
        <v>12.7533114018949</v>
      </c>
    </row>
    <row r="13" spans="2:6" x14ac:dyDescent="0.5">
      <c r="B13" s="172" t="s">
        <v>178</v>
      </c>
      <c r="C13" s="158">
        <v>3.91867220257671</v>
      </c>
      <c r="D13" s="158">
        <v>3.9389110726213699</v>
      </c>
    </row>
    <row r="14" spans="2:6" ht="44.25" customHeight="1" x14ac:dyDescent="0.5">
      <c r="B14" s="134" t="s">
        <v>179</v>
      </c>
      <c r="C14" s="158">
        <v>4.4343865960753703</v>
      </c>
      <c r="D14" s="158">
        <v>2.98323990356401</v>
      </c>
    </row>
    <row r="15" spans="2:6" x14ac:dyDescent="0.5">
      <c r="B15" s="134" t="s">
        <v>180</v>
      </c>
      <c r="C15" s="158">
        <v>0.37014599002725201</v>
      </c>
      <c r="D15" s="158">
        <v>0.55644292814569496</v>
      </c>
    </row>
    <row r="16" spans="2:6" x14ac:dyDescent="0.5">
      <c r="B16" s="105" t="s">
        <v>45</v>
      </c>
      <c r="C16" s="150">
        <v>8.6028744444621204</v>
      </c>
      <c r="D16" s="150">
        <v>8.05832202160836</v>
      </c>
    </row>
    <row r="17" spans="2:4" x14ac:dyDescent="0.5">
      <c r="B17" s="105" t="s">
        <v>48</v>
      </c>
      <c r="C17" s="150">
        <v>7.3597911935117102</v>
      </c>
      <c r="D17" s="150">
        <v>6.5837809527263103</v>
      </c>
    </row>
    <row r="18" spans="2:4" x14ac:dyDescent="0.5">
      <c r="B18" s="105" t="s">
        <v>119</v>
      </c>
      <c r="C18" s="150">
        <v>3.9263449688891501</v>
      </c>
      <c r="D18" s="150">
        <v>4.76404681951791</v>
      </c>
    </row>
    <row r="19" spans="2:4" x14ac:dyDescent="0.5">
      <c r="B19" s="105" t="s">
        <v>46</v>
      </c>
      <c r="C19" s="150">
        <v>3.85412085462265</v>
      </c>
      <c r="D19" s="150">
        <v>3.9322238317827001</v>
      </c>
    </row>
    <row r="20" spans="2:4" x14ac:dyDescent="0.5">
      <c r="B20" s="105" t="s">
        <v>44</v>
      </c>
      <c r="C20" s="150">
        <v>0.84619832387229499</v>
      </c>
      <c r="D20" s="150">
        <v>0.72742673597972696</v>
      </c>
    </row>
    <row r="21" spans="2:4" x14ac:dyDescent="0.5">
      <c r="B21" s="105" t="s">
        <v>43</v>
      </c>
      <c r="C21" s="150">
        <v>0.34665899634081898</v>
      </c>
      <c r="D21" s="150">
        <v>0.23960156316700601</v>
      </c>
    </row>
    <row r="22" spans="2:4" x14ac:dyDescent="0.5">
      <c r="B22" s="105" t="s">
        <v>47</v>
      </c>
      <c r="C22" s="150">
        <v>1.4670561037240499</v>
      </c>
      <c r="D22" s="150">
        <v>2.2278588361062601</v>
      </c>
    </row>
    <row r="23" spans="2:4" x14ac:dyDescent="0.5">
      <c r="B23" s="96" t="s">
        <v>19</v>
      </c>
      <c r="C23" s="150">
        <v>100</v>
      </c>
      <c r="D23" s="150">
        <v>100</v>
      </c>
    </row>
    <row r="25" spans="2:4" ht="95.25" customHeight="1" x14ac:dyDescent="0.5">
      <c r="B25" s="196" t="s">
        <v>124</v>
      </c>
      <c r="C25" s="196"/>
      <c r="D25" s="196"/>
    </row>
  </sheetData>
  <mergeCells count="1">
    <mergeCell ref="B25:D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EF6F-2EA0-4C2C-8B0E-89133DC2D6D6}">
  <sheetPr>
    <pageSetUpPr fitToPage="1"/>
  </sheetPr>
  <dimension ref="B2:E17"/>
  <sheetViews>
    <sheetView workbookViewId="0"/>
  </sheetViews>
  <sheetFormatPr baseColWidth="10" defaultColWidth="11.453125" defaultRowHeight="12.5" x14ac:dyDescent="0.35"/>
  <cols>
    <col min="1" max="1" width="3" style="95" customWidth="1"/>
    <col min="2" max="2" width="30" style="95" customWidth="1"/>
    <col min="3" max="16384" width="11.453125" style="95"/>
  </cols>
  <sheetData>
    <row r="2" spans="2:5" x14ac:dyDescent="0.35">
      <c r="B2" s="140" t="s">
        <v>144</v>
      </c>
    </row>
    <row r="3" spans="2:5" x14ac:dyDescent="0.35">
      <c r="B3" s="140"/>
    </row>
    <row r="4" spans="2:5" x14ac:dyDescent="0.35">
      <c r="E4" s="161" t="s">
        <v>25</v>
      </c>
    </row>
    <row r="5" spans="2:5" x14ac:dyDescent="0.35">
      <c r="C5" s="142" t="s">
        <v>100</v>
      </c>
      <c r="D5" s="142" t="s">
        <v>99</v>
      </c>
      <c r="E5" s="144" t="s">
        <v>19</v>
      </c>
    </row>
    <row r="6" spans="2:5" x14ac:dyDescent="0.35">
      <c r="B6" s="97" t="s">
        <v>18</v>
      </c>
      <c r="C6" s="141">
        <v>51.943604978102499</v>
      </c>
      <c r="D6" s="141">
        <v>48.056395021897501</v>
      </c>
      <c r="E6" s="144">
        <v>100</v>
      </c>
    </row>
    <row r="7" spans="2:5" x14ac:dyDescent="0.35">
      <c r="B7" s="97" t="s">
        <v>45</v>
      </c>
      <c r="C7" s="141">
        <v>55.529078360679499</v>
      </c>
      <c r="D7" s="141">
        <v>44.470921639320501</v>
      </c>
      <c r="E7" s="144">
        <v>100</v>
      </c>
    </row>
    <row r="8" spans="2:5" x14ac:dyDescent="0.35">
      <c r="B8" s="97" t="s">
        <v>97</v>
      </c>
      <c r="C8" s="141">
        <v>57.457649523502603</v>
      </c>
      <c r="D8" s="141">
        <v>42.542350476497496</v>
      </c>
      <c r="E8" s="144">
        <v>100</v>
      </c>
    </row>
    <row r="9" spans="2:5" x14ac:dyDescent="0.35">
      <c r="B9" s="97" t="s">
        <v>48</v>
      </c>
      <c r="C9" s="141">
        <v>60.405397175001298</v>
      </c>
      <c r="D9" s="141">
        <v>39.594602824998702</v>
      </c>
      <c r="E9" s="144">
        <v>100</v>
      </c>
    </row>
    <row r="10" spans="2:5" ht="25" x14ac:dyDescent="0.35">
      <c r="B10" s="98" t="s">
        <v>43</v>
      </c>
      <c r="C10" s="141">
        <v>60.744727859244399</v>
      </c>
      <c r="D10" s="141">
        <v>39.255272140755601</v>
      </c>
      <c r="E10" s="144">
        <v>100</v>
      </c>
    </row>
    <row r="11" spans="2:5" x14ac:dyDescent="0.35">
      <c r="B11" s="97" t="s">
        <v>49</v>
      </c>
      <c r="C11" s="141">
        <v>61.058015155312098</v>
      </c>
      <c r="D11" s="141">
        <v>38.941984844687902</v>
      </c>
      <c r="E11" s="144">
        <v>100</v>
      </c>
    </row>
    <row r="12" spans="2:5" x14ac:dyDescent="0.35">
      <c r="B12" s="97" t="s">
        <v>47</v>
      </c>
      <c r="C12" s="141">
        <v>67.927965243812395</v>
      </c>
      <c r="D12" s="141">
        <v>32.072034756187598</v>
      </c>
      <c r="E12" s="144">
        <v>100</v>
      </c>
    </row>
    <row r="13" spans="2:5" ht="25" x14ac:dyDescent="0.35">
      <c r="B13" s="98" t="s">
        <v>116</v>
      </c>
      <c r="C13" s="141">
        <v>68.885120194538999</v>
      </c>
      <c r="D13" s="141">
        <v>31.114879805461001</v>
      </c>
      <c r="E13" s="144">
        <v>100</v>
      </c>
    </row>
    <row r="14" spans="2:5" ht="25" x14ac:dyDescent="0.35">
      <c r="B14" s="98" t="s">
        <v>98</v>
      </c>
      <c r="C14" s="141">
        <v>81.761865318921195</v>
      </c>
      <c r="D14" s="141">
        <v>18.238134681078801</v>
      </c>
      <c r="E14" s="144">
        <v>100</v>
      </c>
    </row>
    <row r="15" spans="2:5" x14ac:dyDescent="0.35">
      <c r="B15" s="96" t="s">
        <v>11</v>
      </c>
      <c r="C15" s="143">
        <v>67.756148573850396</v>
      </c>
      <c r="D15" s="143">
        <v>32.243851426149597</v>
      </c>
      <c r="E15" s="144">
        <v>100</v>
      </c>
    </row>
    <row r="17" spans="2:5" ht="127.5" customHeight="1" x14ac:dyDescent="0.35">
      <c r="B17" s="196" t="s">
        <v>123</v>
      </c>
      <c r="C17" s="196"/>
      <c r="D17" s="196"/>
      <c r="E17" s="196"/>
    </row>
  </sheetData>
  <mergeCells count="1">
    <mergeCell ref="B17:E17"/>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9408-45D4-46DC-85E4-79BF2BC873DF}">
  <sheetPr>
    <pageSetUpPr fitToPage="1"/>
  </sheetPr>
  <dimension ref="B1:E40"/>
  <sheetViews>
    <sheetView showGridLines="0" workbookViewId="0"/>
  </sheetViews>
  <sheetFormatPr baseColWidth="10" defaultColWidth="11.453125" defaultRowHeight="12.5" x14ac:dyDescent="0.35"/>
  <cols>
    <col min="1" max="1" width="4.1796875" style="78" customWidth="1"/>
    <col min="2" max="2" width="52.7265625" style="78" customWidth="1"/>
    <col min="3" max="16384" width="11.453125" style="78"/>
  </cols>
  <sheetData>
    <row r="1" spans="2:5" x14ac:dyDescent="0.35">
      <c r="B1" s="77"/>
    </row>
    <row r="2" spans="2:5" x14ac:dyDescent="0.35">
      <c r="B2" s="8" t="s">
        <v>164</v>
      </c>
    </row>
    <row r="4" spans="2:5" x14ac:dyDescent="0.35">
      <c r="B4" s="79"/>
      <c r="C4" s="76" t="s">
        <v>62</v>
      </c>
      <c r="D4" s="76" t="s">
        <v>63</v>
      </c>
      <c r="E4" s="76" t="s">
        <v>64</v>
      </c>
    </row>
    <row r="5" spans="2:5" x14ac:dyDescent="0.35">
      <c r="B5" s="80" t="s">
        <v>30</v>
      </c>
      <c r="C5" s="81">
        <v>9.5952763611562908</v>
      </c>
      <c r="D5" s="82">
        <v>3.7700690730454598</v>
      </c>
      <c r="E5" s="81">
        <v>13.365345434201799</v>
      </c>
    </row>
    <row r="6" spans="2:5" x14ac:dyDescent="0.35">
      <c r="B6" s="23" t="s">
        <v>39</v>
      </c>
      <c r="C6" s="81">
        <v>11.8175861935869</v>
      </c>
      <c r="D6" s="82">
        <v>6.2057108251337398</v>
      </c>
      <c r="E6" s="81">
        <v>18.023297018720701</v>
      </c>
    </row>
    <row r="7" spans="2:5" x14ac:dyDescent="0.35">
      <c r="B7" s="23" t="s">
        <v>38</v>
      </c>
      <c r="C7" s="81">
        <v>11.2995092156553</v>
      </c>
      <c r="D7" s="82">
        <v>3.6059824202406099</v>
      </c>
      <c r="E7" s="81">
        <v>14.905491635895901</v>
      </c>
    </row>
    <row r="8" spans="2:5" x14ac:dyDescent="0.35">
      <c r="B8" s="80" t="s">
        <v>10</v>
      </c>
      <c r="C8" s="81">
        <v>9.6839586295170506</v>
      </c>
      <c r="D8" s="82">
        <v>6.7926173112868797</v>
      </c>
      <c r="E8" s="81">
        <v>16.476575940803901</v>
      </c>
    </row>
    <row r="9" spans="2:5" ht="13.5" x14ac:dyDescent="0.35">
      <c r="B9" s="80" t="s">
        <v>160</v>
      </c>
      <c r="C9" s="81">
        <v>9.6547588192844902</v>
      </c>
      <c r="D9" s="82">
        <v>6.0503256030783303</v>
      </c>
      <c r="E9" s="81">
        <v>15.7050844223628</v>
      </c>
    </row>
    <row r="10" spans="2:5" ht="13.5" x14ac:dyDescent="0.35">
      <c r="B10" s="80" t="s">
        <v>88</v>
      </c>
      <c r="C10" s="81">
        <v>9.0160981831451892</v>
      </c>
      <c r="D10" s="82">
        <v>1.6533250396447801</v>
      </c>
      <c r="E10" s="81">
        <v>10.66942322279</v>
      </c>
    </row>
    <row r="11" spans="2:5" x14ac:dyDescent="0.35">
      <c r="B11" s="80" t="s">
        <v>1</v>
      </c>
      <c r="C11" s="81">
        <v>8.1231753665365698</v>
      </c>
      <c r="D11" s="82">
        <v>8.5421142564952692</v>
      </c>
      <c r="E11" s="81">
        <v>16.6652896230318</v>
      </c>
    </row>
    <row r="12" spans="2:5" ht="13.5" x14ac:dyDescent="0.35">
      <c r="B12" s="80" t="s">
        <v>161</v>
      </c>
      <c r="C12" s="81">
        <v>7.7080349383150697</v>
      </c>
      <c r="D12" s="82">
        <v>2.55063456484661</v>
      </c>
      <c r="E12" s="81">
        <v>10.2586695031617</v>
      </c>
    </row>
    <row r="13" spans="2:5" x14ac:dyDescent="0.35">
      <c r="B13" s="80" t="s">
        <v>117</v>
      </c>
      <c r="C13" s="81">
        <v>11.2281312831692</v>
      </c>
      <c r="D13" s="82">
        <v>5.5179905228532</v>
      </c>
      <c r="E13" s="81">
        <v>16.746121806022401</v>
      </c>
    </row>
    <row r="14" spans="2:5" x14ac:dyDescent="0.35">
      <c r="B14" s="30" t="s">
        <v>11</v>
      </c>
      <c r="C14" s="64">
        <v>10.600682630989301</v>
      </c>
      <c r="D14" s="85">
        <v>4.8336935581680702</v>
      </c>
      <c r="E14" s="64">
        <v>15.434376189157399</v>
      </c>
    </row>
    <row r="15" spans="2:5" x14ac:dyDescent="0.35">
      <c r="B15" s="130"/>
      <c r="C15" s="131"/>
      <c r="D15" s="132"/>
      <c r="E15" s="131"/>
    </row>
    <row r="16" spans="2:5" ht="115" customHeight="1" x14ac:dyDescent="0.35">
      <c r="B16" s="197" t="s">
        <v>162</v>
      </c>
      <c r="C16" s="197"/>
      <c r="D16" s="197"/>
      <c r="E16" s="197"/>
    </row>
    <row r="20" ht="15" customHeight="1" x14ac:dyDescent="0.35"/>
    <row r="26" ht="15" customHeight="1" x14ac:dyDescent="0.35"/>
    <row r="32" ht="15" customHeight="1" x14ac:dyDescent="0.35"/>
    <row r="38" spans="2:2" x14ac:dyDescent="0.35">
      <c r="B38" s="83"/>
    </row>
    <row r="39" spans="2:2" x14ac:dyDescent="0.35">
      <c r="B39" s="84"/>
    </row>
    <row r="40" spans="2:2" x14ac:dyDescent="0.35">
      <c r="B40" s="83"/>
    </row>
  </sheetData>
  <mergeCells count="1">
    <mergeCell ref="B16:E16"/>
  </mergeCell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C4CAC-7AC9-4EF0-9E8C-BBE4F6FBCA14}">
  <sheetPr>
    <pageSetUpPr fitToPage="1"/>
  </sheetPr>
  <dimension ref="A1:F21"/>
  <sheetViews>
    <sheetView workbookViewId="0"/>
  </sheetViews>
  <sheetFormatPr baseColWidth="10" defaultColWidth="9.1796875" defaultRowHeight="17.5" x14ac:dyDescent="0.5"/>
  <cols>
    <col min="1" max="1" width="3.26953125" style="94" customWidth="1"/>
    <col min="2" max="2" width="60.26953125" style="94" customWidth="1"/>
    <col min="3" max="3" width="13.81640625" style="94" customWidth="1"/>
    <col min="4" max="16384" width="9.1796875" style="94"/>
  </cols>
  <sheetData>
    <row r="1" spans="1:6" x14ac:dyDescent="0.5">
      <c r="A1" s="100"/>
      <c r="B1" s="100"/>
      <c r="C1" s="100"/>
      <c r="D1" s="100"/>
    </row>
    <row r="2" spans="1:6" ht="36" customHeight="1" x14ac:dyDescent="0.5">
      <c r="A2" s="100"/>
      <c r="B2" s="198" t="s">
        <v>163</v>
      </c>
      <c r="C2" s="199"/>
      <c r="D2" s="199"/>
    </row>
    <row r="3" spans="1:6" x14ac:dyDescent="0.5">
      <c r="A3" s="100"/>
      <c r="B3" s="103"/>
      <c r="C3" s="104" t="s">
        <v>66</v>
      </c>
      <c r="D3" s="104" t="s">
        <v>25</v>
      </c>
    </row>
    <row r="4" spans="1:6" x14ac:dyDescent="0.5">
      <c r="A4" s="100"/>
      <c r="B4" s="111" t="s">
        <v>95</v>
      </c>
      <c r="C4" s="106">
        <v>25950</v>
      </c>
      <c r="D4" s="104">
        <v>14.9</v>
      </c>
      <c r="F4" s="102"/>
    </row>
    <row r="5" spans="1:6" x14ac:dyDescent="0.5">
      <c r="A5" s="100"/>
      <c r="B5" s="105" t="s">
        <v>67</v>
      </c>
      <c r="C5" s="106">
        <f>C6+C7+C8</f>
        <v>1860</v>
      </c>
      <c r="D5" s="107">
        <v>1.0679834634818559</v>
      </c>
      <c r="F5" s="102"/>
    </row>
    <row r="6" spans="1:6" x14ac:dyDescent="0.5">
      <c r="A6" s="100"/>
      <c r="B6" s="134" t="s">
        <v>68</v>
      </c>
      <c r="C6" s="109">
        <v>460</v>
      </c>
      <c r="D6" s="110">
        <v>0.26412494258153424</v>
      </c>
    </row>
    <row r="7" spans="1:6" x14ac:dyDescent="0.5">
      <c r="A7" s="100"/>
      <c r="B7" s="134" t="s">
        <v>69</v>
      </c>
      <c r="C7" s="109">
        <v>740</v>
      </c>
      <c r="D7" s="110">
        <v>0.42489664676159855</v>
      </c>
    </row>
    <row r="8" spans="1:6" x14ac:dyDescent="0.5">
      <c r="A8" s="100"/>
      <c r="B8" s="134" t="s">
        <v>70</v>
      </c>
      <c r="C8" s="109">
        <v>660</v>
      </c>
      <c r="D8" s="110">
        <v>0.37896187413872301</v>
      </c>
    </row>
    <row r="9" spans="1:6" x14ac:dyDescent="0.5">
      <c r="A9" s="100"/>
      <c r="B9" s="105" t="s">
        <v>71</v>
      </c>
      <c r="C9" s="106">
        <f>C10+C11+C12+C13</f>
        <v>12880</v>
      </c>
      <c r="D9" s="107">
        <v>7.395498392282958</v>
      </c>
      <c r="F9" s="101"/>
    </row>
    <row r="10" spans="1:6" x14ac:dyDescent="0.5">
      <c r="A10" s="100"/>
      <c r="B10" s="134" t="s">
        <v>72</v>
      </c>
      <c r="C10" s="109">
        <v>740</v>
      </c>
      <c r="D10" s="110">
        <v>0.42489664676159855</v>
      </c>
      <c r="F10" s="102"/>
    </row>
    <row r="11" spans="1:6" x14ac:dyDescent="0.5">
      <c r="A11" s="100"/>
      <c r="B11" s="134" t="s">
        <v>73</v>
      </c>
      <c r="C11" s="109">
        <v>240</v>
      </c>
      <c r="D11" s="110">
        <v>0.13780431786862654</v>
      </c>
    </row>
    <row r="12" spans="1:6" x14ac:dyDescent="0.5">
      <c r="A12" s="100"/>
      <c r="B12" s="134" t="s">
        <v>74</v>
      </c>
      <c r="C12" s="109">
        <v>8120</v>
      </c>
      <c r="D12" s="110">
        <v>4.662379421221865</v>
      </c>
    </row>
    <row r="13" spans="1:6" x14ac:dyDescent="0.5">
      <c r="A13" s="100"/>
      <c r="B13" s="134" t="s">
        <v>75</v>
      </c>
      <c r="C13" s="109">
        <v>3780</v>
      </c>
      <c r="D13" s="110">
        <v>2.1704180064308685</v>
      </c>
    </row>
    <row r="14" spans="1:6" x14ac:dyDescent="0.5">
      <c r="A14" s="100"/>
      <c r="B14" s="105" t="s">
        <v>76</v>
      </c>
      <c r="C14" s="106">
        <f>C15+C16</f>
        <v>8090</v>
      </c>
      <c r="D14" s="107">
        <v>4.6451538814882865</v>
      </c>
      <c r="F14" s="102"/>
    </row>
    <row r="15" spans="1:6" x14ac:dyDescent="0.5">
      <c r="A15" s="100"/>
      <c r="B15" s="134" t="s">
        <v>77</v>
      </c>
      <c r="C15" s="109">
        <v>2960</v>
      </c>
      <c r="D15" s="110">
        <v>1.6995865870463942</v>
      </c>
    </row>
    <row r="16" spans="1:6" x14ac:dyDescent="0.5">
      <c r="A16" s="100"/>
      <c r="B16" s="134" t="s">
        <v>78</v>
      </c>
      <c r="C16" s="109">
        <v>5130</v>
      </c>
      <c r="D16" s="110">
        <v>2.9455672944418922</v>
      </c>
    </row>
    <row r="17" spans="1:6" x14ac:dyDescent="0.5">
      <c r="A17" s="100"/>
      <c r="B17" s="111" t="s">
        <v>79</v>
      </c>
      <c r="C17" s="106">
        <v>3120</v>
      </c>
      <c r="D17" s="107">
        <v>1.7914561322921452</v>
      </c>
      <c r="F17" s="102"/>
    </row>
    <row r="18" spans="1:6" x14ac:dyDescent="0.5">
      <c r="A18" s="100"/>
      <c r="B18" s="111" t="s">
        <v>96</v>
      </c>
      <c r="C18" s="106">
        <v>148210</v>
      </c>
      <c r="D18" s="107">
        <v>85.09990813045475</v>
      </c>
    </row>
    <row r="19" spans="1:6" ht="25" x14ac:dyDescent="0.5">
      <c r="A19" s="100"/>
      <c r="B19" s="111" t="s">
        <v>103</v>
      </c>
      <c r="C19" s="112">
        <v>174160</v>
      </c>
      <c r="D19" s="107">
        <v>100</v>
      </c>
    </row>
    <row r="20" spans="1:6" x14ac:dyDescent="0.5">
      <c r="A20" s="100"/>
      <c r="B20" s="200" t="s">
        <v>80</v>
      </c>
      <c r="C20" s="200"/>
      <c r="D20" s="200"/>
    </row>
    <row r="21" spans="1:6" ht="114.75" customHeight="1" x14ac:dyDescent="0.5">
      <c r="B21" s="196" t="s">
        <v>122</v>
      </c>
      <c r="C21" s="196"/>
      <c r="D21" s="196"/>
    </row>
  </sheetData>
  <mergeCells count="3">
    <mergeCell ref="B2:D2"/>
    <mergeCell ref="B20:D20"/>
    <mergeCell ref="B21:D21"/>
  </mergeCells>
  <pageMargins left="0.7" right="0.7" top="0.75" bottom="0.75" header="0.3" footer="0.3"/>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663D6-0AD3-4068-8369-F6F54C14C9DF}">
  <dimension ref="A1:K15"/>
  <sheetViews>
    <sheetView showGridLines="0" workbookViewId="0"/>
  </sheetViews>
  <sheetFormatPr baseColWidth="10" defaultRowHeight="12.5" x14ac:dyDescent="0.35"/>
  <cols>
    <col min="1" max="1" width="3.7265625" style="2" customWidth="1"/>
    <col min="2" max="2" width="36.7265625" style="2" customWidth="1"/>
    <col min="3" max="3" width="13.7265625" style="2" customWidth="1"/>
    <col min="4" max="4" width="15.26953125" style="2" customWidth="1"/>
    <col min="5" max="5" width="25.81640625" style="2" customWidth="1"/>
    <col min="6" max="256" width="11.453125" style="2"/>
    <col min="257" max="257" width="3.7265625" style="2" customWidth="1"/>
    <col min="258" max="258" width="46.7265625" style="2" customWidth="1"/>
    <col min="259" max="260" width="18.7265625" style="2" customWidth="1"/>
    <col min="261" max="261" width="25.26953125" style="2" customWidth="1"/>
    <col min="262" max="512" width="11.453125" style="2"/>
    <col min="513" max="513" width="3.7265625" style="2" customWidth="1"/>
    <col min="514" max="514" width="46.7265625" style="2" customWidth="1"/>
    <col min="515" max="516" width="18.7265625" style="2" customWidth="1"/>
    <col min="517" max="517" width="25.26953125" style="2" customWidth="1"/>
    <col min="518" max="768" width="11.453125" style="2"/>
    <col min="769" max="769" width="3.7265625" style="2" customWidth="1"/>
    <col min="770" max="770" width="46.7265625" style="2" customWidth="1"/>
    <col min="771" max="772" width="18.7265625" style="2" customWidth="1"/>
    <col min="773" max="773" width="25.26953125" style="2" customWidth="1"/>
    <col min="774" max="1024" width="11.453125" style="2"/>
    <col min="1025" max="1025" width="3.7265625" style="2" customWidth="1"/>
    <col min="1026" max="1026" width="46.7265625" style="2" customWidth="1"/>
    <col min="1027" max="1028" width="18.7265625" style="2" customWidth="1"/>
    <col min="1029" max="1029" width="25.26953125" style="2" customWidth="1"/>
    <col min="1030" max="1280" width="11.453125" style="2"/>
    <col min="1281" max="1281" width="3.7265625" style="2" customWidth="1"/>
    <col min="1282" max="1282" width="46.7265625" style="2" customWidth="1"/>
    <col min="1283" max="1284" width="18.7265625" style="2" customWidth="1"/>
    <col min="1285" max="1285" width="25.26953125" style="2" customWidth="1"/>
    <col min="1286" max="1536" width="11.453125" style="2"/>
    <col min="1537" max="1537" width="3.7265625" style="2" customWidth="1"/>
    <col min="1538" max="1538" width="46.7265625" style="2" customWidth="1"/>
    <col min="1539" max="1540" width="18.7265625" style="2" customWidth="1"/>
    <col min="1541" max="1541" width="25.26953125" style="2" customWidth="1"/>
    <col min="1542" max="1792" width="11.453125" style="2"/>
    <col min="1793" max="1793" width="3.7265625" style="2" customWidth="1"/>
    <col min="1794" max="1794" width="46.7265625" style="2" customWidth="1"/>
    <col min="1795" max="1796" width="18.7265625" style="2" customWidth="1"/>
    <col min="1797" max="1797" width="25.26953125" style="2" customWidth="1"/>
    <col min="1798" max="2048" width="11.453125" style="2"/>
    <col min="2049" max="2049" width="3.7265625" style="2" customWidth="1"/>
    <col min="2050" max="2050" width="46.7265625" style="2" customWidth="1"/>
    <col min="2051" max="2052" width="18.7265625" style="2" customWidth="1"/>
    <col min="2053" max="2053" width="25.26953125" style="2" customWidth="1"/>
    <col min="2054" max="2304" width="11.453125" style="2"/>
    <col min="2305" max="2305" width="3.7265625" style="2" customWidth="1"/>
    <col min="2306" max="2306" width="46.7265625" style="2" customWidth="1"/>
    <col min="2307" max="2308" width="18.7265625" style="2" customWidth="1"/>
    <col min="2309" max="2309" width="25.26953125" style="2" customWidth="1"/>
    <col min="2310" max="2560" width="11.453125" style="2"/>
    <col min="2561" max="2561" width="3.7265625" style="2" customWidth="1"/>
    <col min="2562" max="2562" width="46.7265625" style="2" customWidth="1"/>
    <col min="2563" max="2564" width="18.7265625" style="2" customWidth="1"/>
    <col min="2565" max="2565" width="25.26953125" style="2" customWidth="1"/>
    <col min="2566" max="2816" width="11.453125" style="2"/>
    <col min="2817" max="2817" width="3.7265625" style="2" customWidth="1"/>
    <col min="2818" max="2818" width="46.7265625" style="2" customWidth="1"/>
    <col min="2819" max="2820" width="18.7265625" style="2" customWidth="1"/>
    <col min="2821" max="2821" width="25.26953125" style="2" customWidth="1"/>
    <col min="2822" max="3072" width="11.453125" style="2"/>
    <col min="3073" max="3073" width="3.7265625" style="2" customWidth="1"/>
    <col min="3074" max="3074" width="46.7265625" style="2" customWidth="1"/>
    <col min="3075" max="3076" width="18.7265625" style="2" customWidth="1"/>
    <col min="3077" max="3077" width="25.26953125" style="2" customWidth="1"/>
    <col min="3078" max="3328" width="11.453125" style="2"/>
    <col min="3329" max="3329" width="3.7265625" style="2" customWidth="1"/>
    <col min="3330" max="3330" width="46.7265625" style="2" customWidth="1"/>
    <col min="3331" max="3332" width="18.7265625" style="2" customWidth="1"/>
    <col min="3333" max="3333" width="25.26953125" style="2" customWidth="1"/>
    <col min="3334" max="3584" width="11.453125" style="2"/>
    <col min="3585" max="3585" width="3.7265625" style="2" customWidth="1"/>
    <col min="3586" max="3586" width="46.7265625" style="2" customWidth="1"/>
    <col min="3587" max="3588" width="18.7265625" style="2" customWidth="1"/>
    <col min="3589" max="3589" width="25.26953125" style="2" customWidth="1"/>
    <col min="3590" max="3840" width="11.453125" style="2"/>
    <col min="3841" max="3841" width="3.7265625" style="2" customWidth="1"/>
    <col min="3842" max="3842" width="46.7265625" style="2" customWidth="1"/>
    <col min="3843" max="3844" width="18.7265625" style="2" customWidth="1"/>
    <col min="3845" max="3845" width="25.26953125" style="2" customWidth="1"/>
    <col min="3846" max="4096" width="11.453125" style="2"/>
    <col min="4097" max="4097" width="3.7265625" style="2" customWidth="1"/>
    <col min="4098" max="4098" width="46.7265625" style="2" customWidth="1"/>
    <col min="4099" max="4100" width="18.7265625" style="2" customWidth="1"/>
    <col min="4101" max="4101" width="25.26953125" style="2" customWidth="1"/>
    <col min="4102" max="4352" width="11.453125" style="2"/>
    <col min="4353" max="4353" width="3.7265625" style="2" customWidth="1"/>
    <col min="4354" max="4354" width="46.7265625" style="2" customWidth="1"/>
    <col min="4355" max="4356" width="18.7265625" style="2" customWidth="1"/>
    <col min="4357" max="4357" width="25.26953125" style="2" customWidth="1"/>
    <col min="4358" max="4608" width="11.453125" style="2"/>
    <col min="4609" max="4609" width="3.7265625" style="2" customWidth="1"/>
    <col min="4610" max="4610" width="46.7265625" style="2" customWidth="1"/>
    <col min="4611" max="4612" width="18.7265625" style="2" customWidth="1"/>
    <col min="4613" max="4613" width="25.26953125" style="2" customWidth="1"/>
    <col min="4614" max="4864" width="11.453125" style="2"/>
    <col min="4865" max="4865" width="3.7265625" style="2" customWidth="1"/>
    <col min="4866" max="4866" width="46.7265625" style="2" customWidth="1"/>
    <col min="4867" max="4868" width="18.7265625" style="2" customWidth="1"/>
    <col min="4869" max="4869" width="25.26953125" style="2" customWidth="1"/>
    <col min="4870" max="5120" width="11.453125" style="2"/>
    <col min="5121" max="5121" width="3.7265625" style="2" customWidth="1"/>
    <col min="5122" max="5122" width="46.7265625" style="2" customWidth="1"/>
    <col min="5123" max="5124" width="18.7265625" style="2" customWidth="1"/>
    <col min="5125" max="5125" width="25.26953125" style="2" customWidth="1"/>
    <col min="5126" max="5376" width="11.453125" style="2"/>
    <col min="5377" max="5377" width="3.7265625" style="2" customWidth="1"/>
    <col min="5378" max="5378" width="46.7265625" style="2" customWidth="1"/>
    <col min="5379" max="5380" width="18.7265625" style="2" customWidth="1"/>
    <col min="5381" max="5381" width="25.26953125" style="2" customWidth="1"/>
    <col min="5382" max="5632" width="11.453125" style="2"/>
    <col min="5633" max="5633" width="3.7265625" style="2" customWidth="1"/>
    <col min="5634" max="5634" width="46.7265625" style="2" customWidth="1"/>
    <col min="5635" max="5636" width="18.7265625" style="2" customWidth="1"/>
    <col min="5637" max="5637" width="25.26953125" style="2" customWidth="1"/>
    <col min="5638" max="5888" width="11.453125" style="2"/>
    <col min="5889" max="5889" width="3.7265625" style="2" customWidth="1"/>
    <col min="5890" max="5890" width="46.7265625" style="2" customWidth="1"/>
    <col min="5891" max="5892" width="18.7265625" style="2" customWidth="1"/>
    <col min="5893" max="5893" width="25.26953125" style="2" customWidth="1"/>
    <col min="5894" max="6144" width="11.453125" style="2"/>
    <col min="6145" max="6145" width="3.7265625" style="2" customWidth="1"/>
    <col min="6146" max="6146" width="46.7265625" style="2" customWidth="1"/>
    <col min="6147" max="6148" width="18.7265625" style="2" customWidth="1"/>
    <col min="6149" max="6149" width="25.26953125" style="2" customWidth="1"/>
    <col min="6150" max="6400" width="11.453125" style="2"/>
    <col min="6401" max="6401" width="3.7265625" style="2" customWidth="1"/>
    <col min="6402" max="6402" width="46.7265625" style="2" customWidth="1"/>
    <col min="6403" max="6404" width="18.7265625" style="2" customWidth="1"/>
    <col min="6405" max="6405" width="25.26953125" style="2" customWidth="1"/>
    <col min="6406" max="6656" width="11.453125" style="2"/>
    <col min="6657" max="6657" width="3.7265625" style="2" customWidth="1"/>
    <col min="6658" max="6658" width="46.7265625" style="2" customWidth="1"/>
    <col min="6659" max="6660" width="18.7265625" style="2" customWidth="1"/>
    <col min="6661" max="6661" width="25.26953125" style="2" customWidth="1"/>
    <col min="6662" max="6912" width="11.453125" style="2"/>
    <col min="6913" max="6913" width="3.7265625" style="2" customWidth="1"/>
    <col min="6914" max="6914" width="46.7265625" style="2" customWidth="1"/>
    <col min="6915" max="6916" width="18.7265625" style="2" customWidth="1"/>
    <col min="6917" max="6917" width="25.26953125" style="2" customWidth="1"/>
    <col min="6918" max="7168" width="11.453125" style="2"/>
    <col min="7169" max="7169" width="3.7265625" style="2" customWidth="1"/>
    <col min="7170" max="7170" width="46.7265625" style="2" customWidth="1"/>
    <col min="7171" max="7172" width="18.7265625" style="2" customWidth="1"/>
    <col min="7173" max="7173" width="25.26953125" style="2" customWidth="1"/>
    <col min="7174" max="7424" width="11.453125" style="2"/>
    <col min="7425" max="7425" width="3.7265625" style="2" customWidth="1"/>
    <col min="7426" max="7426" width="46.7265625" style="2" customWidth="1"/>
    <col min="7427" max="7428" width="18.7265625" style="2" customWidth="1"/>
    <col min="7429" max="7429" width="25.26953125" style="2" customWidth="1"/>
    <col min="7430" max="7680" width="11.453125" style="2"/>
    <col min="7681" max="7681" width="3.7265625" style="2" customWidth="1"/>
    <col min="7682" max="7682" width="46.7265625" style="2" customWidth="1"/>
    <col min="7683" max="7684" width="18.7265625" style="2" customWidth="1"/>
    <col min="7685" max="7685" width="25.26953125" style="2" customWidth="1"/>
    <col min="7686" max="7936" width="11.453125" style="2"/>
    <col min="7937" max="7937" width="3.7265625" style="2" customWidth="1"/>
    <col min="7938" max="7938" width="46.7265625" style="2" customWidth="1"/>
    <col min="7939" max="7940" width="18.7265625" style="2" customWidth="1"/>
    <col min="7941" max="7941" width="25.26953125" style="2" customWidth="1"/>
    <col min="7942" max="8192" width="11.453125" style="2"/>
    <col min="8193" max="8193" width="3.7265625" style="2" customWidth="1"/>
    <col min="8194" max="8194" width="46.7265625" style="2" customWidth="1"/>
    <col min="8195" max="8196" width="18.7265625" style="2" customWidth="1"/>
    <col min="8197" max="8197" width="25.26953125" style="2" customWidth="1"/>
    <col min="8198" max="8448" width="11.453125" style="2"/>
    <col min="8449" max="8449" width="3.7265625" style="2" customWidth="1"/>
    <col min="8450" max="8450" width="46.7265625" style="2" customWidth="1"/>
    <col min="8451" max="8452" width="18.7265625" style="2" customWidth="1"/>
    <col min="8453" max="8453" width="25.26953125" style="2" customWidth="1"/>
    <col min="8454" max="8704" width="11.453125" style="2"/>
    <col min="8705" max="8705" width="3.7265625" style="2" customWidth="1"/>
    <col min="8706" max="8706" width="46.7265625" style="2" customWidth="1"/>
    <col min="8707" max="8708" width="18.7265625" style="2" customWidth="1"/>
    <col min="8709" max="8709" width="25.26953125" style="2" customWidth="1"/>
    <col min="8710" max="8960" width="11.453125" style="2"/>
    <col min="8961" max="8961" width="3.7265625" style="2" customWidth="1"/>
    <col min="8962" max="8962" width="46.7265625" style="2" customWidth="1"/>
    <col min="8963" max="8964" width="18.7265625" style="2" customWidth="1"/>
    <col min="8965" max="8965" width="25.26953125" style="2" customWidth="1"/>
    <col min="8966" max="9216" width="11.453125" style="2"/>
    <col min="9217" max="9217" width="3.7265625" style="2" customWidth="1"/>
    <col min="9218" max="9218" width="46.7265625" style="2" customWidth="1"/>
    <col min="9219" max="9220" width="18.7265625" style="2" customWidth="1"/>
    <col min="9221" max="9221" width="25.26953125" style="2" customWidth="1"/>
    <col min="9222" max="9472" width="11.453125" style="2"/>
    <col min="9473" max="9473" width="3.7265625" style="2" customWidth="1"/>
    <col min="9474" max="9474" width="46.7265625" style="2" customWidth="1"/>
    <col min="9475" max="9476" width="18.7265625" style="2" customWidth="1"/>
    <col min="9477" max="9477" width="25.26953125" style="2" customWidth="1"/>
    <col min="9478" max="9728" width="11.453125" style="2"/>
    <col min="9729" max="9729" width="3.7265625" style="2" customWidth="1"/>
    <col min="9730" max="9730" width="46.7265625" style="2" customWidth="1"/>
    <col min="9731" max="9732" width="18.7265625" style="2" customWidth="1"/>
    <col min="9733" max="9733" width="25.26953125" style="2" customWidth="1"/>
    <col min="9734" max="9984" width="11.453125" style="2"/>
    <col min="9985" max="9985" width="3.7265625" style="2" customWidth="1"/>
    <col min="9986" max="9986" width="46.7265625" style="2" customWidth="1"/>
    <col min="9987" max="9988" width="18.7265625" style="2" customWidth="1"/>
    <col min="9989" max="9989" width="25.26953125" style="2" customWidth="1"/>
    <col min="9990" max="10240" width="11.453125" style="2"/>
    <col min="10241" max="10241" width="3.7265625" style="2" customWidth="1"/>
    <col min="10242" max="10242" width="46.7265625" style="2" customWidth="1"/>
    <col min="10243" max="10244" width="18.7265625" style="2" customWidth="1"/>
    <col min="10245" max="10245" width="25.26953125" style="2" customWidth="1"/>
    <col min="10246" max="10496" width="11.453125" style="2"/>
    <col min="10497" max="10497" width="3.7265625" style="2" customWidth="1"/>
    <col min="10498" max="10498" width="46.7265625" style="2" customWidth="1"/>
    <col min="10499" max="10500" width="18.7265625" style="2" customWidth="1"/>
    <col min="10501" max="10501" width="25.26953125" style="2" customWidth="1"/>
    <col min="10502" max="10752" width="11.453125" style="2"/>
    <col min="10753" max="10753" width="3.7265625" style="2" customWidth="1"/>
    <col min="10754" max="10754" width="46.7265625" style="2" customWidth="1"/>
    <col min="10755" max="10756" width="18.7265625" style="2" customWidth="1"/>
    <col min="10757" max="10757" width="25.26953125" style="2" customWidth="1"/>
    <col min="10758" max="11008" width="11.453125" style="2"/>
    <col min="11009" max="11009" width="3.7265625" style="2" customWidth="1"/>
    <col min="11010" max="11010" width="46.7265625" style="2" customWidth="1"/>
    <col min="11011" max="11012" width="18.7265625" style="2" customWidth="1"/>
    <col min="11013" max="11013" width="25.26953125" style="2" customWidth="1"/>
    <col min="11014" max="11264" width="11.453125" style="2"/>
    <col min="11265" max="11265" width="3.7265625" style="2" customWidth="1"/>
    <col min="11266" max="11266" width="46.7265625" style="2" customWidth="1"/>
    <col min="11267" max="11268" width="18.7265625" style="2" customWidth="1"/>
    <col min="11269" max="11269" width="25.26953125" style="2" customWidth="1"/>
    <col min="11270" max="11520" width="11.453125" style="2"/>
    <col min="11521" max="11521" width="3.7265625" style="2" customWidth="1"/>
    <col min="11522" max="11522" width="46.7265625" style="2" customWidth="1"/>
    <col min="11523" max="11524" width="18.7265625" style="2" customWidth="1"/>
    <col min="11525" max="11525" width="25.26953125" style="2" customWidth="1"/>
    <col min="11526" max="11776" width="11.453125" style="2"/>
    <col min="11777" max="11777" width="3.7265625" style="2" customWidth="1"/>
    <col min="11778" max="11778" width="46.7265625" style="2" customWidth="1"/>
    <col min="11779" max="11780" width="18.7265625" style="2" customWidth="1"/>
    <col min="11781" max="11781" width="25.26953125" style="2" customWidth="1"/>
    <col min="11782" max="12032" width="11.453125" style="2"/>
    <col min="12033" max="12033" width="3.7265625" style="2" customWidth="1"/>
    <col min="12034" max="12034" width="46.7265625" style="2" customWidth="1"/>
    <col min="12035" max="12036" width="18.7265625" style="2" customWidth="1"/>
    <col min="12037" max="12037" width="25.26953125" style="2" customWidth="1"/>
    <col min="12038" max="12288" width="11.453125" style="2"/>
    <col min="12289" max="12289" width="3.7265625" style="2" customWidth="1"/>
    <col min="12290" max="12290" width="46.7265625" style="2" customWidth="1"/>
    <col min="12291" max="12292" width="18.7265625" style="2" customWidth="1"/>
    <col min="12293" max="12293" width="25.26953125" style="2" customWidth="1"/>
    <col min="12294" max="12544" width="11.453125" style="2"/>
    <col min="12545" max="12545" width="3.7265625" style="2" customWidth="1"/>
    <col min="12546" max="12546" width="46.7265625" style="2" customWidth="1"/>
    <col min="12547" max="12548" width="18.7265625" style="2" customWidth="1"/>
    <col min="12549" max="12549" width="25.26953125" style="2" customWidth="1"/>
    <col min="12550" max="12800" width="11.453125" style="2"/>
    <col min="12801" max="12801" width="3.7265625" style="2" customWidth="1"/>
    <col min="12802" max="12802" width="46.7265625" style="2" customWidth="1"/>
    <col min="12803" max="12804" width="18.7265625" style="2" customWidth="1"/>
    <col min="12805" max="12805" width="25.26953125" style="2" customWidth="1"/>
    <col min="12806" max="13056" width="11.453125" style="2"/>
    <col min="13057" max="13057" width="3.7265625" style="2" customWidth="1"/>
    <col min="13058" max="13058" width="46.7265625" style="2" customWidth="1"/>
    <col min="13059" max="13060" width="18.7265625" style="2" customWidth="1"/>
    <col min="13061" max="13061" width="25.26953125" style="2" customWidth="1"/>
    <col min="13062" max="13312" width="11.453125" style="2"/>
    <col min="13313" max="13313" width="3.7265625" style="2" customWidth="1"/>
    <col min="13314" max="13314" width="46.7265625" style="2" customWidth="1"/>
    <col min="13315" max="13316" width="18.7265625" style="2" customWidth="1"/>
    <col min="13317" max="13317" width="25.26953125" style="2" customWidth="1"/>
    <col min="13318" max="13568" width="11.453125" style="2"/>
    <col min="13569" max="13569" width="3.7265625" style="2" customWidth="1"/>
    <col min="13570" max="13570" width="46.7265625" style="2" customWidth="1"/>
    <col min="13571" max="13572" width="18.7265625" style="2" customWidth="1"/>
    <col min="13573" max="13573" width="25.26953125" style="2" customWidth="1"/>
    <col min="13574" max="13824" width="11.453125" style="2"/>
    <col min="13825" max="13825" width="3.7265625" style="2" customWidth="1"/>
    <col min="13826" max="13826" width="46.7265625" style="2" customWidth="1"/>
    <col min="13827" max="13828" width="18.7265625" style="2" customWidth="1"/>
    <col min="13829" max="13829" width="25.26953125" style="2" customWidth="1"/>
    <col min="13830" max="14080" width="11.453125" style="2"/>
    <col min="14081" max="14081" width="3.7265625" style="2" customWidth="1"/>
    <col min="14082" max="14082" width="46.7265625" style="2" customWidth="1"/>
    <col min="14083" max="14084" width="18.7265625" style="2" customWidth="1"/>
    <col min="14085" max="14085" width="25.26953125" style="2" customWidth="1"/>
    <col min="14086" max="14336" width="11.453125" style="2"/>
    <col min="14337" max="14337" width="3.7265625" style="2" customWidth="1"/>
    <col min="14338" max="14338" width="46.7265625" style="2" customWidth="1"/>
    <col min="14339" max="14340" width="18.7265625" style="2" customWidth="1"/>
    <col min="14341" max="14341" width="25.26953125" style="2" customWidth="1"/>
    <col min="14342" max="14592" width="11.453125" style="2"/>
    <col min="14593" max="14593" width="3.7265625" style="2" customWidth="1"/>
    <col min="14594" max="14594" width="46.7265625" style="2" customWidth="1"/>
    <col min="14595" max="14596" width="18.7265625" style="2" customWidth="1"/>
    <col min="14597" max="14597" width="25.26953125" style="2" customWidth="1"/>
    <col min="14598" max="14848" width="11.453125" style="2"/>
    <col min="14849" max="14849" width="3.7265625" style="2" customWidth="1"/>
    <col min="14850" max="14850" width="46.7265625" style="2" customWidth="1"/>
    <col min="14851" max="14852" width="18.7265625" style="2" customWidth="1"/>
    <col min="14853" max="14853" width="25.26953125" style="2" customWidth="1"/>
    <col min="14854" max="15104" width="11.453125" style="2"/>
    <col min="15105" max="15105" width="3.7265625" style="2" customWidth="1"/>
    <col min="15106" max="15106" width="46.7265625" style="2" customWidth="1"/>
    <col min="15107" max="15108" width="18.7265625" style="2" customWidth="1"/>
    <col min="15109" max="15109" width="25.26953125" style="2" customWidth="1"/>
    <col min="15110" max="15360" width="11.453125" style="2"/>
    <col min="15361" max="15361" width="3.7265625" style="2" customWidth="1"/>
    <col min="15362" max="15362" width="46.7265625" style="2" customWidth="1"/>
    <col min="15363" max="15364" width="18.7265625" style="2" customWidth="1"/>
    <col min="15365" max="15365" width="25.26953125" style="2" customWidth="1"/>
    <col min="15366" max="15616" width="11.453125" style="2"/>
    <col min="15617" max="15617" width="3.7265625" style="2" customWidth="1"/>
    <col min="15618" max="15618" width="46.7265625" style="2" customWidth="1"/>
    <col min="15619" max="15620" width="18.7265625" style="2" customWidth="1"/>
    <col min="15621" max="15621" width="25.26953125" style="2" customWidth="1"/>
    <col min="15622" max="15872" width="11.453125" style="2"/>
    <col min="15873" max="15873" width="3.7265625" style="2" customWidth="1"/>
    <col min="15874" max="15874" width="46.7265625" style="2" customWidth="1"/>
    <col min="15875" max="15876" width="18.7265625" style="2" customWidth="1"/>
    <col min="15877" max="15877" width="25.26953125" style="2" customWidth="1"/>
    <col min="15878" max="16128" width="11.453125" style="2"/>
    <col min="16129" max="16129" width="3.7265625" style="2" customWidth="1"/>
    <col min="16130" max="16130" width="46.7265625" style="2" customWidth="1"/>
    <col min="16131" max="16132" width="18.7265625" style="2" customWidth="1"/>
    <col min="16133" max="16133" width="25.26953125" style="2" customWidth="1"/>
    <col min="16134" max="16384" width="11.453125" style="2"/>
  </cols>
  <sheetData>
    <row r="1" spans="1:11" ht="15" customHeight="1" x14ac:dyDescent="0.35">
      <c r="A1" s="20"/>
    </row>
    <row r="2" spans="1:11" ht="22.5" customHeight="1" x14ac:dyDescent="0.35">
      <c r="B2" s="201" t="s">
        <v>129</v>
      </c>
      <c r="C2" s="202"/>
      <c r="D2" s="202"/>
      <c r="E2" s="202"/>
    </row>
    <row r="3" spans="1:11" ht="22.5" customHeight="1" x14ac:dyDescent="0.35">
      <c r="B3" s="152"/>
      <c r="C3" s="153"/>
      <c r="D3" s="153"/>
      <c r="E3" s="153"/>
    </row>
    <row r="4" spans="1:11" ht="45" customHeight="1" x14ac:dyDescent="0.35">
      <c r="B4" s="50"/>
      <c r="C4" s="32" t="s">
        <v>34</v>
      </c>
      <c r="D4" s="32" t="s">
        <v>35</v>
      </c>
      <c r="E4" s="31" t="s">
        <v>36</v>
      </c>
    </row>
    <row r="5" spans="1:11" ht="15" customHeight="1" x14ac:dyDescent="0.35">
      <c r="B5" s="23" t="s">
        <v>39</v>
      </c>
      <c r="C5" s="29">
        <v>6370</v>
      </c>
      <c r="D5" s="44">
        <v>80.735107731305504</v>
      </c>
      <c r="E5" s="44">
        <v>8.4147952443857292</v>
      </c>
    </row>
    <row r="6" spans="1:11" ht="25.5" customHeight="1" x14ac:dyDescent="0.35">
      <c r="B6" s="28" t="s">
        <v>38</v>
      </c>
      <c r="C6" s="29">
        <v>20</v>
      </c>
      <c r="D6" s="44">
        <v>0.25348542458808598</v>
      </c>
      <c r="E6" s="44">
        <v>0.10126582278481</v>
      </c>
    </row>
    <row r="7" spans="1:11" ht="15" customHeight="1" x14ac:dyDescent="0.35">
      <c r="B7" s="23" t="s">
        <v>1</v>
      </c>
      <c r="C7" s="29">
        <v>700</v>
      </c>
      <c r="D7" s="44">
        <v>8.8719898605830192</v>
      </c>
      <c r="E7" s="44">
        <v>12.750455373406201</v>
      </c>
    </row>
    <row r="8" spans="1:11" ht="15" customHeight="1" x14ac:dyDescent="0.35">
      <c r="B8" s="23" t="s">
        <v>10</v>
      </c>
      <c r="C8" s="29">
        <v>480</v>
      </c>
      <c r="D8" s="44">
        <v>6.0836501901140698</v>
      </c>
      <c r="E8" s="44">
        <v>6.3576158940397303</v>
      </c>
    </row>
    <row r="9" spans="1:11" ht="15" customHeight="1" x14ac:dyDescent="0.35">
      <c r="B9" s="23" t="s">
        <v>86</v>
      </c>
      <c r="C9" s="29">
        <v>190</v>
      </c>
      <c r="D9" s="44">
        <v>2.40811153358682</v>
      </c>
      <c r="E9" s="44">
        <v>2.39294710327456</v>
      </c>
    </row>
    <row r="10" spans="1:11" ht="32.25" customHeight="1" x14ac:dyDescent="0.35">
      <c r="B10" s="173" t="s">
        <v>133</v>
      </c>
      <c r="C10" s="29">
        <v>40</v>
      </c>
      <c r="D10" s="44">
        <v>0.50697084917617197</v>
      </c>
      <c r="E10" s="44">
        <v>2.7972027972028002</v>
      </c>
    </row>
    <row r="11" spans="1:11" ht="28.5" customHeight="1" x14ac:dyDescent="0.35">
      <c r="B11" s="173" t="s">
        <v>101</v>
      </c>
      <c r="C11" s="29">
        <v>90</v>
      </c>
      <c r="D11" s="44">
        <v>1.14068441064639</v>
      </c>
      <c r="E11" s="44">
        <v>0.16091543000178801</v>
      </c>
    </row>
    <row r="12" spans="1:11" ht="36.75" customHeight="1" x14ac:dyDescent="0.35">
      <c r="B12" s="54" t="s">
        <v>87</v>
      </c>
      <c r="C12" s="25">
        <v>7690</v>
      </c>
      <c r="D12" s="25">
        <v>100</v>
      </c>
      <c r="E12" s="47">
        <v>4.4154529999999994</v>
      </c>
      <c r="G12" s="20"/>
      <c r="H12" s="20"/>
      <c r="I12" s="20"/>
      <c r="J12" s="20"/>
      <c r="K12" s="20"/>
    </row>
    <row r="13" spans="1:11" ht="15" customHeight="1" x14ac:dyDescent="0.35">
      <c r="B13" s="42"/>
      <c r="C13" s="21"/>
      <c r="D13" s="21"/>
      <c r="E13" s="43"/>
      <c r="G13" s="20"/>
      <c r="H13" s="20"/>
      <c r="I13" s="20"/>
      <c r="J13" s="20"/>
      <c r="K13" s="20"/>
    </row>
    <row r="14" spans="1:11" x14ac:dyDescent="0.35">
      <c r="G14" s="20"/>
      <c r="H14" s="20"/>
      <c r="I14" s="20"/>
      <c r="J14" s="20"/>
      <c r="K14" s="20"/>
    </row>
    <row r="15" spans="1:11" ht="218.25" customHeight="1" x14ac:dyDescent="0.35">
      <c r="B15" s="187" t="s">
        <v>170</v>
      </c>
      <c r="C15" s="187"/>
      <c r="D15" s="187"/>
      <c r="E15" s="187"/>
      <c r="G15" s="20"/>
      <c r="H15" s="20"/>
      <c r="I15" s="20"/>
      <c r="J15" s="20"/>
      <c r="K15" s="20"/>
    </row>
  </sheetData>
  <mergeCells count="2">
    <mergeCell ref="B15:E15"/>
    <mergeCell ref="B2:E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Tableau 1</vt:lpstr>
      <vt:lpstr>Graphique 1</vt:lpstr>
      <vt:lpstr>Graphique 2</vt:lpstr>
      <vt:lpstr>Graphique 3</vt:lpstr>
      <vt:lpstr>Tableau 2</vt:lpstr>
      <vt:lpstr>Graphique 4</vt:lpstr>
      <vt:lpstr>Graphique 5</vt:lpstr>
      <vt:lpstr>Tableau Encadré 2</vt:lpstr>
      <vt:lpstr>Tableau Encadré 3</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FARGES, Audrey (DREES/OSOL/BHD)</dc:creator>
  <cp:lastModifiedBy>CASTAING, Elisabeth (DREES/DIRECTION/BPC)</cp:lastModifiedBy>
  <cp:lastPrinted>2025-02-19T14:08:37Z</cp:lastPrinted>
  <dcterms:created xsi:type="dcterms:W3CDTF">2015-06-05T18:17:20Z</dcterms:created>
  <dcterms:modified xsi:type="dcterms:W3CDTF">2025-02-28T13:56:45Z</dcterms:modified>
</cp:coreProperties>
</file>